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2020県陸協\大会準備・結果関係\２０２１\2021岩手県選手権\2021県選手権申し込みシート\2021県選手権申し込みシート（原本）\"/>
    </mc:Choice>
  </mc:AlternateContent>
  <xr:revisionPtr revIDLastSave="0" documentId="13_ncr:1_{8CC7D523-5CA3-45DA-ADB7-48ACD2F269AF}" xr6:coauthVersionLast="46" xr6:coauthVersionMax="46" xr10:uidLastSave="{00000000-0000-0000-0000-000000000000}"/>
  <bookViews>
    <workbookView xWindow="-110" yWindow="-110" windowWidth="19420" windowHeight="10420" tabRatio="698" xr2:uid="{00000000-000D-0000-FFFF-FFFF00000000}"/>
  </bookViews>
  <sheets>
    <sheet name="個人データ入力用" sheetId="2" r:id="rId1"/>
    <sheet name="直接データ入力" sheetId="44" r:id="rId2"/>
    <sheet name="男子リレ-入力" sheetId="40" r:id="rId3"/>
    <sheet name="競技者（中）" sheetId="30" state="hidden" r:id="rId4"/>
    <sheet name="女子リレ-入力" sheetId="35" r:id="rId5"/>
    <sheet name="女子リレーﾃﾞｰﾀ(mat)" sheetId="54" state="hidden" r:id="rId6"/>
    <sheet name="男子リレーﾃﾞｰﾀ(mat)" sheetId="53" state="hidden" r:id="rId7"/>
    <sheet name="申し込み確認書" sheetId="47" r:id="rId8"/>
    <sheet name="所属・種目コード" sheetId="16" state="hidden" r:id="rId9"/>
    <sheet name="個人データ提出用" sheetId="23" state="hidden" r:id="rId10"/>
    <sheet name="男子リレ-ﾃﾞｰﾀ（NANNSU）" sheetId="45" state="hidden" r:id="rId11"/>
    <sheet name="女子リレーデータ提出" sheetId="46" state="hidden" r:id="rId12"/>
    <sheet name="システム用データ（mat）" sheetId="1" state="hidden" r:id="rId13"/>
    <sheet name="MAT全提出用を貼り付け" sheetId="22" state="hidden" r:id="rId14"/>
  </sheets>
  <externalReferences>
    <externalReference r:id="rId15"/>
    <externalReference r:id="rId16"/>
    <externalReference r:id="rId17"/>
  </externalReferences>
  <definedNames>
    <definedName name="_xlnm._FilterDatabase" localSheetId="12" hidden="1">'システム用データ（mat）'!$A$3:$I$24</definedName>
    <definedName name="_xlnm._FilterDatabase" localSheetId="3" hidden="1">'競技者（中）'!$A$1:$U$334</definedName>
    <definedName name="_xlnm._FilterDatabase" localSheetId="0" hidden="1">個人データ入力用!$I$19:$V$83</definedName>
    <definedName name="ｄｄ">[1]データ!$A$2:$B$3</definedName>
    <definedName name="ｈｈｈ">[1]データ!$E$2:$F$20</definedName>
    <definedName name="_xlnm.Print_Area" localSheetId="12">'システム用データ（mat）'!$A$1:$L$125</definedName>
    <definedName name="_xlnm.Print_Area" localSheetId="9">個人データ提出用!$A$1:$Y$167</definedName>
    <definedName name="_xlnm.Print_Area" localSheetId="0">個人データ入力用!$B$1:$V$92</definedName>
    <definedName name="_xlnm.Print_Area" localSheetId="8">所属・種目コード!$AB$1:$AG$49</definedName>
    <definedName name="_xlnm.Print_Area" localSheetId="5">'女子リレーﾃﾞｰﾀ(mat)'!$B$2:$N$25</definedName>
    <definedName name="_xlnm.Print_Area" localSheetId="4">'女子リレ-入力'!$A$1:$X$55</definedName>
    <definedName name="_xlnm.Print_Area" localSheetId="7">申し込み確認書!$A$1:$L$57</definedName>
    <definedName name="_xlnm.Print_Area" localSheetId="6">'男子リレーﾃﾞｰﾀ(mat)'!$B$2:$N$26</definedName>
    <definedName name="_xlnm.Print_Area" localSheetId="10">'男子リレ-ﾃﾞｰﾀ（NANNSU）'!$A$1:$L$59</definedName>
    <definedName name="_xlnm.Print_Area" localSheetId="2">'男子リレ-入力'!$A$1:$X$57</definedName>
    <definedName name="_xlnm.Print_Area" localSheetId="1">直接データ入力!$A$1:$R$88</definedName>
    <definedName name="ｚｚ">[1]データ!$I$2:$J$2</definedName>
    <definedName name="加盟">[2]データ!$I$2:$J$2</definedName>
    <definedName name="国体選考種目女子">個人データ入力用!$BO$20</definedName>
    <definedName name="国体選考種目男子">個人データ入力用!$BO$54</definedName>
    <definedName name="種別コード">[2]データ!$G$2:$H$7</definedName>
    <definedName name="種目コード">[2]データ!$E$2:$F$20</definedName>
    <definedName name="所属団体">[2]データ!$C$2:$D$11</definedName>
    <definedName name="性別">[2]データ!$A$2:$B$3</definedName>
    <definedName name="選手権女子">個人データ入力用!$BM$20:$BM$35</definedName>
    <definedName name="選手権男子">個人データ入力用!$BM$54:$BM$69</definedName>
    <definedName name="二部女子">個人データ入力用!$BN$20:$BN$25</definedName>
    <definedName name="二部男子">個人データ入力用!$BN$54:$BN$59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40" l="1"/>
  <c r="G14" i="40"/>
  <c r="F15" i="40"/>
  <c r="G15" i="40"/>
  <c r="F16" i="40"/>
  <c r="G16" i="40"/>
  <c r="F17" i="40"/>
  <c r="G17" i="40"/>
  <c r="F18" i="40"/>
  <c r="G18" i="40"/>
  <c r="G13" i="40"/>
  <c r="F13" i="40"/>
  <c r="S14" i="40"/>
  <c r="S15" i="40"/>
  <c r="S16" i="40"/>
  <c r="S17" i="40"/>
  <c r="S18" i="40"/>
  <c r="S13" i="40"/>
  <c r="R14" i="40"/>
  <c r="R15" i="40"/>
  <c r="R16" i="40"/>
  <c r="R17" i="40"/>
  <c r="R18" i="40"/>
  <c r="R13" i="40"/>
  <c r="L78" i="2"/>
  <c r="K78" i="2"/>
  <c r="J78" i="2"/>
  <c r="I78" i="2"/>
  <c r="L77" i="2"/>
  <c r="K77" i="2"/>
  <c r="J77" i="2"/>
  <c r="I77" i="2"/>
  <c r="L76" i="2"/>
  <c r="K76" i="2"/>
  <c r="J76" i="2"/>
  <c r="I76" i="2"/>
  <c r="L75" i="2"/>
  <c r="K75" i="2"/>
  <c r="J75" i="2"/>
  <c r="I75" i="2"/>
  <c r="L74" i="2"/>
  <c r="K74" i="2"/>
  <c r="J74" i="2"/>
  <c r="I74" i="2"/>
  <c r="L73" i="2"/>
  <c r="K73" i="2"/>
  <c r="J73" i="2"/>
  <c r="I73" i="2"/>
  <c r="L72" i="2"/>
  <c r="K72" i="2"/>
  <c r="J72" i="2"/>
  <c r="I72" i="2"/>
  <c r="L71" i="2"/>
  <c r="K71" i="2"/>
  <c r="J71" i="2"/>
  <c r="I71" i="2"/>
  <c r="L70" i="2"/>
  <c r="K70" i="2"/>
  <c r="J70" i="2"/>
  <c r="I70" i="2"/>
  <c r="L69" i="2"/>
  <c r="K69" i="2"/>
  <c r="J69" i="2"/>
  <c r="I69" i="2"/>
  <c r="L68" i="2"/>
  <c r="K68" i="2"/>
  <c r="J68" i="2"/>
  <c r="I68" i="2"/>
  <c r="L67" i="2"/>
  <c r="K67" i="2"/>
  <c r="J67" i="2"/>
  <c r="I67" i="2"/>
  <c r="L66" i="2"/>
  <c r="K66" i="2"/>
  <c r="J66" i="2"/>
  <c r="I66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60" i="2"/>
  <c r="K60" i="2"/>
  <c r="J60" i="2"/>
  <c r="I60" i="2"/>
  <c r="L59" i="2"/>
  <c r="K59" i="2"/>
  <c r="J59" i="2"/>
  <c r="I59" i="2"/>
  <c r="I55" i="2"/>
  <c r="J55" i="2"/>
  <c r="K55" i="2"/>
  <c r="L55" i="2"/>
  <c r="I56" i="2"/>
  <c r="J56" i="2"/>
  <c r="K56" i="2"/>
  <c r="L56" i="2"/>
  <c r="I57" i="2"/>
  <c r="J57" i="2"/>
  <c r="K57" i="2"/>
  <c r="L57" i="2"/>
  <c r="I58" i="2"/>
  <c r="J58" i="2"/>
  <c r="K58" i="2"/>
  <c r="L58" i="2"/>
  <c r="L54" i="2"/>
  <c r="K54" i="2"/>
  <c r="J54" i="2"/>
  <c r="I54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I21" i="2"/>
  <c r="J21" i="2"/>
  <c r="K21" i="2"/>
  <c r="L21" i="2"/>
  <c r="I22" i="2"/>
  <c r="J22" i="2"/>
  <c r="K22" i="2"/>
  <c r="L22" i="2"/>
  <c r="I23" i="2"/>
  <c r="J23" i="2"/>
  <c r="K23" i="2"/>
  <c r="L23" i="2"/>
  <c r="I24" i="2"/>
  <c r="J24" i="2"/>
  <c r="K24" i="2"/>
  <c r="L24" i="2"/>
  <c r="L20" i="2"/>
  <c r="K20" i="2"/>
  <c r="J20" i="2"/>
  <c r="I20" i="2"/>
  <c r="R14" i="35"/>
  <c r="S14" i="35"/>
  <c r="R15" i="35"/>
  <c r="S15" i="35"/>
  <c r="R16" i="35"/>
  <c r="S16" i="35"/>
  <c r="R17" i="35"/>
  <c r="S17" i="35"/>
  <c r="R18" i="35"/>
  <c r="S18" i="35"/>
  <c r="S13" i="35"/>
  <c r="R13" i="35"/>
  <c r="F14" i="35"/>
  <c r="G14" i="35"/>
  <c r="F15" i="35"/>
  <c r="G15" i="35"/>
  <c r="F16" i="35"/>
  <c r="G16" i="35"/>
  <c r="F17" i="35"/>
  <c r="G17" i="35"/>
  <c r="F18" i="35"/>
  <c r="G18" i="35"/>
  <c r="G13" i="35"/>
  <c r="F13" i="35"/>
  <c r="AA9" i="30"/>
  <c r="AA803" i="30"/>
  <c r="AA10" i="30"/>
  <c r="AA804" i="30"/>
  <c r="AA11" i="30"/>
  <c r="AA805" i="30"/>
  <c r="AA12" i="30"/>
  <c r="AA806" i="30"/>
  <c r="AA13" i="30"/>
  <c r="AA807" i="30"/>
  <c r="AA14" i="30"/>
  <c r="AA808" i="30"/>
  <c r="AA15" i="30"/>
  <c r="AA809" i="30"/>
  <c r="AA16" i="30"/>
  <c r="AA17" i="30"/>
  <c r="AA18" i="30"/>
  <c r="AA19" i="30"/>
  <c r="AA20" i="30"/>
  <c r="AA21" i="30"/>
  <c r="AA22" i="30"/>
  <c r="AA23" i="30"/>
  <c r="AA24" i="30"/>
  <c r="AA25" i="30"/>
  <c r="AA26" i="30"/>
  <c r="AA27" i="30"/>
  <c r="AA28" i="30"/>
  <c r="AA29" i="30"/>
  <c r="AA30" i="30"/>
  <c r="AA31" i="30"/>
  <c r="AA32" i="30"/>
  <c r="AA33" i="30"/>
  <c r="AA34" i="30"/>
  <c r="AA35" i="30"/>
  <c r="AA36" i="30"/>
  <c r="AA37" i="30"/>
  <c r="AA38" i="30"/>
  <c r="AA39" i="30"/>
  <c r="AA40" i="30"/>
  <c r="AA41" i="30"/>
  <c r="AA42" i="30"/>
  <c r="AA43" i="30"/>
  <c r="AA44" i="30"/>
  <c r="AA45" i="30"/>
  <c r="AA46" i="30"/>
  <c r="AA47" i="30"/>
  <c r="AA48" i="30"/>
  <c r="AA49" i="30"/>
  <c r="AA50" i="30"/>
  <c r="AA51" i="30"/>
  <c r="AA52" i="30"/>
  <c r="AA53" i="30"/>
  <c r="AA54" i="30"/>
  <c r="AA55" i="30"/>
  <c r="AA56" i="30"/>
  <c r="AA57" i="30"/>
  <c r="AA58" i="30"/>
  <c r="AA59" i="30"/>
  <c r="AA60" i="30"/>
  <c r="AA61" i="30"/>
  <c r="AA62" i="30"/>
  <c r="AA63" i="30"/>
  <c r="AA64" i="30"/>
  <c r="AA65" i="30"/>
  <c r="AA66" i="30"/>
  <c r="AA67" i="30"/>
  <c r="AA68" i="30"/>
  <c r="AA69" i="30"/>
  <c r="AA70" i="30"/>
  <c r="AA71" i="30"/>
  <c r="AA72" i="30"/>
  <c r="AA73" i="30"/>
  <c r="AA74" i="30"/>
  <c r="AA75" i="30"/>
  <c r="AA76" i="30"/>
  <c r="AA77" i="30"/>
  <c r="AA78" i="30"/>
  <c r="AA79" i="30"/>
  <c r="AA80" i="30"/>
  <c r="AA81" i="30"/>
  <c r="AA82" i="30"/>
  <c r="AA83" i="30"/>
  <c r="AA84" i="30"/>
  <c r="AA85" i="30"/>
  <c r="AA86" i="30"/>
  <c r="AA87" i="30"/>
  <c r="AA88" i="30"/>
  <c r="AA89" i="30"/>
  <c r="AA90" i="30"/>
  <c r="AA91" i="30"/>
  <c r="AA92" i="30"/>
  <c r="AA93" i="30"/>
  <c r="AA94" i="30"/>
  <c r="AA95" i="30"/>
  <c r="AA96" i="30"/>
  <c r="AA97" i="30"/>
  <c r="AA98" i="30"/>
  <c r="AA99" i="30"/>
  <c r="AA100" i="30"/>
  <c r="AA101" i="30"/>
  <c r="AA102" i="30"/>
  <c r="AA103" i="30"/>
  <c r="AA104" i="30"/>
  <c r="AA105" i="30"/>
  <c r="AA106" i="30"/>
  <c r="AA107" i="30"/>
  <c r="AA108" i="30"/>
  <c r="AA109" i="30"/>
  <c r="AA110" i="30"/>
  <c r="AA111" i="30"/>
  <c r="AA112" i="30"/>
  <c r="AA113" i="30"/>
  <c r="AA114" i="30"/>
  <c r="AA115" i="30"/>
  <c r="AA116" i="30"/>
  <c r="AA117" i="30"/>
  <c r="AA118" i="30"/>
  <c r="AA119" i="30"/>
  <c r="AA120" i="30"/>
  <c r="AA121" i="30"/>
  <c r="AA122" i="30"/>
  <c r="AA123" i="30"/>
  <c r="AA124" i="30"/>
  <c r="AA125" i="30"/>
  <c r="AA126" i="30"/>
  <c r="AA127" i="30"/>
  <c r="AA128" i="30"/>
  <c r="AA129" i="30"/>
  <c r="AA130" i="30"/>
  <c r="AA131" i="30"/>
  <c r="AA132" i="30"/>
  <c r="AA133" i="30"/>
  <c r="AA134" i="30"/>
  <c r="AA135" i="30"/>
  <c r="AA136" i="30"/>
  <c r="AA137" i="30"/>
  <c r="AA138" i="30"/>
  <c r="AA139" i="30"/>
  <c r="AA140" i="30"/>
  <c r="AA141" i="30"/>
  <c r="AA142" i="30"/>
  <c r="AA143" i="30"/>
  <c r="AA144" i="30"/>
  <c r="AA145" i="30"/>
  <c r="AA146" i="30"/>
  <c r="AA147" i="30"/>
  <c r="AA148" i="30"/>
  <c r="AA149" i="30"/>
  <c r="AA150" i="30"/>
  <c r="AA151" i="30"/>
  <c r="AA152" i="30"/>
  <c r="AA153" i="30"/>
  <c r="AA154" i="30"/>
  <c r="AA155" i="30"/>
  <c r="AA156" i="30"/>
  <c r="AA157" i="30"/>
  <c r="AA158" i="30"/>
  <c r="AA159" i="30"/>
  <c r="AA160" i="30"/>
  <c r="AA161" i="30"/>
  <c r="AA162" i="30"/>
  <c r="AA163" i="30"/>
  <c r="AA164" i="30"/>
  <c r="AA165" i="30"/>
  <c r="AA166" i="30"/>
  <c r="AA167" i="30"/>
  <c r="AA168" i="30"/>
  <c r="AA169" i="30"/>
  <c r="AA170" i="30"/>
  <c r="AA171" i="30"/>
  <c r="AA172" i="30"/>
  <c r="AA173" i="30"/>
  <c r="AA174" i="30"/>
  <c r="AA175" i="30"/>
  <c r="AA176" i="30"/>
  <c r="AA177" i="30"/>
  <c r="AA178" i="30"/>
  <c r="AA179" i="30"/>
  <c r="AA180" i="30"/>
  <c r="AA181" i="30"/>
  <c r="AA182" i="30"/>
  <c r="AA183" i="30"/>
  <c r="AA184" i="30"/>
  <c r="AA185" i="30"/>
  <c r="AA186" i="30"/>
  <c r="AA187" i="30"/>
  <c r="AA188" i="30"/>
  <c r="AA189" i="30"/>
  <c r="AA190" i="30"/>
  <c r="AA191" i="30"/>
  <c r="AA192" i="30"/>
  <c r="AA193" i="30"/>
  <c r="AA194" i="30"/>
  <c r="AA195" i="30"/>
  <c r="AA196" i="30"/>
  <c r="AA197" i="30"/>
  <c r="AA198" i="30"/>
  <c r="AA199" i="30"/>
  <c r="AA200" i="30"/>
  <c r="AA201" i="30"/>
  <c r="AA202" i="30"/>
  <c r="AA203" i="30"/>
  <c r="AA204" i="30"/>
  <c r="AA205" i="30"/>
  <c r="AA206" i="30"/>
  <c r="AA207" i="30"/>
  <c r="AA208" i="30"/>
  <c r="AA209" i="30"/>
  <c r="AA210" i="30"/>
  <c r="AA211" i="30"/>
  <c r="AA212" i="30"/>
  <c r="AA213" i="30"/>
  <c r="AA214" i="30"/>
  <c r="AA215" i="30"/>
  <c r="AA216" i="30"/>
  <c r="AA217" i="30"/>
  <c r="AA218" i="30"/>
  <c r="AA219" i="30"/>
  <c r="AA220" i="30"/>
  <c r="AA221" i="30"/>
  <c r="AA222" i="30"/>
  <c r="AA223" i="30"/>
  <c r="AA224" i="30"/>
  <c r="AA225" i="30"/>
  <c r="AA226" i="30"/>
  <c r="AA227" i="30"/>
  <c r="AA228" i="30"/>
  <c r="AA229" i="30"/>
  <c r="AA230" i="30"/>
  <c r="AA231" i="30"/>
  <c r="AA232" i="30"/>
  <c r="AA233" i="30"/>
  <c r="AA234" i="30"/>
  <c r="AA235" i="30"/>
  <c r="AA236" i="30"/>
  <c r="AA237" i="30"/>
  <c r="AA238" i="30"/>
  <c r="AA239" i="30"/>
  <c r="AA240" i="30"/>
  <c r="AA241" i="30"/>
  <c r="AA242" i="30"/>
  <c r="AA243" i="30"/>
  <c r="AA244" i="30"/>
  <c r="AA245" i="30"/>
  <c r="AA246" i="30"/>
  <c r="AA247" i="30"/>
  <c r="AA248" i="30"/>
  <c r="AA249" i="30"/>
  <c r="AA250" i="30"/>
  <c r="AA251" i="30"/>
  <c r="AA252" i="30"/>
  <c r="AA253" i="30"/>
  <c r="AA254" i="30"/>
  <c r="AA255" i="30"/>
  <c r="AA256" i="30"/>
  <c r="AA257" i="30"/>
  <c r="AA258" i="30"/>
  <c r="AA259" i="30"/>
  <c r="AA260" i="30"/>
  <c r="AA261" i="30"/>
  <c r="AA262" i="30"/>
  <c r="AA263" i="30"/>
  <c r="AA264" i="30"/>
  <c r="AA265" i="30"/>
  <c r="AA266" i="30"/>
  <c r="AA267" i="30"/>
  <c r="AA268" i="30"/>
  <c r="AA269" i="30"/>
  <c r="AA270" i="30"/>
  <c r="AA271" i="30"/>
  <c r="AA272" i="30"/>
  <c r="AA273" i="30"/>
  <c r="AA274" i="30"/>
  <c r="AA275" i="30"/>
  <c r="AA276" i="30"/>
  <c r="AA277" i="30"/>
  <c r="AA278" i="30"/>
  <c r="AA279" i="30"/>
  <c r="AA280" i="30"/>
  <c r="AA281" i="30"/>
  <c r="AA282" i="30"/>
  <c r="AA283" i="30"/>
  <c r="AA284" i="30"/>
  <c r="AA285" i="30"/>
  <c r="AA286" i="30"/>
  <c r="AA287" i="30"/>
  <c r="AA288" i="30"/>
  <c r="AA289" i="30"/>
  <c r="AA290" i="30"/>
  <c r="AA291" i="30"/>
  <c r="AA292" i="30"/>
  <c r="AA293" i="30"/>
  <c r="AA294" i="30"/>
  <c r="AA295" i="30"/>
  <c r="AA296" i="30"/>
  <c r="AA297" i="30"/>
  <c r="AA298" i="30"/>
  <c r="AA299" i="30"/>
  <c r="AA300" i="30"/>
  <c r="AA301" i="30"/>
  <c r="AA302" i="30"/>
  <c r="AA303" i="30"/>
  <c r="AA304" i="30"/>
  <c r="AA305" i="30"/>
  <c r="AA306" i="30"/>
  <c r="AA307" i="30"/>
  <c r="AA308" i="30"/>
  <c r="AA309" i="30"/>
  <c r="AA310" i="30"/>
  <c r="AA311" i="30"/>
  <c r="AA312" i="30"/>
  <c r="AA313" i="30"/>
  <c r="AA314" i="30"/>
  <c r="AA315" i="30"/>
  <c r="AA316" i="30"/>
  <c r="AA317" i="30"/>
  <c r="AA318" i="30"/>
  <c r="AA319" i="30"/>
  <c r="AA320" i="30"/>
  <c r="AA321" i="30"/>
  <c r="AA322" i="30"/>
  <c r="AA323" i="30"/>
  <c r="AA324" i="30"/>
  <c r="AA325" i="30"/>
  <c r="AA326" i="30"/>
  <c r="AA327" i="30"/>
  <c r="AA328" i="30"/>
  <c r="AA329" i="30"/>
  <c r="AA330" i="30"/>
  <c r="AA331" i="30"/>
  <c r="AA332" i="30"/>
  <c r="AA333" i="30"/>
  <c r="AA334" i="30"/>
  <c r="AA335" i="30"/>
  <c r="AA336" i="30"/>
  <c r="AA337" i="30"/>
  <c r="AA338" i="30"/>
  <c r="AA339" i="30"/>
  <c r="AA340" i="30"/>
  <c r="AA341" i="30"/>
  <c r="AA342" i="30"/>
  <c r="AA343" i="30"/>
  <c r="AA344" i="30"/>
  <c r="AA345" i="30"/>
  <c r="AA346" i="30"/>
  <c r="AA347" i="30"/>
  <c r="AA348" i="30"/>
  <c r="AA349" i="30"/>
  <c r="AA350" i="30"/>
  <c r="AA351" i="30"/>
  <c r="AA352" i="30"/>
  <c r="AA353" i="30"/>
  <c r="AA354" i="30"/>
  <c r="AA355" i="30"/>
  <c r="AA356" i="30"/>
  <c r="AA357" i="30"/>
  <c r="AA358" i="30"/>
  <c r="AA359" i="30"/>
  <c r="AA360" i="30"/>
  <c r="AA361" i="30"/>
  <c r="AA362" i="30"/>
  <c r="AA363" i="30"/>
  <c r="AA364" i="30"/>
  <c r="AA365" i="30"/>
  <c r="AA366" i="30"/>
  <c r="AA367" i="30"/>
  <c r="AA368" i="30"/>
  <c r="AA369" i="30"/>
  <c r="AA370" i="30"/>
  <c r="AA371" i="30"/>
  <c r="AA372" i="30"/>
  <c r="AA373" i="30"/>
  <c r="AA374" i="30"/>
  <c r="AA375" i="30"/>
  <c r="AA376" i="30"/>
  <c r="AA377" i="30"/>
  <c r="AA378" i="30"/>
  <c r="AA379" i="30"/>
  <c r="AA380" i="30"/>
  <c r="AA381" i="30"/>
  <c r="AA382" i="30"/>
  <c r="AA383" i="30"/>
  <c r="AA384" i="30"/>
  <c r="AA385" i="30"/>
  <c r="AA386" i="30"/>
  <c r="AA387" i="30"/>
  <c r="AA388" i="30"/>
  <c r="AA389" i="30"/>
  <c r="AA390" i="30"/>
  <c r="AA391" i="30"/>
  <c r="AA392" i="30"/>
  <c r="AA393" i="30"/>
  <c r="AA394" i="30"/>
  <c r="AA395" i="30"/>
  <c r="AA396" i="30"/>
  <c r="AA397" i="30"/>
  <c r="AA398" i="30"/>
  <c r="AA399" i="30"/>
  <c r="AA400" i="30"/>
  <c r="AA401" i="30"/>
  <c r="AA402" i="30"/>
  <c r="AA403" i="30"/>
  <c r="AA404" i="30"/>
  <c r="AA405" i="30"/>
  <c r="AA406" i="30"/>
  <c r="AA407" i="30"/>
  <c r="AA408" i="30"/>
  <c r="AA409" i="30"/>
  <c r="AA410" i="30"/>
  <c r="AA411" i="30"/>
  <c r="AA412" i="30"/>
  <c r="AA413" i="30"/>
  <c r="AA414" i="30"/>
  <c r="AA415" i="30"/>
  <c r="AA416" i="30"/>
  <c r="AA417" i="30"/>
  <c r="AA418" i="30"/>
  <c r="AA419" i="30"/>
  <c r="AA420" i="30"/>
  <c r="AA421" i="30"/>
  <c r="AA422" i="30"/>
  <c r="AA423" i="30"/>
  <c r="AA424" i="30"/>
  <c r="AA425" i="30"/>
  <c r="AA426" i="30"/>
  <c r="AA427" i="30"/>
  <c r="AA428" i="30"/>
  <c r="AA429" i="30"/>
  <c r="AA430" i="30"/>
  <c r="AA431" i="30"/>
  <c r="AA432" i="30"/>
  <c r="AA433" i="30"/>
  <c r="AA434" i="30"/>
  <c r="AA435" i="30"/>
  <c r="AA436" i="30"/>
  <c r="AA437" i="30"/>
  <c r="AA438" i="30"/>
  <c r="AA439" i="30"/>
  <c r="AA440" i="30"/>
  <c r="AA441" i="30"/>
  <c r="AA442" i="30"/>
  <c r="AA443" i="30"/>
  <c r="AA444" i="30"/>
  <c r="AA445" i="30"/>
  <c r="AA446" i="30"/>
  <c r="AA447" i="30"/>
  <c r="AA448" i="30"/>
  <c r="AA449" i="30"/>
  <c r="AA450" i="30"/>
  <c r="AA451" i="30"/>
  <c r="AA452" i="30"/>
  <c r="AA453" i="30"/>
  <c r="AA454" i="30"/>
  <c r="AA455" i="30"/>
  <c r="AA456" i="30"/>
  <c r="AA457" i="30"/>
  <c r="AA458" i="30"/>
  <c r="AA459" i="30"/>
  <c r="AA460" i="30"/>
  <c r="AA461" i="30"/>
  <c r="AA462" i="30"/>
  <c r="AA463" i="30"/>
  <c r="AA464" i="30"/>
  <c r="AA465" i="30"/>
  <c r="AA466" i="30"/>
  <c r="AA467" i="30"/>
  <c r="AA468" i="30"/>
  <c r="AA469" i="30"/>
  <c r="AA470" i="30"/>
  <c r="AA471" i="30"/>
  <c r="AA472" i="30"/>
  <c r="AA473" i="30"/>
  <c r="AA474" i="30"/>
  <c r="AA475" i="30"/>
  <c r="AA476" i="30"/>
  <c r="AA477" i="30"/>
  <c r="AA478" i="30"/>
  <c r="AA479" i="30"/>
  <c r="AA480" i="30"/>
  <c r="AA481" i="30"/>
  <c r="AA482" i="30"/>
  <c r="AA483" i="30"/>
  <c r="AA484" i="30"/>
  <c r="AA485" i="30"/>
  <c r="AA486" i="30"/>
  <c r="AA487" i="30"/>
  <c r="AA488" i="30"/>
  <c r="AA489" i="30"/>
  <c r="AA490" i="30"/>
  <c r="AA491" i="30"/>
  <c r="AA492" i="30"/>
  <c r="AA493" i="30"/>
  <c r="AA494" i="30"/>
  <c r="AA495" i="30"/>
  <c r="AA496" i="30"/>
  <c r="AA497" i="30"/>
  <c r="AA498" i="30"/>
  <c r="AA499" i="30"/>
  <c r="AA500" i="30"/>
  <c r="AA501" i="30"/>
  <c r="AA502" i="30"/>
  <c r="AA503" i="30"/>
  <c r="AA504" i="30"/>
  <c r="AA505" i="30"/>
  <c r="AA506" i="30"/>
  <c r="AA507" i="30"/>
  <c r="AA508" i="30"/>
  <c r="AA509" i="30"/>
  <c r="AA510" i="30"/>
  <c r="AA511" i="30"/>
  <c r="AA512" i="30"/>
  <c r="AA513" i="30"/>
  <c r="AA514" i="30"/>
  <c r="AA515" i="30"/>
  <c r="AA516" i="30"/>
  <c r="AA517" i="30"/>
  <c r="AA518" i="30"/>
  <c r="AA519" i="30"/>
  <c r="AA520" i="30"/>
  <c r="AA521" i="30"/>
  <c r="AA522" i="30"/>
  <c r="AA523" i="30"/>
  <c r="AA524" i="30"/>
  <c r="AA525" i="30"/>
  <c r="AA526" i="30"/>
  <c r="AA527" i="30"/>
  <c r="AA528" i="30"/>
  <c r="AA529" i="30"/>
  <c r="AA530" i="30"/>
  <c r="AA531" i="30"/>
  <c r="AA532" i="30"/>
  <c r="AA533" i="30"/>
  <c r="AA534" i="30"/>
  <c r="AA535" i="30"/>
  <c r="AA536" i="30"/>
  <c r="AA537" i="30"/>
  <c r="AA538" i="30"/>
  <c r="AA539" i="30"/>
  <c r="AA540" i="30"/>
  <c r="AA541" i="30"/>
  <c r="AA542" i="30"/>
  <c r="AA543" i="30"/>
  <c r="AA544" i="30"/>
  <c r="AA545" i="30"/>
  <c r="AA546" i="30"/>
  <c r="AA547" i="30"/>
  <c r="AA548" i="30"/>
  <c r="AA549" i="30"/>
  <c r="AA550" i="30"/>
  <c r="AA551" i="30"/>
  <c r="AA552" i="30"/>
  <c r="AA553" i="30"/>
  <c r="AA554" i="30"/>
  <c r="AA555" i="30"/>
  <c r="AA556" i="30"/>
  <c r="AA557" i="30"/>
  <c r="AA558" i="30"/>
  <c r="AA559" i="30"/>
  <c r="AA560" i="30"/>
  <c r="AA561" i="30"/>
  <c r="AA562" i="30"/>
  <c r="AA563" i="30"/>
  <c r="AA564" i="30"/>
  <c r="AA565" i="30"/>
  <c r="AA566" i="30"/>
  <c r="AA567" i="30"/>
  <c r="AA568" i="30"/>
  <c r="AA569" i="30"/>
  <c r="AA570" i="30"/>
  <c r="AA571" i="30"/>
  <c r="AA572" i="30"/>
  <c r="AA573" i="30"/>
  <c r="AA574" i="30"/>
  <c r="AA575" i="30"/>
  <c r="AA576" i="30"/>
  <c r="AA577" i="30"/>
  <c r="AA578" i="30"/>
  <c r="AA579" i="30"/>
  <c r="AA580" i="30"/>
  <c r="AA581" i="30"/>
  <c r="AA582" i="30"/>
  <c r="AA583" i="30"/>
  <c r="AA584" i="30"/>
  <c r="AA585" i="30"/>
  <c r="AA586" i="30"/>
  <c r="AA587" i="30"/>
  <c r="AA588" i="30"/>
  <c r="AA589" i="30"/>
  <c r="AA590" i="30"/>
  <c r="AA591" i="30"/>
  <c r="AA592" i="30"/>
  <c r="AA593" i="30"/>
  <c r="AA594" i="30"/>
  <c r="AA595" i="30"/>
  <c r="AA596" i="30"/>
  <c r="AA597" i="30"/>
  <c r="AA598" i="30"/>
  <c r="AA599" i="30"/>
  <c r="AA600" i="30"/>
  <c r="AA601" i="30"/>
  <c r="AA602" i="30"/>
  <c r="AA603" i="30"/>
  <c r="AA604" i="30"/>
  <c r="AA605" i="30"/>
  <c r="AA606" i="30"/>
  <c r="AA607" i="30"/>
  <c r="AA608" i="30"/>
  <c r="AA609" i="30"/>
  <c r="AA610" i="30"/>
  <c r="AA611" i="30"/>
  <c r="AA612" i="30"/>
  <c r="AA613" i="30"/>
  <c r="AA614" i="30"/>
  <c r="AA615" i="30"/>
  <c r="AA616" i="30"/>
  <c r="AA617" i="30"/>
  <c r="AA618" i="30"/>
  <c r="AA619" i="30"/>
  <c r="AA620" i="30"/>
  <c r="AA621" i="30"/>
  <c r="AA622" i="30"/>
  <c r="AA623" i="30"/>
  <c r="AA624" i="30"/>
  <c r="AA625" i="30"/>
  <c r="AA626" i="30"/>
  <c r="AA627" i="30"/>
  <c r="AA628" i="30"/>
  <c r="AA629" i="30"/>
  <c r="AA630" i="30"/>
  <c r="AA631" i="30"/>
  <c r="AA632" i="30"/>
  <c r="AA633" i="30"/>
  <c r="AA634" i="30"/>
  <c r="AA635" i="30"/>
  <c r="AA636" i="30"/>
  <c r="AA637" i="30"/>
  <c r="AA638" i="30"/>
  <c r="AA639" i="30"/>
  <c r="AA640" i="30"/>
  <c r="AA641" i="30"/>
  <c r="AA642" i="30"/>
  <c r="AA643" i="30"/>
  <c r="AA644" i="30"/>
  <c r="AA645" i="30"/>
  <c r="AA646" i="30"/>
  <c r="AA647" i="30"/>
  <c r="AA648" i="30"/>
  <c r="AA649" i="30"/>
  <c r="AA650" i="30"/>
  <c r="AA651" i="30"/>
  <c r="AA652" i="30"/>
  <c r="AA653" i="30"/>
  <c r="AA654" i="30"/>
  <c r="AA655" i="30"/>
  <c r="AA656" i="30"/>
  <c r="AA657" i="30"/>
  <c r="AA658" i="30"/>
  <c r="AA659" i="30"/>
  <c r="AA660" i="30"/>
  <c r="AA661" i="30"/>
  <c r="AA662" i="30"/>
  <c r="AA663" i="30"/>
  <c r="AA664" i="30"/>
  <c r="AA665" i="30"/>
  <c r="AA666" i="30"/>
  <c r="AA667" i="30"/>
  <c r="AA668" i="30"/>
  <c r="AA669" i="30"/>
  <c r="AA670" i="30"/>
  <c r="AA671" i="30"/>
  <c r="AA672" i="30"/>
  <c r="AA673" i="30"/>
  <c r="AA674" i="30"/>
  <c r="AA675" i="30"/>
  <c r="AA676" i="30"/>
  <c r="AA677" i="30"/>
  <c r="AA678" i="30"/>
  <c r="AA679" i="30"/>
  <c r="AA680" i="30"/>
  <c r="AA681" i="30"/>
  <c r="AA682" i="30"/>
  <c r="AA683" i="30"/>
  <c r="AA684" i="30"/>
  <c r="AA685" i="30"/>
  <c r="AA686" i="30"/>
  <c r="AA687" i="30"/>
  <c r="AA688" i="30"/>
  <c r="AA689" i="30"/>
  <c r="AA690" i="30"/>
  <c r="AA691" i="30"/>
  <c r="AA692" i="30"/>
  <c r="AA693" i="30"/>
  <c r="AA694" i="30"/>
  <c r="AA695" i="30"/>
  <c r="AA696" i="30"/>
  <c r="AA697" i="30"/>
  <c r="AA698" i="30"/>
  <c r="AA699" i="30"/>
  <c r="AA700" i="30"/>
  <c r="AA701" i="30"/>
  <c r="AA702" i="30"/>
  <c r="AA703" i="30"/>
  <c r="AA704" i="30"/>
  <c r="AA705" i="30"/>
  <c r="AA706" i="30"/>
  <c r="AA707" i="30"/>
  <c r="AA708" i="30"/>
  <c r="AA709" i="30"/>
  <c r="AA710" i="30"/>
  <c r="AA711" i="30"/>
  <c r="AA712" i="30"/>
  <c r="AA713" i="30"/>
  <c r="AA714" i="30"/>
  <c r="AA715" i="30"/>
  <c r="AA716" i="30"/>
  <c r="AA717" i="30"/>
  <c r="AA718" i="30"/>
  <c r="AA719" i="30"/>
  <c r="AA720" i="30"/>
  <c r="AA721" i="30"/>
  <c r="AA722" i="30"/>
  <c r="AA723" i="30"/>
  <c r="AA724" i="30"/>
  <c r="AA725" i="30"/>
  <c r="AA726" i="30"/>
  <c r="AA727" i="30"/>
  <c r="AA728" i="30"/>
  <c r="AA729" i="30"/>
  <c r="AA730" i="30"/>
  <c r="AA731" i="30"/>
  <c r="AA732" i="30"/>
  <c r="AA733" i="30"/>
  <c r="AA734" i="30"/>
  <c r="AA735" i="30"/>
  <c r="AA736" i="30"/>
  <c r="AA737" i="30"/>
  <c r="AA738" i="30"/>
  <c r="AA739" i="30"/>
  <c r="AA740" i="30"/>
  <c r="AA741" i="30"/>
  <c r="AA742" i="30"/>
  <c r="AA743" i="30"/>
  <c r="AA744" i="30"/>
  <c r="AA745" i="30"/>
  <c r="AA746" i="30"/>
  <c r="AA747" i="30"/>
  <c r="AA748" i="30"/>
  <c r="AA749" i="30"/>
  <c r="AA750" i="30"/>
  <c r="AA751" i="30"/>
  <c r="AA752" i="30"/>
  <c r="AA753" i="30"/>
  <c r="AA754" i="30"/>
  <c r="AA755" i="30"/>
  <c r="AA756" i="30"/>
  <c r="AA757" i="30"/>
  <c r="AA758" i="30"/>
  <c r="AA759" i="30"/>
  <c r="AA760" i="30"/>
  <c r="AA761" i="30"/>
  <c r="AA762" i="30"/>
  <c r="AA763" i="30"/>
  <c r="AA764" i="30"/>
  <c r="AA765" i="30"/>
  <c r="AA766" i="30"/>
  <c r="AA767" i="30"/>
  <c r="AA768" i="30"/>
  <c r="AA769" i="30"/>
  <c r="AA770" i="30"/>
  <c r="AA771" i="30"/>
  <c r="AA772" i="30"/>
  <c r="AA773" i="30"/>
  <c r="AA774" i="30"/>
  <c r="AA775" i="30"/>
  <c r="AA776" i="30"/>
  <c r="AA777" i="30"/>
  <c r="AA778" i="30"/>
  <c r="AA779" i="30"/>
  <c r="AA780" i="30"/>
  <c r="AA781" i="30"/>
  <c r="AA782" i="30"/>
  <c r="AA783" i="30"/>
  <c r="AA784" i="30"/>
  <c r="AA785" i="30"/>
  <c r="AA786" i="30"/>
  <c r="AA787" i="30"/>
  <c r="AA788" i="30"/>
  <c r="AA789" i="30"/>
  <c r="AA790" i="30"/>
  <c r="AA791" i="30"/>
  <c r="AA792" i="30"/>
  <c r="AA793" i="30"/>
  <c r="AA794" i="30"/>
  <c r="AA795" i="30"/>
  <c r="AA796" i="30"/>
  <c r="AA797" i="30"/>
  <c r="AA798" i="30"/>
  <c r="AA799" i="30"/>
  <c r="AA800" i="30"/>
  <c r="AA801" i="30"/>
  <c r="AA802" i="30"/>
  <c r="AA810" i="30"/>
  <c r="AA811" i="30"/>
  <c r="AA812" i="30"/>
  <c r="AA813" i="30"/>
  <c r="AA814" i="30"/>
  <c r="AA815" i="30"/>
  <c r="AA816" i="30"/>
  <c r="AA817" i="30"/>
  <c r="AA818" i="30"/>
  <c r="AA819" i="30"/>
  <c r="AA820" i="30"/>
  <c r="AA821" i="30"/>
  <c r="AA822" i="30"/>
  <c r="AA823" i="30"/>
  <c r="AA824" i="30"/>
  <c r="AA825" i="30"/>
  <c r="AA826" i="30"/>
  <c r="AA827" i="30"/>
  <c r="AA828" i="30"/>
  <c r="AA829" i="30"/>
  <c r="AA830" i="30"/>
  <c r="AA831" i="30"/>
  <c r="AA832" i="30"/>
  <c r="AA833" i="30"/>
  <c r="AA834" i="30"/>
  <c r="AA835" i="30"/>
  <c r="AA836" i="30"/>
  <c r="AA837" i="30"/>
  <c r="AA838" i="30"/>
  <c r="AA839" i="30"/>
  <c r="AA840" i="30"/>
  <c r="AA841" i="30"/>
  <c r="AA842" i="30"/>
  <c r="AA843" i="30"/>
  <c r="AA844" i="30"/>
  <c r="AA845" i="30"/>
  <c r="AA846" i="30"/>
  <c r="AA847" i="30"/>
  <c r="AA852" i="30"/>
  <c r="AA853" i="30"/>
  <c r="AA848" i="30"/>
  <c r="AA849" i="30"/>
  <c r="AA850" i="30"/>
  <c r="AA851" i="30"/>
  <c r="AA854" i="30"/>
  <c r="AA855" i="30"/>
  <c r="AA856" i="30"/>
  <c r="AA857" i="30"/>
  <c r="AA858" i="30"/>
  <c r="AA859" i="30"/>
  <c r="AA860" i="30"/>
  <c r="AA861" i="30"/>
  <c r="AA862" i="30"/>
  <c r="AA863" i="30"/>
  <c r="AA864" i="30"/>
  <c r="AA865" i="30"/>
  <c r="AA866" i="30"/>
  <c r="AA867" i="30"/>
  <c r="AA868" i="30"/>
  <c r="AA869" i="30"/>
  <c r="AA870" i="30"/>
  <c r="AA871" i="30"/>
  <c r="AA872" i="30"/>
  <c r="AA873" i="30"/>
  <c r="AA874" i="30"/>
  <c r="AA875" i="30"/>
  <c r="AA876" i="30"/>
  <c r="AA877" i="30"/>
  <c r="AA878" i="30"/>
  <c r="AA879" i="30"/>
  <c r="AA880" i="30"/>
  <c r="AA881" i="30"/>
  <c r="AA882" i="30"/>
  <c r="AA883" i="30"/>
  <c r="AA884" i="30"/>
  <c r="AA885" i="30"/>
  <c r="AA886" i="30"/>
  <c r="AA887" i="30"/>
  <c r="AA888" i="30"/>
  <c r="AA889" i="30"/>
  <c r="AA890" i="30"/>
  <c r="AA891" i="30"/>
  <c r="AA892" i="30"/>
  <c r="AA893" i="30"/>
  <c r="AA894" i="30"/>
  <c r="AA895" i="30"/>
  <c r="AA896" i="30"/>
  <c r="AA897" i="30"/>
  <c r="AA898" i="30"/>
  <c r="AA899" i="30"/>
  <c r="AA900" i="30"/>
  <c r="AA901" i="30"/>
  <c r="AA902" i="30"/>
  <c r="AA903" i="30"/>
  <c r="AA904" i="30"/>
  <c r="AA905" i="30"/>
  <c r="AA906" i="30"/>
  <c r="AA907" i="30"/>
  <c r="AA908" i="30"/>
  <c r="AA909" i="30"/>
  <c r="AA910" i="30"/>
  <c r="AA911" i="30"/>
  <c r="AA912" i="30"/>
  <c r="AA913" i="30"/>
  <c r="AA914" i="30"/>
  <c r="AA915" i="30"/>
  <c r="AA916" i="30"/>
  <c r="AA917" i="30"/>
  <c r="AA918" i="30"/>
  <c r="AA919" i="30"/>
  <c r="AA920" i="30"/>
  <c r="AA921" i="30"/>
  <c r="AA922" i="30"/>
  <c r="AA923" i="30"/>
  <c r="AA924" i="30"/>
  <c r="AA925" i="30"/>
  <c r="AA926" i="30"/>
  <c r="AA927" i="30"/>
  <c r="AA928" i="30"/>
  <c r="AA929" i="30"/>
  <c r="AA930" i="30"/>
  <c r="AA931" i="30"/>
  <c r="AA932" i="30"/>
  <c r="AA933" i="30"/>
  <c r="AA934" i="30"/>
  <c r="AA935" i="30"/>
  <c r="AA936" i="30"/>
  <c r="AA937" i="30"/>
  <c r="AA938" i="30"/>
  <c r="AA939" i="30"/>
  <c r="AA940" i="30"/>
  <c r="AA941" i="30"/>
  <c r="AA942" i="30"/>
  <c r="AA943" i="30"/>
  <c r="AA944" i="30"/>
  <c r="AA945" i="30"/>
  <c r="AA946" i="30"/>
  <c r="AA947" i="30"/>
  <c r="AA948" i="30"/>
  <c r="AA949" i="30"/>
  <c r="AA950" i="30"/>
  <c r="AA951" i="30"/>
  <c r="AA952" i="30"/>
  <c r="AA953" i="30"/>
  <c r="AA954" i="30"/>
  <c r="AA955" i="30"/>
  <c r="AA956" i="30"/>
  <c r="AA957" i="30"/>
  <c r="AA958" i="30"/>
  <c r="AA959" i="30"/>
  <c r="AA960" i="30"/>
  <c r="AA961" i="30"/>
  <c r="AA962" i="30"/>
  <c r="AA963" i="30"/>
  <c r="AA964" i="30"/>
  <c r="AA965" i="30"/>
  <c r="AA966" i="30"/>
  <c r="AA967" i="30"/>
  <c r="AA968" i="30"/>
  <c r="AA969" i="30"/>
  <c r="AA970" i="30"/>
  <c r="AA971" i="30"/>
  <c r="AA972" i="30"/>
  <c r="AA973" i="30"/>
  <c r="AA974" i="30"/>
  <c r="AA975" i="30"/>
  <c r="AA976" i="30"/>
  <c r="AA977" i="30"/>
  <c r="AA978" i="30"/>
  <c r="AA979" i="30"/>
  <c r="AA980" i="30"/>
  <c r="AA981" i="30"/>
  <c r="AA982" i="30"/>
  <c r="AA983" i="30"/>
  <c r="AA984" i="30"/>
  <c r="AA985" i="30"/>
  <c r="AA986" i="30"/>
  <c r="AA987" i="30"/>
  <c r="AA988" i="30"/>
  <c r="AA989" i="30"/>
  <c r="AA990" i="30"/>
  <c r="AA991" i="30"/>
  <c r="AA992" i="30"/>
  <c r="AA993" i="30"/>
  <c r="AA994" i="30"/>
  <c r="AA995" i="30"/>
  <c r="AA996" i="30"/>
  <c r="AA997" i="30"/>
  <c r="AA998" i="30"/>
  <c r="AA999" i="30"/>
  <c r="AA1000" i="30"/>
  <c r="AA1001" i="30"/>
  <c r="AA1002" i="30"/>
  <c r="AA1003" i="30"/>
  <c r="AA1004" i="30"/>
  <c r="AA1005" i="30"/>
  <c r="AA1006" i="30"/>
  <c r="AA1007" i="30"/>
  <c r="AA1008" i="30"/>
  <c r="AA1009" i="30"/>
  <c r="AA1017" i="30"/>
  <c r="AA1010" i="30"/>
  <c r="AA1011" i="30"/>
  <c r="AA1012" i="30"/>
  <c r="AA1013" i="30"/>
  <c r="AA1014" i="30"/>
  <c r="AA1015" i="30"/>
  <c r="AA1016" i="30"/>
  <c r="AA1018" i="30"/>
  <c r="AA1019" i="30"/>
  <c r="AA1020" i="30"/>
  <c r="AA1021" i="30"/>
  <c r="AA1022" i="30"/>
  <c r="AA1023" i="30"/>
  <c r="AA1024" i="30"/>
  <c r="AA1025" i="30"/>
  <c r="AA1026" i="30"/>
  <c r="AA3" i="30"/>
  <c r="AA4" i="30"/>
  <c r="AA5" i="30"/>
  <c r="AA6" i="30"/>
  <c r="AA7" i="30"/>
  <c r="AA8" i="30"/>
  <c r="AA2" i="30"/>
  <c r="Y3" i="30"/>
  <c r="Y4" i="30"/>
  <c r="Y5" i="30"/>
  <c r="Y6" i="30"/>
  <c r="Y7" i="30"/>
  <c r="Y8" i="30"/>
  <c r="Y9" i="30"/>
  <c r="Y803" i="30"/>
  <c r="Y10" i="30"/>
  <c r="Y804" i="30"/>
  <c r="Y11" i="30"/>
  <c r="Y805" i="30"/>
  <c r="Y12" i="30"/>
  <c r="Y806" i="30"/>
  <c r="Y13" i="30"/>
  <c r="Y807" i="30"/>
  <c r="Y14" i="30"/>
  <c r="Y808" i="30"/>
  <c r="Y15" i="30"/>
  <c r="Y809" i="30"/>
  <c r="Y16" i="30"/>
  <c r="Y17" i="30"/>
  <c r="Y18" i="30"/>
  <c r="Y19" i="30"/>
  <c r="Y20" i="30"/>
  <c r="Y21" i="30"/>
  <c r="Y22" i="30"/>
  <c r="Y23" i="30"/>
  <c r="Y24" i="30"/>
  <c r="Y25" i="30"/>
  <c r="Y26" i="30"/>
  <c r="Y27" i="30"/>
  <c r="Y28" i="30"/>
  <c r="Y29" i="30"/>
  <c r="Y30" i="30"/>
  <c r="Y31" i="30"/>
  <c r="Y32" i="30"/>
  <c r="Y33" i="30"/>
  <c r="Y34" i="30"/>
  <c r="Y35" i="30"/>
  <c r="Y36" i="30"/>
  <c r="Y37" i="30"/>
  <c r="Y38" i="30"/>
  <c r="Y39" i="30"/>
  <c r="Y40" i="30"/>
  <c r="Y41" i="30"/>
  <c r="Y42" i="30"/>
  <c r="Y43" i="30"/>
  <c r="Y44" i="30"/>
  <c r="Y45" i="30"/>
  <c r="Y46" i="30"/>
  <c r="Y47" i="30"/>
  <c r="Y48" i="30"/>
  <c r="Y49" i="30"/>
  <c r="Y50" i="30"/>
  <c r="Y51" i="30"/>
  <c r="Y52" i="30"/>
  <c r="Y53" i="30"/>
  <c r="Y54" i="30"/>
  <c r="Y55" i="30"/>
  <c r="Y56" i="30"/>
  <c r="Y57" i="30"/>
  <c r="Y58" i="30"/>
  <c r="Y59" i="30"/>
  <c r="Y60" i="30"/>
  <c r="Y61" i="30"/>
  <c r="Y62" i="30"/>
  <c r="Y63" i="30"/>
  <c r="Y64" i="30"/>
  <c r="Y65" i="30"/>
  <c r="Y66" i="30"/>
  <c r="Y67" i="30"/>
  <c r="Y68" i="30"/>
  <c r="Y69" i="30"/>
  <c r="Y70" i="30"/>
  <c r="Y71" i="30"/>
  <c r="Y72" i="30"/>
  <c r="Y73" i="30"/>
  <c r="Y74" i="30"/>
  <c r="Y75" i="30"/>
  <c r="Y76" i="30"/>
  <c r="Y77" i="30"/>
  <c r="Y78" i="30"/>
  <c r="Y79" i="30"/>
  <c r="Y80" i="30"/>
  <c r="Y81" i="30"/>
  <c r="Y82" i="30"/>
  <c r="Y83" i="30"/>
  <c r="Y84" i="30"/>
  <c r="Y85" i="30"/>
  <c r="Y86" i="30"/>
  <c r="Y87" i="30"/>
  <c r="Y88" i="30"/>
  <c r="Y89" i="30"/>
  <c r="Y90" i="30"/>
  <c r="Y91" i="30"/>
  <c r="Y92" i="30"/>
  <c r="Y93" i="30"/>
  <c r="Y94" i="30"/>
  <c r="Y95" i="30"/>
  <c r="Y96" i="30"/>
  <c r="Y97" i="30"/>
  <c r="Y98" i="30"/>
  <c r="Y99" i="30"/>
  <c r="Y100" i="30"/>
  <c r="Y101" i="30"/>
  <c r="Y102" i="30"/>
  <c r="Y103" i="30"/>
  <c r="Y104" i="30"/>
  <c r="Y105" i="30"/>
  <c r="Y106" i="30"/>
  <c r="Y107" i="30"/>
  <c r="Y108" i="30"/>
  <c r="Y109" i="30"/>
  <c r="Y110" i="30"/>
  <c r="Y111" i="30"/>
  <c r="Y112" i="30"/>
  <c r="Y113" i="30"/>
  <c r="Y114" i="30"/>
  <c r="Y115" i="30"/>
  <c r="Y116" i="30"/>
  <c r="Y117" i="30"/>
  <c r="Y118" i="30"/>
  <c r="Y119" i="30"/>
  <c r="Y120" i="30"/>
  <c r="Y121" i="30"/>
  <c r="Y122" i="30"/>
  <c r="Y123" i="30"/>
  <c r="Y124" i="30"/>
  <c r="Y125" i="30"/>
  <c r="Y126" i="30"/>
  <c r="Y127" i="30"/>
  <c r="Y128" i="30"/>
  <c r="Y129" i="30"/>
  <c r="Y130" i="30"/>
  <c r="Y131" i="30"/>
  <c r="Y132" i="30"/>
  <c r="Y133" i="30"/>
  <c r="Y134" i="30"/>
  <c r="Y135" i="30"/>
  <c r="Y136" i="30"/>
  <c r="Y137" i="30"/>
  <c r="Y138" i="30"/>
  <c r="Y139" i="30"/>
  <c r="Y140" i="30"/>
  <c r="Y141" i="30"/>
  <c r="Y142" i="30"/>
  <c r="Y143" i="30"/>
  <c r="Y144" i="30"/>
  <c r="Y145" i="30"/>
  <c r="Y146" i="30"/>
  <c r="Y147" i="30"/>
  <c r="Y148" i="30"/>
  <c r="Y149" i="30"/>
  <c r="Y150" i="30"/>
  <c r="Y151" i="30"/>
  <c r="Y152" i="30"/>
  <c r="Y153" i="30"/>
  <c r="Y154" i="30"/>
  <c r="Y155" i="30"/>
  <c r="Y156" i="30"/>
  <c r="Y157" i="30"/>
  <c r="Y158" i="30"/>
  <c r="Y159" i="30"/>
  <c r="Y160" i="30"/>
  <c r="Y161" i="30"/>
  <c r="Y162" i="30"/>
  <c r="Y163" i="30"/>
  <c r="Y164" i="30"/>
  <c r="Y165" i="30"/>
  <c r="Y166" i="30"/>
  <c r="Y167" i="30"/>
  <c r="Y168" i="30"/>
  <c r="Y169" i="30"/>
  <c r="Y170" i="30"/>
  <c r="Y171" i="30"/>
  <c r="Y172" i="30"/>
  <c r="Y173" i="30"/>
  <c r="Y174" i="30"/>
  <c r="Y175" i="30"/>
  <c r="Y176" i="30"/>
  <c r="Y177" i="30"/>
  <c r="Y178" i="30"/>
  <c r="Y179" i="30"/>
  <c r="Y180" i="30"/>
  <c r="Y181" i="30"/>
  <c r="Y182" i="30"/>
  <c r="Y183" i="30"/>
  <c r="Y184" i="30"/>
  <c r="Y185" i="30"/>
  <c r="Y186" i="30"/>
  <c r="Y187" i="30"/>
  <c r="Y188" i="30"/>
  <c r="Y189" i="30"/>
  <c r="Y190" i="30"/>
  <c r="Y191" i="30"/>
  <c r="Y192" i="30"/>
  <c r="Y193" i="30"/>
  <c r="Y194" i="30"/>
  <c r="Y195" i="30"/>
  <c r="Y196" i="30"/>
  <c r="Y197" i="30"/>
  <c r="Y198" i="30"/>
  <c r="Y199" i="30"/>
  <c r="Y200" i="30"/>
  <c r="Y201" i="30"/>
  <c r="Y202" i="30"/>
  <c r="Y203" i="30"/>
  <c r="Y204" i="30"/>
  <c r="Y205" i="30"/>
  <c r="Y206" i="30"/>
  <c r="Y207" i="30"/>
  <c r="Y208" i="30"/>
  <c r="Y209" i="30"/>
  <c r="Y210" i="30"/>
  <c r="Y211" i="30"/>
  <c r="Y212" i="30"/>
  <c r="Y213" i="30"/>
  <c r="Y214" i="30"/>
  <c r="Y215" i="30"/>
  <c r="Y216" i="30"/>
  <c r="Y217" i="30"/>
  <c r="Y218" i="30"/>
  <c r="Y219" i="30"/>
  <c r="Y220" i="30"/>
  <c r="Y221" i="30"/>
  <c r="Y222" i="30"/>
  <c r="Y223" i="30"/>
  <c r="Y224" i="30"/>
  <c r="Y225" i="30"/>
  <c r="Y226" i="30"/>
  <c r="Y227" i="30"/>
  <c r="Y228" i="30"/>
  <c r="Y229" i="30"/>
  <c r="Y230" i="30"/>
  <c r="Y231" i="30"/>
  <c r="Y232" i="30"/>
  <c r="Y233" i="30"/>
  <c r="Y234" i="30"/>
  <c r="Y235" i="30"/>
  <c r="Y236" i="30"/>
  <c r="Y237" i="30"/>
  <c r="Y238" i="30"/>
  <c r="Y239" i="30"/>
  <c r="Y240" i="30"/>
  <c r="Y241" i="30"/>
  <c r="Y242" i="30"/>
  <c r="Y243" i="30"/>
  <c r="Y244" i="30"/>
  <c r="Y245" i="30"/>
  <c r="Y246" i="30"/>
  <c r="Y247" i="30"/>
  <c r="Y248" i="30"/>
  <c r="Y249" i="30"/>
  <c r="Y250" i="30"/>
  <c r="Y251" i="30"/>
  <c r="Y252" i="30"/>
  <c r="Y253" i="30"/>
  <c r="Y254" i="30"/>
  <c r="Y255" i="30"/>
  <c r="Y256" i="30"/>
  <c r="Y257" i="30"/>
  <c r="Y258" i="30"/>
  <c r="Y259" i="30"/>
  <c r="Y260" i="30"/>
  <c r="Y261" i="30"/>
  <c r="Y262" i="30"/>
  <c r="Y263" i="30"/>
  <c r="Y264" i="30"/>
  <c r="Y265" i="30"/>
  <c r="Y266" i="30"/>
  <c r="Y267" i="30"/>
  <c r="Y268" i="30"/>
  <c r="Y269" i="30"/>
  <c r="Y270" i="30"/>
  <c r="Y271" i="30"/>
  <c r="Y272" i="30"/>
  <c r="Y273" i="30"/>
  <c r="Y274" i="30"/>
  <c r="Y275" i="30"/>
  <c r="Y276" i="30"/>
  <c r="Y277" i="30"/>
  <c r="Y278" i="30"/>
  <c r="Y279" i="30"/>
  <c r="Y280" i="30"/>
  <c r="Y281" i="30"/>
  <c r="Y282" i="30"/>
  <c r="Y283" i="30"/>
  <c r="Y284" i="30"/>
  <c r="Y285" i="30"/>
  <c r="Y286" i="30"/>
  <c r="Y287" i="30"/>
  <c r="Y288" i="30"/>
  <c r="Y289" i="30"/>
  <c r="Y290" i="30"/>
  <c r="Y291" i="30"/>
  <c r="Y292" i="30"/>
  <c r="Y293" i="30"/>
  <c r="Y294" i="30"/>
  <c r="Y295" i="30"/>
  <c r="Y296" i="30"/>
  <c r="Y297" i="30"/>
  <c r="Y298" i="30"/>
  <c r="Y299" i="30"/>
  <c r="Y300" i="30"/>
  <c r="Y301" i="30"/>
  <c r="Y302" i="30"/>
  <c r="Y303" i="30"/>
  <c r="Y304" i="30"/>
  <c r="Y305" i="30"/>
  <c r="Y306" i="30"/>
  <c r="Y307" i="30"/>
  <c r="Y308" i="30"/>
  <c r="Y309" i="30"/>
  <c r="Y310" i="30"/>
  <c r="Y311" i="30"/>
  <c r="Y312" i="30"/>
  <c r="Y313" i="30"/>
  <c r="Y314" i="30"/>
  <c r="Y315" i="30"/>
  <c r="Y316" i="30"/>
  <c r="Y317" i="30"/>
  <c r="Y318" i="30"/>
  <c r="Y319" i="30"/>
  <c r="Y320" i="30"/>
  <c r="Y321" i="30"/>
  <c r="Y322" i="30"/>
  <c r="Y323" i="30"/>
  <c r="Y324" i="30"/>
  <c r="Y325" i="30"/>
  <c r="Y326" i="30"/>
  <c r="Y327" i="30"/>
  <c r="Y328" i="30"/>
  <c r="Y329" i="30"/>
  <c r="Y330" i="30"/>
  <c r="Y331" i="30"/>
  <c r="Y332" i="30"/>
  <c r="Y333" i="30"/>
  <c r="Y334" i="30"/>
  <c r="Y335" i="30"/>
  <c r="Y336" i="30"/>
  <c r="Y337" i="30"/>
  <c r="Y338" i="30"/>
  <c r="Y339" i="30"/>
  <c r="Y340" i="30"/>
  <c r="Y341" i="30"/>
  <c r="Y342" i="30"/>
  <c r="Y343" i="30"/>
  <c r="Y344" i="30"/>
  <c r="Y345" i="30"/>
  <c r="Y346" i="30"/>
  <c r="Y347" i="30"/>
  <c r="Y348" i="30"/>
  <c r="Y349" i="30"/>
  <c r="Y350" i="30"/>
  <c r="Y351" i="30"/>
  <c r="Y352" i="30"/>
  <c r="Y353" i="30"/>
  <c r="Y354" i="30"/>
  <c r="Y355" i="30"/>
  <c r="Y356" i="30"/>
  <c r="Y357" i="30"/>
  <c r="Y358" i="30"/>
  <c r="Y359" i="30"/>
  <c r="Y360" i="30"/>
  <c r="Y361" i="30"/>
  <c r="Y362" i="30"/>
  <c r="Y363" i="30"/>
  <c r="Y364" i="30"/>
  <c r="Y365" i="30"/>
  <c r="Y366" i="30"/>
  <c r="Y367" i="30"/>
  <c r="Y368" i="30"/>
  <c r="Y369" i="30"/>
  <c r="Y370" i="30"/>
  <c r="Y371" i="30"/>
  <c r="Y372" i="30"/>
  <c r="Y373" i="30"/>
  <c r="Y374" i="30"/>
  <c r="Y375" i="30"/>
  <c r="Y376" i="30"/>
  <c r="Y377" i="30"/>
  <c r="Y378" i="30"/>
  <c r="Y379" i="30"/>
  <c r="Y380" i="30"/>
  <c r="Y381" i="30"/>
  <c r="Y382" i="30"/>
  <c r="Y383" i="30"/>
  <c r="Y384" i="30"/>
  <c r="Y385" i="30"/>
  <c r="Y386" i="30"/>
  <c r="Y387" i="30"/>
  <c r="Y388" i="30"/>
  <c r="Y389" i="30"/>
  <c r="Y390" i="30"/>
  <c r="Y391" i="30"/>
  <c r="Y392" i="30"/>
  <c r="Y393" i="30"/>
  <c r="Y394" i="30"/>
  <c r="Y395" i="30"/>
  <c r="Y396" i="30"/>
  <c r="Y397" i="30"/>
  <c r="Y398" i="30"/>
  <c r="Y399" i="30"/>
  <c r="Y400" i="30"/>
  <c r="Y401" i="30"/>
  <c r="Y402" i="30"/>
  <c r="Y403" i="30"/>
  <c r="Y404" i="30"/>
  <c r="Y405" i="30"/>
  <c r="Y406" i="30"/>
  <c r="Y407" i="30"/>
  <c r="Y408" i="30"/>
  <c r="Y409" i="30"/>
  <c r="Y410" i="30"/>
  <c r="Y411" i="30"/>
  <c r="Y412" i="30"/>
  <c r="Y413" i="30"/>
  <c r="Y414" i="30"/>
  <c r="Y415" i="30"/>
  <c r="Y416" i="30"/>
  <c r="Y417" i="30"/>
  <c r="Y418" i="30"/>
  <c r="Y419" i="30"/>
  <c r="Y420" i="30"/>
  <c r="Y421" i="30"/>
  <c r="Y422" i="30"/>
  <c r="Y423" i="30"/>
  <c r="Y424" i="30"/>
  <c r="Y425" i="30"/>
  <c r="Y426" i="30"/>
  <c r="Y427" i="30"/>
  <c r="Y428" i="30"/>
  <c r="Y429" i="30"/>
  <c r="Y430" i="30"/>
  <c r="Y431" i="30"/>
  <c r="Y432" i="30"/>
  <c r="Y433" i="30"/>
  <c r="Y434" i="30"/>
  <c r="Y435" i="30"/>
  <c r="Y436" i="30"/>
  <c r="Y437" i="30"/>
  <c r="Y438" i="30"/>
  <c r="Y439" i="30"/>
  <c r="Y440" i="30"/>
  <c r="Y441" i="30"/>
  <c r="Y442" i="30"/>
  <c r="Y443" i="30"/>
  <c r="Y444" i="30"/>
  <c r="Y445" i="30"/>
  <c r="Y446" i="30"/>
  <c r="Y447" i="30"/>
  <c r="Y448" i="30"/>
  <c r="Y449" i="30"/>
  <c r="Y450" i="30"/>
  <c r="Y451" i="30"/>
  <c r="Y452" i="30"/>
  <c r="Y453" i="30"/>
  <c r="Y454" i="30"/>
  <c r="Y455" i="30"/>
  <c r="Y456" i="30"/>
  <c r="Y457" i="30"/>
  <c r="Y458" i="30"/>
  <c r="Y459" i="30"/>
  <c r="Y460" i="30"/>
  <c r="Y461" i="30"/>
  <c r="Y462" i="30"/>
  <c r="Y463" i="30"/>
  <c r="Y464" i="30"/>
  <c r="Y465" i="30"/>
  <c r="Y466" i="30"/>
  <c r="Y467" i="30"/>
  <c r="Y468" i="30"/>
  <c r="Y469" i="30"/>
  <c r="Y470" i="30"/>
  <c r="Y471" i="30"/>
  <c r="Y472" i="30"/>
  <c r="Y473" i="30"/>
  <c r="Y474" i="30"/>
  <c r="Y475" i="30"/>
  <c r="Y476" i="30"/>
  <c r="Y477" i="30"/>
  <c r="Y478" i="30"/>
  <c r="Y479" i="30"/>
  <c r="Y480" i="30"/>
  <c r="Y481" i="30"/>
  <c r="Y482" i="30"/>
  <c r="Y483" i="30"/>
  <c r="Y484" i="30"/>
  <c r="Y485" i="30"/>
  <c r="Y486" i="30"/>
  <c r="Y487" i="30"/>
  <c r="Y488" i="30"/>
  <c r="Y489" i="30"/>
  <c r="Y490" i="30"/>
  <c r="Y491" i="30"/>
  <c r="Y492" i="30"/>
  <c r="Y493" i="30"/>
  <c r="Y494" i="30"/>
  <c r="Y495" i="30"/>
  <c r="Y496" i="30"/>
  <c r="Y497" i="30"/>
  <c r="Y498" i="30"/>
  <c r="Y499" i="30"/>
  <c r="Y500" i="30"/>
  <c r="Y501" i="30"/>
  <c r="Y502" i="30"/>
  <c r="Y503" i="30"/>
  <c r="Y504" i="30"/>
  <c r="Y505" i="30"/>
  <c r="Y506" i="30"/>
  <c r="Y507" i="30"/>
  <c r="Y508" i="30"/>
  <c r="Y509" i="30"/>
  <c r="Y510" i="30"/>
  <c r="Y511" i="30"/>
  <c r="Y512" i="30"/>
  <c r="Y513" i="30"/>
  <c r="Y514" i="30"/>
  <c r="Y515" i="30"/>
  <c r="Y516" i="30"/>
  <c r="Y517" i="30"/>
  <c r="Y518" i="30"/>
  <c r="Y519" i="30"/>
  <c r="Y520" i="30"/>
  <c r="Y521" i="30"/>
  <c r="Y522" i="30"/>
  <c r="Y523" i="30"/>
  <c r="Y524" i="30"/>
  <c r="Y525" i="30"/>
  <c r="Y526" i="30"/>
  <c r="Y527" i="30"/>
  <c r="Y528" i="30"/>
  <c r="Y529" i="30"/>
  <c r="Y530" i="30"/>
  <c r="Y531" i="30"/>
  <c r="Y532" i="30"/>
  <c r="Y533" i="30"/>
  <c r="Y534" i="30"/>
  <c r="Y535" i="30"/>
  <c r="Y536" i="30"/>
  <c r="Y537" i="30"/>
  <c r="Y538" i="30"/>
  <c r="Y539" i="30"/>
  <c r="Y540" i="30"/>
  <c r="Y541" i="30"/>
  <c r="Y542" i="30"/>
  <c r="Y543" i="30"/>
  <c r="Y544" i="30"/>
  <c r="Y545" i="30"/>
  <c r="Y546" i="30"/>
  <c r="Y547" i="30"/>
  <c r="Y548" i="30"/>
  <c r="Y549" i="30"/>
  <c r="Y550" i="30"/>
  <c r="Y551" i="30"/>
  <c r="Y552" i="30"/>
  <c r="Y553" i="30"/>
  <c r="Y554" i="30"/>
  <c r="Y555" i="30"/>
  <c r="Y556" i="30"/>
  <c r="Y557" i="30"/>
  <c r="Y558" i="30"/>
  <c r="Y559" i="30"/>
  <c r="Y560" i="30"/>
  <c r="Y561" i="30"/>
  <c r="Y562" i="30"/>
  <c r="Y563" i="30"/>
  <c r="Y564" i="30"/>
  <c r="Y565" i="30"/>
  <c r="Y566" i="30"/>
  <c r="Y567" i="30"/>
  <c r="Y568" i="30"/>
  <c r="Y569" i="30"/>
  <c r="Y570" i="30"/>
  <c r="Y571" i="30"/>
  <c r="Y572" i="30"/>
  <c r="Y573" i="30"/>
  <c r="Y574" i="30"/>
  <c r="Y575" i="30"/>
  <c r="Y576" i="30"/>
  <c r="Y577" i="30"/>
  <c r="Y578" i="30"/>
  <c r="Y579" i="30"/>
  <c r="Y580" i="30"/>
  <c r="Y581" i="30"/>
  <c r="Y582" i="30"/>
  <c r="Y583" i="30"/>
  <c r="Y584" i="30"/>
  <c r="Y585" i="30"/>
  <c r="Y586" i="30"/>
  <c r="Y587" i="30"/>
  <c r="Y588" i="30"/>
  <c r="Y589" i="30"/>
  <c r="Y590" i="30"/>
  <c r="Y591" i="30"/>
  <c r="Y592" i="30"/>
  <c r="Y593" i="30"/>
  <c r="Y594" i="30"/>
  <c r="Y595" i="30"/>
  <c r="Y596" i="30"/>
  <c r="Y597" i="30"/>
  <c r="Y598" i="30"/>
  <c r="Y599" i="30"/>
  <c r="Y600" i="30"/>
  <c r="Y601" i="30"/>
  <c r="Y602" i="30"/>
  <c r="Y603" i="30"/>
  <c r="Y604" i="30"/>
  <c r="Y605" i="30"/>
  <c r="Y606" i="30"/>
  <c r="Y607" i="30"/>
  <c r="Y608" i="30"/>
  <c r="Y609" i="30"/>
  <c r="Y610" i="30"/>
  <c r="Y611" i="30"/>
  <c r="Y612" i="30"/>
  <c r="Y613" i="30"/>
  <c r="Y614" i="30"/>
  <c r="Y615" i="30"/>
  <c r="Y616" i="30"/>
  <c r="Y617" i="30"/>
  <c r="Y618" i="30"/>
  <c r="Y619" i="30"/>
  <c r="Y620" i="30"/>
  <c r="Y621" i="30"/>
  <c r="Y622" i="30"/>
  <c r="Y623" i="30"/>
  <c r="Y624" i="30"/>
  <c r="Y625" i="30"/>
  <c r="Y626" i="30"/>
  <c r="Y627" i="30"/>
  <c r="Y628" i="30"/>
  <c r="Y629" i="30"/>
  <c r="Y630" i="30"/>
  <c r="Y631" i="30"/>
  <c r="Y632" i="30"/>
  <c r="Y633" i="30"/>
  <c r="Y634" i="30"/>
  <c r="Y635" i="30"/>
  <c r="Y636" i="30"/>
  <c r="Y637" i="30"/>
  <c r="Y638" i="30"/>
  <c r="Y639" i="30"/>
  <c r="Y640" i="30"/>
  <c r="Y641" i="30"/>
  <c r="Y642" i="30"/>
  <c r="Y643" i="30"/>
  <c r="Y644" i="30"/>
  <c r="Y645" i="30"/>
  <c r="Y646" i="30"/>
  <c r="Y647" i="30"/>
  <c r="Y648" i="30"/>
  <c r="Y649" i="30"/>
  <c r="Y650" i="30"/>
  <c r="Y651" i="30"/>
  <c r="Y652" i="30"/>
  <c r="Y653" i="30"/>
  <c r="Y654" i="30"/>
  <c r="Y655" i="30"/>
  <c r="Y656" i="30"/>
  <c r="Y657" i="30"/>
  <c r="Y658" i="30"/>
  <c r="Y659" i="30"/>
  <c r="Y660" i="30"/>
  <c r="Y661" i="30"/>
  <c r="Y662" i="30"/>
  <c r="Y663" i="30"/>
  <c r="Y664" i="30"/>
  <c r="Y665" i="30"/>
  <c r="Y666" i="30"/>
  <c r="Y667" i="30"/>
  <c r="Y668" i="30"/>
  <c r="Y669" i="30"/>
  <c r="Y670" i="30"/>
  <c r="Y671" i="30"/>
  <c r="Y672" i="30"/>
  <c r="Y673" i="30"/>
  <c r="Y674" i="30"/>
  <c r="Y675" i="30"/>
  <c r="Y676" i="30"/>
  <c r="Y677" i="30"/>
  <c r="Y678" i="30"/>
  <c r="Y679" i="30"/>
  <c r="Y680" i="30"/>
  <c r="Y681" i="30"/>
  <c r="Y682" i="30"/>
  <c r="Y683" i="30"/>
  <c r="Y684" i="30"/>
  <c r="Y685" i="30"/>
  <c r="Y686" i="30"/>
  <c r="Y687" i="30"/>
  <c r="Y688" i="30"/>
  <c r="Y689" i="30"/>
  <c r="Y690" i="30"/>
  <c r="Y691" i="30"/>
  <c r="Y692" i="30"/>
  <c r="Y693" i="30"/>
  <c r="Y694" i="30"/>
  <c r="Y695" i="30"/>
  <c r="Y696" i="30"/>
  <c r="Y697" i="30"/>
  <c r="Y698" i="30"/>
  <c r="Y699" i="30"/>
  <c r="Y700" i="30"/>
  <c r="Y701" i="30"/>
  <c r="Y702" i="30"/>
  <c r="Y703" i="30"/>
  <c r="Y704" i="30"/>
  <c r="Y705" i="30"/>
  <c r="Y706" i="30"/>
  <c r="Y707" i="30"/>
  <c r="Y708" i="30"/>
  <c r="Y709" i="30"/>
  <c r="Y710" i="30"/>
  <c r="Y711" i="30"/>
  <c r="Y712" i="30"/>
  <c r="Y713" i="30"/>
  <c r="Y714" i="30"/>
  <c r="Y715" i="30"/>
  <c r="Y716" i="30"/>
  <c r="Y717" i="30"/>
  <c r="Y718" i="30"/>
  <c r="Y719" i="30"/>
  <c r="Y720" i="30"/>
  <c r="Y721" i="30"/>
  <c r="Y722" i="30"/>
  <c r="Y723" i="30"/>
  <c r="Y724" i="30"/>
  <c r="Y725" i="30"/>
  <c r="Y726" i="30"/>
  <c r="Y727" i="30"/>
  <c r="Y728" i="30"/>
  <c r="Y729" i="30"/>
  <c r="Y730" i="30"/>
  <c r="Y731" i="30"/>
  <c r="Y732" i="30"/>
  <c r="Y733" i="30"/>
  <c r="Y734" i="30"/>
  <c r="Y735" i="30"/>
  <c r="Y736" i="30"/>
  <c r="Y737" i="30"/>
  <c r="Y738" i="30"/>
  <c r="Y739" i="30"/>
  <c r="Y740" i="30"/>
  <c r="Y741" i="30"/>
  <c r="Y742" i="30"/>
  <c r="Y743" i="30"/>
  <c r="Y744" i="30"/>
  <c r="Y745" i="30"/>
  <c r="Y746" i="30"/>
  <c r="Y747" i="30"/>
  <c r="Y748" i="30"/>
  <c r="Y749" i="30"/>
  <c r="Y750" i="30"/>
  <c r="Y751" i="30"/>
  <c r="Y752" i="30"/>
  <c r="Y753" i="30"/>
  <c r="Y754" i="30"/>
  <c r="Y755" i="30"/>
  <c r="Y756" i="30"/>
  <c r="Y757" i="30"/>
  <c r="Y758" i="30"/>
  <c r="Y759" i="30"/>
  <c r="Y760" i="30"/>
  <c r="Y761" i="30"/>
  <c r="Y762" i="30"/>
  <c r="Y763" i="30"/>
  <c r="Y764" i="30"/>
  <c r="Y765" i="30"/>
  <c r="Y766" i="30"/>
  <c r="Y767" i="30"/>
  <c r="Y768" i="30"/>
  <c r="Y769" i="30"/>
  <c r="Y770" i="30"/>
  <c r="Y771" i="30"/>
  <c r="Y772" i="30"/>
  <c r="Y773" i="30"/>
  <c r="Y774" i="30"/>
  <c r="Y775" i="30"/>
  <c r="Y776" i="30"/>
  <c r="Y777" i="30"/>
  <c r="Y778" i="30"/>
  <c r="Y779" i="30"/>
  <c r="Y780" i="30"/>
  <c r="Y781" i="30"/>
  <c r="Y782" i="30"/>
  <c r="Y783" i="30"/>
  <c r="Y784" i="30"/>
  <c r="Y785" i="30"/>
  <c r="Y786" i="30"/>
  <c r="Y787" i="30"/>
  <c r="Y788" i="30"/>
  <c r="Y789" i="30"/>
  <c r="Y790" i="30"/>
  <c r="Y791" i="30"/>
  <c r="Y792" i="30"/>
  <c r="Y793" i="30"/>
  <c r="Y794" i="30"/>
  <c r="Y795" i="30"/>
  <c r="Y796" i="30"/>
  <c r="Y797" i="30"/>
  <c r="Y798" i="30"/>
  <c r="Y799" i="30"/>
  <c r="Y800" i="30"/>
  <c r="Y801" i="30"/>
  <c r="Y802" i="30"/>
  <c r="Y810" i="30"/>
  <c r="Y811" i="30"/>
  <c r="Y812" i="30"/>
  <c r="Y813" i="30"/>
  <c r="Y814" i="30"/>
  <c r="Y815" i="30"/>
  <c r="Y816" i="30"/>
  <c r="Y817" i="30"/>
  <c r="Y818" i="30"/>
  <c r="Y819" i="30"/>
  <c r="Y820" i="30"/>
  <c r="Y821" i="30"/>
  <c r="Y822" i="30"/>
  <c r="Y823" i="30"/>
  <c r="Y824" i="30"/>
  <c r="Y825" i="30"/>
  <c r="Y826" i="30"/>
  <c r="Y827" i="30"/>
  <c r="Y828" i="30"/>
  <c r="Y829" i="30"/>
  <c r="Y830" i="30"/>
  <c r="Y831" i="30"/>
  <c r="Y832" i="30"/>
  <c r="Y833" i="30"/>
  <c r="Y834" i="30"/>
  <c r="Y835" i="30"/>
  <c r="Y836" i="30"/>
  <c r="Y837" i="30"/>
  <c r="Y838" i="30"/>
  <c r="Y839" i="30"/>
  <c r="Y840" i="30"/>
  <c r="Y841" i="30"/>
  <c r="Y842" i="30"/>
  <c r="Y843" i="30"/>
  <c r="Y844" i="30"/>
  <c r="Y845" i="30"/>
  <c r="Y846" i="30"/>
  <c r="Y847" i="30"/>
  <c r="Y852" i="30"/>
  <c r="Y853" i="30"/>
  <c r="Y848" i="30"/>
  <c r="Y849" i="30"/>
  <c r="Y850" i="30"/>
  <c r="Y851" i="30"/>
  <c r="Y854" i="30"/>
  <c r="Y855" i="30"/>
  <c r="Y856" i="30"/>
  <c r="Y857" i="30"/>
  <c r="Y858" i="30"/>
  <c r="Y859" i="30"/>
  <c r="Y860" i="30"/>
  <c r="Y861" i="30"/>
  <c r="Y862" i="30"/>
  <c r="Y863" i="30"/>
  <c r="Y864" i="30"/>
  <c r="Y865" i="30"/>
  <c r="Y866" i="30"/>
  <c r="Y867" i="30"/>
  <c r="Y868" i="30"/>
  <c r="Y869" i="30"/>
  <c r="Y870" i="30"/>
  <c r="Y871" i="30"/>
  <c r="Y872" i="30"/>
  <c r="Y873" i="30"/>
  <c r="Y874" i="30"/>
  <c r="Y875" i="30"/>
  <c r="Y876" i="30"/>
  <c r="Y877" i="30"/>
  <c r="Y878" i="30"/>
  <c r="Y879" i="30"/>
  <c r="Y880" i="30"/>
  <c r="Y881" i="30"/>
  <c r="Y882" i="30"/>
  <c r="Y883" i="30"/>
  <c r="Y884" i="30"/>
  <c r="Y885" i="30"/>
  <c r="Y886" i="30"/>
  <c r="Y887" i="30"/>
  <c r="Y888" i="30"/>
  <c r="Y889" i="30"/>
  <c r="Y890" i="30"/>
  <c r="Y891" i="30"/>
  <c r="Y892" i="30"/>
  <c r="Y893" i="30"/>
  <c r="Y894" i="30"/>
  <c r="Y895" i="30"/>
  <c r="Y896" i="30"/>
  <c r="Y897" i="30"/>
  <c r="Y898" i="30"/>
  <c r="Y899" i="30"/>
  <c r="Y900" i="30"/>
  <c r="Y901" i="30"/>
  <c r="Y902" i="30"/>
  <c r="Y903" i="30"/>
  <c r="Y904" i="30"/>
  <c r="Y905" i="30"/>
  <c r="Y906" i="30"/>
  <c r="Y907" i="30"/>
  <c r="Y908" i="30"/>
  <c r="Y909" i="30"/>
  <c r="Y910" i="30"/>
  <c r="Y911" i="30"/>
  <c r="Y912" i="30"/>
  <c r="Y913" i="30"/>
  <c r="Y914" i="30"/>
  <c r="Y915" i="30"/>
  <c r="Y916" i="30"/>
  <c r="Y917" i="30"/>
  <c r="Y918" i="30"/>
  <c r="Y919" i="30"/>
  <c r="Y920" i="30"/>
  <c r="Y921" i="30"/>
  <c r="Y922" i="30"/>
  <c r="Y923" i="30"/>
  <c r="Y924" i="30"/>
  <c r="Y925" i="30"/>
  <c r="Y926" i="30"/>
  <c r="Y927" i="30"/>
  <c r="Y928" i="30"/>
  <c r="Y929" i="30"/>
  <c r="Y930" i="30"/>
  <c r="Y931" i="30"/>
  <c r="Y932" i="30"/>
  <c r="Y933" i="30"/>
  <c r="Y934" i="30"/>
  <c r="Y935" i="30"/>
  <c r="Y936" i="30"/>
  <c r="Y937" i="30"/>
  <c r="Y938" i="30"/>
  <c r="Y939" i="30"/>
  <c r="Y940" i="30"/>
  <c r="Y941" i="30"/>
  <c r="Y942" i="30"/>
  <c r="Y943" i="30"/>
  <c r="Y944" i="30"/>
  <c r="Y945" i="30"/>
  <c r="Y946" i="30"/>
  <c r="Y947" i="30"/>
  <c r="Y948" i="30"/>
  <c r="Y949" i="30"/>
  <c r="Y950" i="30"/>
  <c r="Y951" i="30"/>
  <c r="Y952" i="30"/>
  <c r="Y953" i="30"/>
  <c r="Y954" i="30"/>
  <c r="Y955" i="30"/>
  <c r="Y956" i="30"/>
  <c r="Y957" i="30"/>
  <c r="Y958" i="30"/>
  <c r="Y959" i="30"/>
  <c r="Y960" i="30"/>
  <c r="Y961" i="30"/>
  <c r="Y962" i="30"/>
  <c r="Y963" i="30"/>
  <c r="Y964" i="30"/>
  <c r="Y965" i="30"/>
  <c r="Y966" i="30"/>
  <c r="Y967" i="30"/>
  <c r="Y968" i="30"/>
  <c r="Y969" i="30"/>
  <c r="Y970" i="30"/>
  <c r="Y971" i="30"/>
  <c r="Y972" i="30"/>
  <c r="Y973" i="30"/>
  <c r="Y974" i="30"/>
  <c r="Y975" i="30"/>
  <c r="Y976" i="30"/>
  <c r="Y977" i="30"/>
  <c r="Y978" i="30"/>
  <c r="Y979" i="30"/>
  <c r="Y980" i="30"/>
  <c r="Y981" i="30"/>
  <c r="Y982" i="30"/>
  <c r="Y983" i="30"/>
  <c r="Y984" i="30"/>
  <c r="Y985" i="30"/>
  <c r="Y986" i="30"/>
  <c r="Y987" i="30"/>
  <c r="Y988" i="30"/>
  <c r="Y989" i="30"/>
  <c r="Y990" i="30"/>
  <c r="Y991" i="30"/>
  <c r="Y992" i="30"/>
  <c r="Y993" i="30"/>
  <c r="Y994" i="30"/>
  <c r="Y995" i="30"/>
  <c r="Y996" i="30"/>
  <c r="Y997" i="30"/>
  <c r="Y998" i="30"/>
  <c r="Y999" i="30"/>
  <c r="Y1000" i="30"/>
  <c r="Y1001" i="30"/>
  <c r="Y1002" i="30"/>
  <c r="Y1003" i="30"/>
  <c r="Y1004" i="30"/>
  <c r="Y1005" i="30"/>
  <c r="Y1006" i="30"/>
  <c r="Y1007" i="30"/>
  <c r="Y1008" i="30"/>
  <c r="Y1009" i="30"/>
  <c r="Y1017" i="30"/>
  <c r="Y1010" i="30"/>
  <c r="Y1011" i="30"/>
  <c r="Y1012" i="30"/>
  <c r="Y1013" i="30"/>
  <c r="Y1014" i="30"/>
  <c r="Y1015" i="30"/>
  <c r="Y1016" i="30"/>
  <c r="Y1018" i="30"/>
  <c r="Y1019" i="30"/>
  <c r="Y1020" i="30"/>
  <c r="Y1021" i="30"/>
  <c r="Y1022" i="30"/>
  <c r="Y1023" i="30"/>
  <c r="Y1024" i="30"/>
  <c r="Y1025" i="30"/>
  <c r="Y1026" i="30"/>
  <c r="Y2" i="30"/>
  <c r="L845" i="30"/>
  <c r="L6" i="30"/>
  <c r="L846" i="30"/>
  <c r="L7" i="30"/>
  <c r="L847" i="30"/>
  <c r="L8" i="30"/>
  <c r="L9" i="30"/>
  <c r="L10" i="30"/>
  <c r="L11" i="30"/>
  <c r="L12" i="30"/>
  <c r="L13" i="30"/>
  <c r="L14" i="30"/>
  <c r="L15" i="30"/>
  <c r="L16" i="30"/>
  <c r="L17" i="30"/>
  <c r="L18" i="30"/>
  <c r="L19" i="30"/>
  <c r="L20" i="30"/>
  <c r="L21" i="30"/>
  <c r="L22" i="30"/>
  <c r="L23" i="30"/>
  <c r="L24" i="30"/>
  <c r="L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L59" i="30"/>
  <c r="L60" i="30"/>
  <c r="L61" i="30"/>
  <c r="L62" i="30"/>
  <c r="L63" i="30"/>
  <c r="L64" i="30"/>
  <c r="L65" i="30"/>
  <c r="L66" i="30"/>
  <c r="L67" i="30"/>
  <c r="L68" i="30"/>
  <c r="L69" i="30"/>
  <c r="L70" i="30"/>
  <c r="L71" i="30"/>
  <c r="L72" i="30"/>
  <c r="L73" i="30"/>
  <c r="L74" i="30"/>
  <c r="L75" i="30"/>
  <c r="L76" i="30"/>
  <c r="L77" i="30"/>
  <c r="L78" i="30"/>
  <c r="L79" i="30"/>
  <c r="L80" i="30"/>
  <c r="L81" i="30"/>
  <c r="L82" i="30"/>
  <c r="L83" i="30"/>
  <c r="L84" i="30"/>
  <c r="L85" i="30"/>
  <c r="L86" i="30"/>
  <c r="L87" i="30"/>
  <c r="L88" i="30"/>
  <c r="L89" i="30"/>
  <c r="L90" i="30"/>
  <c r="L91" i="30"/>
  <c r="L92" i="30"/>
  <c r="L93" i="30"/>
  <c r="L94" i="30"/>
  <c r="L95" i="30"/>
  <c r="L96" i="30"/>
  <c r="L97" i="30"/>
  <c r="L98" i="30"/>
  <c r="L99" i="30"/>
  <c r="L100" i="30"/>
  <c r="L101" i="30"/>
  <c r="L102" i="30"/>
  <c r="L103" i="30"/>
  <c r="L104" i="30"/>
  <c r="L105" i="30"/>
  <c r="L106" i="30"/>
  <c r="L107" i="30"/>
  <c r="L108" i="30"/>
  <c r="L109" i="30"/>
  <c r="L110" i="30"/>
  <c r="L111" i="30"/>
  <c r="L112" i="30"/>
  <c r="L113" i="30"/>
  <c r="L114" i="30"/>
  <c r="L115" i="30"/>
  <c r="L116" i="30"/>
  <c r="L117" i="30"/>
  <c r="L118" i="30"/>
  <c r="L119" i="30"/>
  <c r="L120" i="30"/>
  <c r="L121" i="30"/>
  <c r="L122" i="30"/>
  <c r="L123" i="30"/>
  <c r="L124" i="30"/>
  <c r="L125" i="30"/>
  <c r="L126" i="30"/>
  <c r="L127" i="30"/>
  <c r="L128" i="30"/>
  <c r="L129" i="30"/>
  <c r="L130" i="30"/>
  <c r="L131" i="30"/>
  <c r="L132" i="30"/>
  <c r="L133" i="30"/>
  <c r="L134" i="30"/>
  <c r="L135" i="30"/>
  <c r="L136" i="30"/>
  <c r="L137" i="30"/>
  <c r="L138" i="30"/>
  <c r="L139" i="30"/>
  <c r="L140" i="30"/>
  <c r="L141" i="30"/>
  <c r="L142" i="30"/>
  <c r="L143" i="30"/>
  <c r="L144" i="30"/>
  <c r="L145" i="30"/>
  <c r="L146" i="30"/>
  <c r="L147" i="30"/>
  <c r="L148" i="30"/>
  <c r="L149" i="30"/>
  <c r="L150" i="30"/>
  <c r="L151" i="30"/>
  <c r="L152" i="30"/>
  <c r="L153" i="30"/>
  <c r="L154" i="30"/>
  <c r="L155" i="30"/>
  <c r="L156" i="30"/>
  <c r="L157" i="30"/>
  <c r="L158" i="30"/>
  <c r="L159" i="30"/>
  <c r="L160" i="30"/>
  <c r="L161" i="30"/>
  <c r="L162" i="30"/>
  <c r="L163" i="30"/>
  <c r="L164" i="30"/>
  <c r="L165" i="30"/>
  <c r="L166" i="30"/>
  <c r="L167" i="30"/>
  <c r="L168" i="30"/>
  <c r="L169" i="30"/>
  <c r="L170" i="30"/>
  <c r="L171" i="30"/>
  <c r="L172" i="30"/>
  <c r="L173" i="30"/>
  <c r="L174" i="30"/>
  <c r="L175" i="30"/>
  <c r="L176" i="30"/>
  <c r="L177" i="30"/>
  <c r="L178" i="30"/>
  <c r="L179" i="30"/>
  <c r="L180" i="30"/>
  <c r="L181" i="30"/>
  <c r="L182" i="30"/>
  <c r="L183" i="30"/>
  <c r="L184" i="30"/>
  <c r="L185" i="30"/>
  <c r="L186" i="30"/>
  <c r="L187" i="30"/>
  <c r="L188" i="30"/>
  <c r="L189" i="30"/>
  <c r="L190" i="30"/>
  <c r="L191" i="30"/>
  <c r="L192" i="30"/>
  <c r="L193" i="30"/>
  <c r="L194" i="30"/>
  <c r="L195" i="30"/>
  <c r="L196" i="30"/>
  <c r="L197" i="30"/>
  <c r="L198" i="30"/>
  <c r="L199" i="30"/>
  <c r="L200" i="30"/>
  <c r="L201" i="30"/>
  <c r="L202" i="30"/>
  <c r="L203" i="30"/>
  <c r="L204" i="30"/>
  <c r="L205" i="30"/>
  <c r="L206" i="30"/>
  <c r="L207" i="30"/>
  <c r="L208" i="30"/>
  <c r="L209" i="30"/>
  <c r="L210" i="30"/>
  <c r="L211" i="30"/>
  <c r="L212" i="30"/>
  <c r="L213" i="30"/>
  <c r="L214" i="30"/>
  <c r="L215" i="30"/>
  <c r="L216" i="30"/>
  <c r="L217" i="30"/>
  <c r="L218" i="30"/>
  <c r="L219" i="30"/>
  <c r="L220" i="30"/>
  <c r="L221" i="30"/>
  <c r="L222" i="30"/>
  <c r="L223" i="30"/>
  <c r="L224" i="30"/>
  <c r="L225" i="30"/>
  <c r="L226" i="30"/>
  <c r="L227" i="30"/>
  <c r="L228" i="30"/>
  <c r="L229" i="30"/>
  <c r="L230" i="30"/>
  <c r="L231" i="30"/>
  <c r="L232" i="30"/>
  <c r="L233" i="30"/>
  <c r="L234" i="30"/>
  <c r="L235" i="30"/>
  <c r="L236" i="30"/>
  <c r="L237" i="30"/>
  <c r="L238" i="30"/>
  <c r="L239" i="30"/>
  <c r="L240" i="30"/>
  <c r="L241" i="30"/>
  <c r="L242" i="30"/>
  <c r="L243" i="30"/>
  <c r="L244" i="30"/>
  <c r="L245" i="30"/>
  <c r="L246" i="30"/>
  <c r="L247" i="30"/>
  <c r="L248" i="30"/>
  <c r="L249" i="30"/>
  <c r="L250" i="30"/>
  <c r="L251" i="30"/>
  <c r="L252" i="30"/>
  <c r="L253" i="30"/>
  <c r="L254" i="30"/>
  <c r="L255" i="30"/>
  <c r="L256" i="30"/>
  <c r="L257" i="30"/>
  <c r="L258" i="30"/>
  <c r="L259" i="30"/>
  <c r="L260" i="30"/>
  <c r="L261" i="30"/>
  <c r="L262" i="30"/>
  <c r="L263" i="30"/>
  <c r="L264" i="30"/>
  <c r="L265" i="30"/>
  <c r="L266" i="30"/>
  <c r="L267" i="30"/>
  <c r="L268" i="30"/>
  <c r="L269" i="30"/>
  <c r="L270" i="30"/>
  <c r="L271" i="30"/>
  <c r="L272" i="30"/>
  <c r="L273" i="30"/>
  <c r="L274" i="30"/>
  <c r="L275" i="30"/>
  <c r="L276" i="30"/>
  <c r="L277" i="30"/>
  <c r="L278" i="30"/>
  <c r="L279" i="30"/>
  <c r="L280" i="30"/>
  <c r="L281" i="30"/>
  <c r="L282" i="30"/>
  <c r="L283" i="30"/>
  <c r="L284" i="30"/>
  <c r="L285" i="30"/>
  <c r="L286" i="30"/>
  <c r="L287" i="30"/>
  <c r="L288" i="30"/>
  <c r="L289" i="30"/>
  <c r="L290" i="30"/>
  <c r="L291" i="30"/>
  <c r="L292" i="30"/>
  <c r="L293" i="30"/>
  <c r="L294" i="30"/>
  <c r="L295" i="30"/>
  <c r="L296" i="30"/>
  <c r="L297" i="30"/>
  <c r="L298" i="30"/>
  <c r="L299" i="30"/>
  <c r="L300" i="30"/>
  <c r="L301" i="30"/>
  <c r="L302" i="30"/>
  <c r="L303" i="30"/>
  <c r="L304" i="30"/>
  <c r="L305" i="30"/>
  <c r="L306" i="30"/>
  <c r="L307" i="30"/>
  <c r="L308" i="30"/>
  <c r="L309" i="30"/>
  <c r="L310" i="30"/>
  <c r="L311" i="30"/>
  <c r="L312" i="30"/>
  <c r="L313" i="30"/>
  <c r="L314" i="30"/>
  <c r="L315" i="30"/>
  <c r="L316" i="30"/>
  <c r="L317" i="30"/>
  <c r="L318" i="30"/>
  <c r="L319" i="30"/>
  <c r="L320" i="30"/>
  <c r="L321" i="30"/>
  <c r="L322" i="30"/>
  <c r="L323" i="30"/>
  <c r="L324" i="30"/>
  <c r="L325" i="30"/>
  <c r="L326" i="30"/>
  <c r="L327" i="30"/>
  <c r="L328" i="30"/>
  <c r="L329" i="30"/>
  <c r="L330" i="30"/>
  <c r="L331" i="30"/>
  <c r="L332" i="30"/>
  <c r="L333" i="30"/>
  <c r="L334" i="30"/>
  <c r="L335" i="30"/>
  <c r="L336" i="30"/>
  <c r="L337" i="30"/>
  <c r="L338" i="30"/>
  <c r="L339" i="30"/>
  <c r="L340" i="30"/>
  <c r="L341" i="30"/>
  <c r="L342" i="30"/>
  <c r="L343" i="30"/>
  <c r="L344" i="30"/>
  <c r="L345" i="30"/>
  <c r="L346" i="30"/>
  <c r="L347" i="30"/>
  <c r="L348" i="30"/>
  <c r="L349" i="30"/>
  <c r="L350" i="30"/>
  <c r="L351" i="30"/>
  <c r="L352" i="30"/>
  <c r="L353" i="30"/>
  <c r="L354" i="30"/>
  <c r="L355" i="30"/>
  <c r="L356" i="30"/>
  <c r="L357" i="30"/>
  <c r="L358" i="30"/>
  <c r="L359" i="30"/>
  <c r="L360" i="30"/>
  <c r="L361" i="30"/>
  <c r="L362" i="30"/>
  <c r="L363" i="30"/>
  <c r="L364" i="30"/>
  <c r="L365" i="30"/>
  <c r="L366" i="30"/>
  <c r="L367" i="30"/>
  <c r="L368" i="30"/>
  <c r="L369" i="30"/>
  <c r="L370" i="30"/>
  <c r="L371" i="30"/>
  <c r="L372" i="30"/>
  <c r="L373" i="30"/>
  <c r="L374" i="30"/>
  <c r="L375" i="30"/>
  <c r="L376" i="30"/>
  <c r="L377" i="30"/>
  <c r="L378" i="30"/>
  <c r="L379" i="30"/>
  <c r="L380" i="30"/>
  <c r="L381" i="30"/>
  <c r="L382" i="30"/>
  <c r="L383" i="30"/>
  <c r="L384" i="30"/>
  <c r="L385" i="30"/>
  <c r="L386" i="30"/>
  <c r="L387" i="30"/>
  <c r="L388" i="30"/>
  <c r="L389" i="30"/>
  <c r="L390" i="30"/>
  <c r="L391" i="30"/>
  <c r="L392" i="30"/>
  <c r="L393" i="30"/>
  <c r="L394" i="30"/>
  <c r="L395" i="30"/>
  <c r="L396" i="30"/>
  <c r="L397" i="30"/>
  <c r="L398" i="30"/>
  <c r="L399" i="30"/>
  <c r="L400" i="30"/>
  <c r="L401" i="30"/>
  <c r="L402" i="30"/>
  <c r="L403" i="30"/>
  <c r="L404" i="30"/>
  <c r="L405" i="30"/>
  <c r="L406" i="30"/>
  <c r="L407" i="30"/>
  <c r="L408" i="30"/>
  <c r="L409" i="30"/>
  <c r="L410" i="30"/>
  <c r="L411" i="30"/>
  <c r="L412" i="30"/>
  <c r="L413" i="30"/>
  <c r="L414" i="30"/>
  <c r="L415" i="30"/>
  <c r="L416" i="30"/>
  <c r="L417" i="30"/>
  <c r="L418" i="30"/>
  <c r="L419" i="30"/>
  <c r="L420" i="30"/>
  <c r="L421" i="30"/>
  <c r="L422" i="30"/>
  <c r="L423" i="30"/>
  <c r="L424" i="30"/>
  <c r="L425" i="30"/>
  <c r="L426" i="30"/>
  <c r="L427" i="30"/>
  <c r="L428" i="30"/>
  <c r="L429" i="30"/>
  <c r="L430" i="30"/>
  <c r="L431" i="30"/>
  <c r="L432" i="30"/>
  <c r="L433" i="30"/>
  <c r="L434" i="30"/>
  <c r="L435" i="30"/>
  <c r="L436" i="30"/>
  <c r="L437" i="30"/>
  <c r="L438" i="30"/>
  <c r="L439" i="30"/>
  <c r="L440" i="30"/>
  <c r="L441" i="30"/>
  <c r="L442" i="30"/>
  <c r="L443" i="30"/>
  <c r="L444" i="30"/>
  <c r="L445" i="30"/>
  <c r="L446" i="30"/>
  <c r="L447" i="30"/>
  <c r="L448" i="30"/>
  <c r="L449" i="30"/>
  <c r="L450" i="30"/>
  <c r="L451" i="30"/>
  <c r="L452" i="30"/>
  <c r="L453" i="30"/>
  <c r="L454" i="30"/>
  <c r="L455" i="30"/>
  <c r="L456" i="30"/>
  <c r="L457" i="30"/>
  <c r="L458" i="30"/>
  <c r="L459" i="30"/>
  <c r="L460" i="30"/>
  <c r="L461" i="30"/>
  <c r="L462" i="30"/>
  <c r="L463" i="30"/>
  <c r="L464" i="30"/>
  <c r="L465" i="30"/>
  <c r="L466" i="30"/>
  <c r="L467" i="30"/>
  <c r="L468" i="30"/>
  <c r="L469" i="30"/>
  <c r="L470" i="30"/>
  <c r="L471" i="30"/>
  <c r="L472" i="30"/>
  <c r="L473" i="30"/>
  <c r="L474" i="30"/>
  <c r="L475" i="30"/>
  <c r="L476" i="30"/>
  <c r="L477" i="30"/>
  <c r="L478" i="30"/>
  <c r="L479" i="30"/>
  <c r="L480" i="30"/>
  <c r="L481" i="30"/>
  <c r="L482" i="30"/>
  <c r="L483" i="30"/>
  <c r="L484" i="30"/>
  <c r="L485" i="30"/>
  <c r="L486" i="30"/>
  <c r="L487" i="30"/>
  <c r="L488" i="30"/>
  <c r="L489" i="30"/>
  <c r="L490" i="30"/>
  <c r="L491" i="30"/>
  <c r="L492" i="30"/>
  <c r="L493" i="30"/>
  <c r="L494" i="30"/>
  <c r="L495" i="30"/>
  <c r="L496" i="30"/>
  <c r="L497" i="30"/>
  <c r="L498" i="30"/>
  <c r="L499" i="30"/>
  <c r="L500" i="30"/>
  <c r="L501" i="30"/>
  <c r="L502" i="30"/>
  <c r="L503" i="30"/>
  <c r="L504" i="30"/>
  <c r="L505" i="30"/>
  <c r="L506" i="30"/>
  <c r="L507" i="30"/>
  <c r="L508" i="30"/>
  <c r="L509" i="30"/>
  <c r="L510" i="30"/>
  <c r="L511" i="30"/>
  <c r="L512" i="30"/>
  <c r="L513" i="30"/>
  <c r="L514" i="30"/>
  <c r="L515" i="30"/>
  <c r="L516" i="30"/>
  <c r="L517" i="30"/>
  <c r="L518" i="30"/>
  <c r="L519" i="30"/>
  <c r="L520" i="30"/>
  <c r="L521" i="30"/>
  <c r="L522" i="30"/>
  <c r="L523" i="30"/>
  <c r="L524" i="30"/>
  <c r="L525" i="30"/>
  <c r="L526" i="30"/>
  <c r="L527" i="30"/>
  <c r="L528" i="30"/>
  <c r="L529" i="30"/>
  <c r="L530" i="30"/>
  <c r="L531" i="30"/>
  <c r="L532" i="30"/>
  <c r="L533" i="30"/>
  <c r="L534" i="30"/>
  <c r="L535" i="30"/>
  <c r="L536" i="30"/>
  <c r="L537" i="30"/>
  <c r="L538" i="30"/>
  <c r="L539" i="30"/>
  <c r="L540" i="30"/>
  <c r="L541" i="30"/>
  <c r="L542" i="30"/>
  <c r="L543" i="30"/>
  <c r="L544" i="30"/>
  <c r="L545" i="30"/>
  <c r="L546" i="30"/>
  <c r="L547" i="30"/>
  <c r="L548" i="30"/>
  <c r="L549" i="30"/>
  <c r="L550" i="30"/>
  <c r="L551" i="30"/>
  <c r="L552" i="30"/>
  <c r="L553" i="30"/>
  <c r="L554" i="30"/>
  <c r="L555" i="30"/>
  <c r="L556" i="30"/>
  <c r="L557" i="30"/>
  <c r="L558" i="30"/>
  <c r="L559" i="30"/>
  <c r="L560" i="30"/>
  <c r="L561" i="30"/>
  <c r="L562" i="30"/>
  <c r="L563" i="30"/>
  <c r="L564" i="30"/>
  <c r="L565" i="30"/>
  <c r="L566" i="30"/>
  <c r="L567" i="30"/>
  <c r="L568" i="30"/>
  <c r="L569" i="30"/>
  <c r="L570" i="30"/>
  <c r="L571" i="30"/>
  <c r="L572" i="30"/>
  <c r="L573" i="30"/>
  <c r="L574" i="30"/>
  <c r="L575" i="30"/>
  <c r="L576" i="30"/>
  <c r="L577" i="30"/>
  <c r="L578" i="30"/>
  <c r="L579" i="30"/>
  <c r="L580" i="30"/>
  <c r="L581" i="30"/>
  <c r="L582" i="30"/>
  <c r="L583" i="30"/>
  <c r="L584" i="30"/>
  <c r="L585" i="30"/>
  <c r="L586" i="30"/>
  <c r="L587" i="30"/>
  <c r="L588" i="30"/>
  <c r="L589" i="30"/>
  <c r="L590" i="30"/>
  <c r="L591" i="30"/>
  <c r="L592" i="30"/>
  <c r="L593" i="30"/>
  <c r="L594" i="30"/>
  <c r="L595" i="30"/>
  <c r="L596" i="30"/>
  <c r="L597" i="30"/>
  <c r="L598" i="30"/>
  <c r="L599" i="30"/>
  <c r="L600" i="30"/>
  <c r="L601" i="30"/>
  <c r="L602" i="30"/>
  <c r="L603" i="30"/>
  <c r="L604" i="30"/>
  <c r="L605" i="30"/>
  <c r="L606" i="30"/>
  <c r="L607" i="30"/>
  <c r="L608" i="30"/>
  <c r="L609" i="30"/>
  <c r="L610" i="30"/>
  <c r="L611" i="30"/>
  <c r="L612" i="30"/>
  <c r="L613" i="30"/>
  <c r="L614" i="30"/>
  <c r="L615" i="30"/>
  <c r="L616" i="30"/>
  <c r="L617" i="30"/>
  <c r="L618" i="30"/>
  <c r="L619" i="30"/>
  <c r="L620" i="30"/>
  <c r="L621" i="30"/>
  <c r="L622" i="30"/>
  <c r="L623" i="30"/>
  <c r="L624" i="30"/>
  <c r="L625" i="30"/>
  <c r="L626" i="30"/>
  <c r="L627" i="30"/>
  <c r="L628" i="30"/>
  <c r="L629" i="30"/>
  <c r="L630" i="30"/>
  <c r="L631" i="30"/>
  <c r="L632" i="30"/>
  <c r="L633" i="30"/>
  <c r="L634" i="30"/>
  <c r="L635" i="30"/>
  <c r="L636" i="30"/>
  <c r="L637" i="30"/>
  <c r="L638" i="30"/>
  <c r="L639" i="30"/>
  <c r="L640" i="30"/>
  <c r="L641" i="30"/>
  <c r="L642" i="30"/>
  <c r="L643" i="30"/>
  <c r="L644" i="30"/>
  <c r="L645" i="30"/>
  <c r="L646" i="30"/>
  <c r="L647" i="30"/>
  <c r="L648" i="30"/>
  <c r="L649" i="30"/>
  <c r="L650" i="30"/>
  <c r="L651" i="30"/>
  <c r="L652" i="30"/>
  <c r="L653" i="30"/>
  <c r="L654" i="30"/>
  <c r="L655" i="30"/>
  <c r="L656" i="30"/>
  <c r="L657" i="30"/>
  <c r="L658" i="30"/>
  <c r="L659" i="30"/>
  <c r="L660" i="30"/>
  <c r="L661" i="30"/>
  <c r="L662" i="30"/>
  <c r="L663" i="30"/>
  <c r="L664" i="30"/>
  <c r="L665" i="30"/>
  <c r="L666" i="30"/>
  <c r="L667" i="30"/>
  <c r="L668" i="30"/>
  <c r="L669" i="30"/>
  <c r="L670" i="30"/>
  <c r="L671" i="30"/>
  <c r="L672" i="30"/>
  <c r="L673" i="30"/>
  <c r="L674" i="30"/>
  <c r="L675" i="30"/>
  <c r="L676" i="30"/>
  <c r="L677" i="30"/>
  <c r="L678" i="30"/>
  <c r="L679" i="30"/>
  <c r="L680" i="30"/>
  <c r="L681" i="30"/>
  <c r="L682" i="30"/>
  <c r="L683" i="30"/>
  <c r="L684" i="30"/>
  <c r="L685" i="30"/>
  <c r="L686" i="30"/>
  <c r="L687" i="30"/>
  <c r="L688" i="30"/>
  <c r="L689" i="30"/>
  <c r="L690" i="30"/>
  <c r="L691" i="30"/>
  <c r="L692" i="30"/>
  <c r="L693" i="30"/>
  <c r="L694" i="30"/>
  <c r="L695" i="30"/>
  <c r="L696" i="30"/>
  <c r="L697" i="30"/>
  <c r="L698" i="30"/>
  <c r="L699" i="30"/>
  <c r="L700" i="30"/>
  <c r="L701" i="30"/>
  <c r="L702" i="30"/>
  <c r="L703" i="30"/>
  <c r="L704" i="30"/>
  <c r="L705" i="30"/>
  <c r="L706" i="30"/>
  <c r="L707" i="30"/>
  <c r="L708" i="30"/>
  <c r="L709" i="30"/>
  <c r="L710" i="30"/>
  <c r="L711" i="30"/>
  <c r="L712" i="30"/>
  <c r="L713" i="30"/>
  <c r="L714" i="30"/>
  <c r="L715" i="30"/>
  <c r="L716" i="30"/>
  <c r="L717" i="30"/>
  <c r="L718" i="30"/>
  <c r="L719" i="30"/>
  <c r="L720" i="30"/>
  <c r="L721" i="30"/>
  <c r="L722" i="30"/>
  <c r="L723" i="30"/>
  <c r="L724" i="30"/>
  <c r="L725" i="30"/>
  <c r="L726" i="30"/>
  <c r="L727" i="30"/>
  <c r="L728" i="30"/>
  <c r="L729" i="30"/>
  <c r="L730" i="30"/>
  <c r="L731" i="30"/>
  <c r="L732" i="30"/>
  <c r="L733" i="30"/>
  <c r="L734" i="30"/>
  <c r="L735" i="30"/>
  <c r="L736" i="30"/>
  <c r="L737" i="30"/>
  <c r="L738" i="30"/>
  <c r="L739" i="30"/>
  <c r="L740" i="30"/>
  <c r="L741" i="30"/>
  <c r="L742" i="30"/>
  <c r="L743" i="30"/>
  <c r="L744" i="30"/>
  <c r="L745" i="30"/>
  <c r="L746" i="30"/>
  <c r="L747" i="30"/>
  <c r="L748" i="30"/>
  <c r="L749" i="30"/>
  <c r="L750" i="30"/>
  <c r="L751" i="30"/>
  <c r="L752" i="30"/>
  <c r="L753" i="30"/>
  <c r="L754" i="30"/>
  <c r="L755" i="30"/>
  <c r="L756" i="30"/>
  <c r="L757" i="30"/>
  <c r="L758" i="30"/>
  <c r="L759" i="30"/>
  <c r="L760" i="30"/>
  <c r="L761" i="30"/>
  <c r="L762" i="30"/>
  <c r="L763" i="30"/>
  <c r="L764" i="30"/>
  <c r="L765" i="30"/>
  <c r="L766" i="30"/>
  <c r="L767" i="30"/>
  <c r="L768" i="30"/>
  <c r="L769" i="30"/>
  <c r="L770" i="30"/>
  <c r="L771" i="30"/>
  <c r="L772" i="30"/>
  <c r="L773" i="30"/>
  <c r="L774" i="30"/>
  <c r="L775" i="30"/>
  <c r="L776" i="30"/>
  <c r="L777" i="30"/>
  <c r="L778" i="30"/>
  <c r="L779" i="30"/>
  <c r="L780" i="30"/>
  <c r="L781" i="30"/>
  <c r="L782" i="30"/>
  <c r="L783" i="30"/>
  <c r="L784" i="30"/>
  <c r="L785" i="30"/>
  <c r="L786" i="30"/>
  <c r="L787" i="30"/>
  <c r="L788" i="30"/>
  <c r="L789" i="30"/>
  <c r="L790" i="30"/>
  <c r="L791" i="30"/>
  <c r="L792" i="30"/>
  <c r="L793" i="30"/>
  <c r="L794" i="30"/>
  <c r="L795" i="30"/>
  <c r="L796" i="30"/>
  <c r="L797" i="30"/>
  <c r="L798" i="30"/>
  <c r="L799" i="30"/>
  <c r="L800" i="30"/>
  <c r="L801" i="30"/>
  <c r="L802" i="30"/>
  <c r="L803" i="30"/>
  <c r="L804" i="30"/>
  <c r="L805" i="30"/>
  <c r="L806" i="30"/>
  <c r="L807" i="30"/>
  <c r="L808" i="30"/>
  <c r="L809" i="30"/>
  <c r="L810" i="30"/>
  <c r="L811" i="30"/>
  <c r="L812" i="30"/>
  <c r="L813" i="30"/>
  <c r="L814" i="30"/>
  <c r="L815" i="30"/>
  <c r="L816" i="30"/>
  <c r="L817" i="30"/>
  <c r="L818" i="30"/>
  <c r="L819" i="30"/>
  <c r="L820" i="30"/>
  <c r="L821" i="30"/>
  <c r="L822" i="30"/>
  <c r="L823" i="30"/>
  <c r="L824" i="30"/>
  <c r="L825" i="30"/>
  <c r="L826" i="30"/>
  <c r="L827" i="30"/>
  <c r="L828" i="30"/>
  <c r="L829" i="30"/>
  <c r="L830" i="30"/>
  <c r="L831" i="30"/>
  <c r="L832" i="30"/>
  <c r="L833" i="30"/>
  <c r="L834" i="30"/>
  <c r="L835" i="30"/>
  <c r="L836" i="30"/>
  <c r="L837" i="30"/>
  <c r="L838" i="30"/>
  <c r="L839" i="30"/>
  <c r="L840" i="30"/>
  <c r="L848" i="30"/>
  <c r="L849" i="30"/>
  <c r="L850" i="30"/>
  <c r="L851" i="30"/>
  <c r="L852" i="30"/>
  <c r="L853" i="30"/>
  <c r="L854" i="30"/>
  <c r="L855" i="30"/>
  <c r="L856" i="30"/>
  <c r="L857" i="30"/>
  <c r="L858" i="30"/>
  <c r="L859" i="30"/>
  <c r="L860" i="30"/>
  <c r="L861" i="30"/>
  <c r="L862" i="30"/>
  <c r="L863" i="30"/>
  <c r="L864" i="30"/>
  <c r="L865" i="30"/>
  <c r="L866" i="30"/>
  <c r="L867" i="30"/>
  <c r="L868" i="30"/>
  <c r="L869" i="30"/>
  <c r="L870" i="30"/>
  <c r="L871" i="30"/>
  <c r="L872" i="30"/>
  <c r="L873" i="30"/>
  <c r="L874" i="30"/>
  <c r="L875" i="30"/>
  <c r="L876" i="30"/>
  <c r="L877" i="30"/>
  <c r="L878" i="30"/>
  <c r="L879" i="30"/>
  <c r="L880" i="30"/>
  <c r="L881" i="30"/>
  <c r="L882" i="30"/>
  <c r="L883" i="30"/>
  <c r="L884" i="30"/>
  <c r="L885" i="30"/>
  <c r="L886" i="30"/>
  <c r="L887" i="30"/>
  <c r="L888" i="30"/>
  <c r="L889" i="30"/>
  <c r="L890" i="30"/>
  <c r="L891" i="30"/>
  <c r="L892" i="30"/>
  <c r="L893" i="30"/>
  <c r="L894" i="30"/>
  <c r="L895" i="30"/>
  <c r="L896" i="30"/>
  <c r="L897" i="30"/>
  <c r="L898" i="30"/>
  <c r="L899" i="30"/>
  <c r="L900" i="30"/>
  <c r="L901" i="30"/>
  <c r="L902" i="30"/>
  <c r="L903" i="30"/>
  <c r="L904" i="30"/>
  <c r="L905" i="30"/>
  <c r="L906" i="30"/>
  <c r="L907" i="30"/>
  <c r="L908" i="30"/>
  <c r="L909" i="30"/>
  <c r="L910" i="30"/>
  <c r="L911" i="30"/>
  <c r="L912" i="30"/>
  <c r="L913" i="30"/>
  <c r="L914" i="30"/>
  <c r="L915" i="30"/>
  <c r="L916" i="30"/>
  <c r="L917" i="30"/>
  <c r="L918" i="30"/>
  <c r="L919" i="30"/>
  <c r="L920" i="30"/>
  <c r="L921" i="30"/>
  <c r="L922" i="30"/>
  <c r="L923" i="30"/>
  <c r="L924" i="30"/>
  <c r="L925" i="30"/>
  <c r="L926" i="30"/>
  <c r="L927" i="30"/>
  <c r="L928" i="30"/>
  <c r="L929" i="30"/>
  <c r="L930" i="30"/>
  <c r="L931" i="30"/>
  <c r="L932" i="30"/>
  <c r="L933" i="30"/>
  <c r="L934" i="30"/>
  <c r="L935" i="30"/>
  <c r="L936" i="30"/>
  <c r="L937" i="30"/>
  <c r="L938" i="30"/>
  <c r="L939" i="30"/>
  <c r="L940" i="30"/>
  <c r="L941" i="30"/>
  <c r="L942" i="30"/>
  <c r="L943" i="30"/>
  <c r="L944" i="30"/>
  <c r="L945" i="30"/>
  <c r="L946" i="30"/>
  <c r="L947" i="30"/>
  <c r="L948" i="30"/>
  <c r="L949" i="30"/>
  <c r="L950" i="30"/>
  <c r="L951" i="30"/>
  <c r="L952" i="30"/>
  <c r="L953" i="30"/>
  <c r="L954" i="30"/>
  <c r="L955" i="30"/>
  <c r="L956" i="30"/>
  <c r="L957" i="30"/>
  <c r="L958" i="30"/>
  <c r="L959" i="30"/>
  <c r="L960" i="30"/>
  <c r="L961" i="30"/>
  <c r="L962" i="30"/>
  <c r="L963" i="30"/>
  <c r="L964" i="30"/>
  <c r="L965" i="30"/>
  <c r="L966" i="30"/>
  <c r="L967" i="30"/>
  <c r="L968" i="30"/>
  <c r="L969" i="30"/>
  <c r="L970" i="30"/>
  <c r="L971" i="30"/>
  <c r="L972" i="30"/>
  <c r="L973" i="30"/>
  <c r="L974" i="30"/>
  <c r="L975" i="30"/>
  <c r="L976" i="30"/>
  <c r="L977" i="30"/>
  <c r="L978" i="30"/>
  <c r="L979" i="30"/>
  <c r="L980" i="30"/>
  <c r="L981" i="30"/>
  <c r="L982" i="30"/>
  <c r="L983" i="30"/>
  <c r="L984" i="30"/>
  <c r="L985" i="30"/>
  <c r="L986" i="30"/>
  <c r="L987" i="30"/>
  <c r="L988" i="30"/>
  <c r="L989" i="30"/>
  <c r="L990" i="30"/>
  <c r="L991" i="30"/>
  <c r="L992" i="30"/>
  <c r="L993" i="30"/>
  <c r="L994" i="30"/>
  <c r="L995" i="30"/>
  <c r="L996" i="30"/>
  <c r="L997" i="30"/>
  <c r="L998" i="30"/>
  <c r="L999" i="30"/>
  <c r="L1000" i="30"/>
  <c r="L1001" i="30"/>
  <c r="L1002" i="30"/>
  <c r="L1003" i="30"/>
  <c r="L1004" i="30"/>
  <c r="L1005" i="30"/>
  <c r="L1006" i="30"/>
  <c r="L1007" i="30"/>
  <c r="L1008" i="30"/>
  <c r="L1009" i="30"/>
  <c r="L1010" i="30"/>
  <c r="L1011" i="30"/>
  <c r="L1012" i="30"/>
  <c r="L1013" i="30"/>
  <c r="L1014" i="30"/>
  <c r="L1015" i="30"/>
  <c r="L1016" i="30"/>
  <c r="L1017" i="30"/>
  <c r="L1018" i="30"/>
  <c r="L1019" i="30"/>
  <c r="L1020" i="30"/>
  <c r="L1021" i="30"/>
  <c r="L1022" i="30"/>
  <c r="L1023" i="30"/>
  <c r="L1024" i="30"/>
  <c r="L1025" i="30"/>
  <c r="L1026" i="30"/>
  <c r="L1027" i="30"/>
  <c r="L1028" i="30"/>
  <c r="L1029" i="30"/>
  <c r="L1030" i="30"/>
  <c r="L1031" i="30"/>
  <c r="L1032" i="30"/>
  <c r="L1033" i="30"/>
  <c r="L1034" i="30"/>
  <c r="L1035" i="30"/>
  <c r="L1036" i="30"/>
  <c r="L1037" i="30"/>
  <c r="L1038" i="30"/>
  <c r="L1039" i="30"/>
  <c r="L1040" i="30"/>
  <c r="L1041" i="30"/>
  <c r="L1042" i="30"/>
  <c r="L1043" i="30"/>
  <c r="L1044" i="30"/>
  <c r="L1045" i="30"/>
  <c r="L1046" i="30"/>
  <c r="L1047" i="30"/>
  <c r="L1048" i="30"/>
  <c r="L1049" i="30"/>
  <c r="L1050" i="30"/>
  <c r="L1051" i="30"/>
  <c r="L1052" i="30"/>
  <c r="L1053" i="30"/>
  <c r="L1054" i="30"/>
  <c r="L1055" i="30"/>
  <c r="L1056" i="30"/>
  <c r="L1057" i="30"/>
  <c r="L1058" i="30"/>
  <c r="L1059" i="30"/>
  <c r="L1060" i="30"/>
  <c r="L1061" i="30"/>
  <c r="L1062" i="30"/>
  <c r="L1063" i="30"/>
  <c r="L1064" i="30"/>
  <c r="L1065" i="30"/>
  <c r="L1066" i="30"/>
  <c r="L1067" i="30"/>
  <c r="L1068" i="30"/>
  <c r="L1069" i="30"/>
  <c r="L1070" i="30"/>
  <c r="L1071" i="30"/>
  <c r="L1072" i="30"/>
  <c r="L1073" i="30"/>
  <c r="L1074" i="30"/>
  <c r="L1075" i="30"/>
  <c r="L1083" i="30"/>
  <c r="L1084" i="30"/>
  <c r="L1085" i="30"/>
  <c r="L1086" i="30"/>
  <c r="L1087" i="30"/>
  <c r="L1076" i="30"/>
  <c r="L1077" i="30"/>
  <c r="L1078" i="30"/>
  <c r="L1079" i="30"/>
  <c r="L1080" i="30"/>
  <c r="L1081" i="30"/>
  <c r="L1082" i="30"/>
  <c r="L1088" i="30"/>
  <c r="L1089" i="30"/>
  <c r="L1090" i="30"/>
  <c r="L1091" i="30"/>
  <c r="L1092" i="30"/>
  <c r="L1093" i="30"/>
  <c r="L1094" i="30"/>
  <c r="L1095" i="30"/>
  <c r="L1096" i="30"/>
  <c r="L1097" i="30"/>
  <c r="L1098" i="30"/>
  <c r="L1099" i="30"/>
  <c r="L1100" i="30"/>
  <c r="L1101" i="30"/>
  <c r="L1102" i="30"/>
  <c r="L1103" i="30"/>
  <c r="L1104" i="30"/>
  <c r="L1105" i="30"/>
  <c r="L1106" i="30"/>
  <c r="L1107" i="30"/>
  <c r="L1108" i="30"/>
  <c r="L1109" i="30"/>
  <c r="L1110" i="30"/>
  <c r="L1111" i="30"/>
  <c r="L1112" i="30"/>
  <c r="L1113" i="30"/>
  <c r="L1114" i="30"/>
  <c r="L1115" i="30"/>
  <c r="L1116" i="30"/>
  <c r="L1117" i="30"/>
  <c r="L1118" i="30"/>
  <c r="L1119" i="30"/>
  <c r="L1120" i="30"/>
  <c r="L1121" i="30"/>
  <c r="L1122" i="30"/>
  <c r="L1123" i="30"/>
  <c r="L1124" i="30"/>
  <c r="L1125" i="30"/>
  <c r="L1126" i="30"/>
  <c r="L1127" i="30"/>
  <c r="L1128" i="30"/>
  <c r="L1129" i="30"/>
  <c r="L1130" i="30"/>
  <c r="L1131" i="30"/>
  <c r="L1132" i="30"/>
  <c r="L1133" i="30"/>
  <c r="L1134" i="30"/>
  <c r="L1135" i="30"/>
  <c r="L1136" i="30"/>
  <c r="L1137" i="30"/>
  <c r="L1138" i="30"/>
  <c r="L1139" i="30"/>
  <c r="L1140" i="30"/>
  <c r="L1141" i="30"/>
  <c r="L1142" i="30"/>
  <c r="L1143" i="30"/>
  <c r="L1144" i="30"/>
  <c r="L1145" i="30"/>
  <c r="L1146" i="30"/>
  <c r="L1147" i="30"/>
  <c r="L1148" i="30"/>
  <c r="L1149" i="30"/>
  <c r="L1150" i="30"/>
  <c r="L1151" i="30"/>
  <c r="L1152" i="30"/>
  <c r="L1153" i="30"/>
  <c r="L1154" i="30"/>
  <c r="L1155" i="30"/>
  <c r="L1156" i="30"/>
  <c r="L1157" i="30"/>
  <c r="L1158" i="30"/>
  <c r="L1159" i="30"/>
  <c r="L1160" i="30"/>
  <c r="L1161" i="30"/>
  <c r="L1162" i="30"/>
  <c r="L1163" i="30"/>
  <c r="L1164" i="30"/>
  <c r="L1165" i="30"/>
  <c r="L1166" i="30"/>
  <c r="L1167" i="30"/>
  <c r="L1168" i="30"/>
  <c r="L1169" i="30"/>
  <c r="L1170" i="30"/>
  <c r="L1171" i="30"/>
  <c r="L1172" i="30"/>
  <c r="L1173" i="30"/>
  <c r="L1174" i="30"/>
  <c r="L1175" i="30"/>
  <c r="L1176" i="30"/>
  <c r="L1177" i="30"/>
  <c r="L1178" i="30"/>
  <c r="L1179" i="30"/>
  <c r="L1180" i="30"/>
  <c r="L1181" i="30"/>
  <c r="L1182" i="30"/>
  <c r="L1183" i="30"/>
  <c r="L1184" i="30"/>
  <c r="L1185" i="30"/>
  <c r="L1186" i="30"/>
  <c r="L1187" i="30"/>
  <c r="L1188" i="30"/>
  <c r="L1189" i="30"/>
  <c r="L1190" i="30"/>
  <c r="L1191" i="30"/>
  <c r="L1192" i="30"/>
  <c r="L1193" i="30"/>
  <c r="L1194" i="30"/>
  <c r="L1195" i="30"/>
  <c r="L1196" i="30"/>
  <c r="L1197" i="30"/>
  <c r="L1198" i="30"/>
  <c r="L1199" i="30"/>
  <c r="L1200" i="30"/>
  <c r="L1201" i="30"/>
  <c r="L1202" i="30"/>
  <c r="L1203" i="30"/>
  <c r="L1204" i="30"/>
  <c r="L1205" i="30"/>
  <c r="L1206" i="30"/>
  <c r="L1207" i="30"/>
  <c r="L1208" i="30"/>
  <c r="L1209" i="30"/>
  <c r="L1210" i="30"/>
  <c r="L1211" i="30"/>
  <c r="L1212" i="30"/>
  <c r="L1213" i="30"/>
  <c r="L1214" i="30"/>
  <c r="L1215" i="30"/>
  <c r="L1216" i="30"/>
  <c r="L1217" i="30"/>
  <c r="L1218" i="30"/>
  <c r="L1219" i="30"/>
  <c r="L1220" i="30"/>
  <c r="L1221" i="30"/>
  <c r="L1222" i="30"/>
  <c r="L1223" i="30"/>
  <c r="L1224" i="30"/>
  <c r="L1225" i="30"/>
  <c r="L1226" i="30"/>
  <c r="L1227" i="30"/>
  <c r="L1228" i="30"/>
  <c r="L1229" i="30"/>
  <c r="L1230" i="30"/>
  <c r="L1231" i="30"/>
  <c r="L1232" i="30"/>
  <c r="L1233" i="30"/>
  <c r="L1234" i="30"/>
  <c r="L1235" i="30"/>
  <c r="L1236" i="30"/>
  <c r="L1237" i="30"/>
  <c r="L1238" i="30"/>
  <c r="L1239" i="30"/>
  <c r="L1240" i="30"/>
  <c r="L1241" i="30"/>
  <c r="L1242" i="30"/>
  <c r="L1243" i="30"/>
  <c r="L1244" i="30"/>
  <c r="L1245" i="30"/>
  <c r="L1246" i="30"/>
  <c r="L1247" i="30"/>
  <c r="L1248" i="30"/>
  <c r="L1249" i="30"/>
  <c r="L1250" i="30"/>
  <c r="L1251" i="30"/>
  <c r="L1252" i="30"/>
  <c r="L1253" i="30"/>
  <c r="L1254" i="30"/>
  <c r="L1255" i="30"/>
  <c r="L1256" i="30"/>
  <c r="L1257" i="30"/>
  <c r="L1258" i="30"/>
  <c r="L1259" i="30"/>
  <c r="L1260" i="30"/>
  <c r="L1261" i="30"/>
  <c r="L1262" i="30"/>
  <c r="L1263" i="30"/>
  <c r="L1264" i="30"/>
  <c r="L1265" i="30"/>
  <c r="L1266" i="30"/>
  <c r="L1267" i="30"/>
  <c r="L1268" i="30"/>
  <c r="L1269" i="30"/>
  <c r="L1270" i="30"/>
  <c r="L1271" i="30"/>
  <c r="L1272" i="30"/>
  <c r="L1273" i="30"/>
  <c r="L1274" i="30"/>
  <c r="L1275" i="30"/>
  <c r="L1276" i="30"/>
  <c r="L1277" i="30"/>
  <c r="L1278" i="30"/>
  <c r="L1279" i="30"/>
  <c r="L1280" i="30"/>
  <c r="L1281" i="30"/>
  <c r="L1282" i="30"/>
  <c r="L1283" i="30"/>
  <c r="L1284" i="30"/>
  <c r="L1285" i="30"/>
  <c r="L1286" i="30"/>
  <c r="L1287" i="30"/>
  <c r="L1288" i="30"/>
  <c r="L1289" i="30"/>
  <c r="L1290" i="30"/>
  <c r="L1291" i="30"/>
  <c r="L1292" i="30"/>
  <c r="L1293" i="30"/>
  <c r="L1294" i="30"/>
  <c r="L1295" i="30"/>
  <c r="L1296" i="30"/>
  <c r="L1297" i="30"/>
  <c r="L1298" i="30"/>
  <c r="L1299" i="30"/>
  <c r="L1300" i="30"/>
  <c r="L1301" i="30"/>
  <c r="L1302" i="30"/>
  <c r="L1303" i="30"/>
  <c r="L1304" i="30"/>
  <c r="L1305" i="30"/>
  <c r="L1306" i="30"/>
  <c r="L1307" i="30"/>
  <c r="L1308" i="30"/>
  <c r="L1309" i="30"/>
  <c r="L1310" i="30"/>
  <c r="L1311" i="30"/>
  <c r="L1312" i="30"/>
  <c r="L1313" i="30"/>
  <c r="L1314" i="30"/>
  <c r="L1315" i="30"/>
  <c r="L1316" i="30"/>
  <c r="L1317" i="30"/>
  <c r="L1318" i="30"/>
  <c r="L1319" i="30"/>
  <c r="L1320" i="30"/>
  <c r="L1321" i="30"/>
  <c r="L1322" i="30"/>
  <c r="L1323" i="30"/>
  <c r="L1324" i="30"/>
  <c r="L1325" i="30"/>
  <c r="L1326" i="30"/>
  <c r="L1327" i="30"/>
  <c r="L1328" i="30"/>
  <c r="L1329" i="30"/>
  <c r="L1330" i="30"/>
  <c r="L1331" i="30"/>
  <c r="L1332" i="30"/>
  <c r="L1333" i="30"/>
  <c r="L1334" i="30"/>
  <c r="L1335" i="30"/>
  <c r="L1336" i="30"/>
  <c r="L1337" i="30"/>
  <c r="L1338" i="30"/>
  <c r="L1339" i="30"/>
  <c r="L1340" i="30"/>
  <c r="L1341" i="30"/>
  <c r="L1342" i="30"/>
  <c r="L1343" i="30"/>
  <c r="L1344" i="30"/>
  <c r="L1345" i="30"/>
  <c r="L2" i="30"/>
  <c r="L842" i="30"/>
  <c r="L3" i="30"/>
  <c r="L843" i="30"/>
  <c r="L4" i="30"/>
  <c r="L844" i="30"/>
  <c r="L5" i="30"/>
  <c r="L841" i="30"/>
  <c r="J2" i="30" l="1"/>
  <c r="J842" i="30"/>
  <c r="J3" i="30"/>
  <c r="J843" i="30"/>
  <c r="J4" i="30"/>
  <c r="J844" i="30"/>
  <c r="J5" i="30"/>
  <c r="J845" i="30"/>
  <c r="J6" i="30"/>
  <c r="J846" i="30"/>
  <c r="J7" i="30"/>
  <c r="J847" i="30"/>
  <c r="J8" i="30"/>
  <c r="J9" i="30"/>
  <c r="J10" i="30"/>
  <c r="J11" i="30"/>
  <c r="J12" i="30"/>
  <c r="J13" i="30"/>
  <c r="J14" i="30"/>
  <c r="J15" i="30"/>
  <c r="J16" i="30"/>
  <c r="J17" i="30"/>
  <c r="J18" i="30"/>
  <c r="J19" i="30"/>
  <c r="J20" i="30"/>
  <c r="J21" i="30"/>
  <c r="J22" i="30"/>
  <c r="J23" i="30"/>
  <c r="J24" i="30"/>
  <c r="J25" i="30"/>
  <c r="J26" i="30"/>
  <c r="J27" i="30"/>
  <c r="J28" i="30"/>
  <c r="J29" i="30"/>
  <c r="J30" i="30"/>
  <c r="J31" i="30"/>
  <c r="J32" i="30"/>
  <c r="J33" i="30"/>
  <c r="J34" i="30"/>
  <c r="J35" i="30"/>
  <c r="J36" i="30"/>
  <c r="J37" i="30"/>
  <c r="J38" i="30"/>
  <c r="J39" i="30"/>
  <c r="J40" i="30"/>
  <c r="J41" i="30"/>
  <c r="J42" i="30"/>
  <c r="J43" i="30"/>
  <c r="J44" i="30"/>
  <c r="J45" i="30"/>
  <c r="J46" i="30"/>
  <c r="J47" i="30"/>
  <c r="J48" i="30"/>
  <c r="J49" i="30"/>
  <c r="J50" i="30"/>
  <c r="J51" i="30"/>
  <c r="J52" i="30"/>
  <c r="J53" i="30"/>
  <c r="J54" i="30"/>
  <c r="J55" i="30"/>
  <c r="J56" i="30"/>
  <c r="J57" i="30"/>
  <c r="J58" i="30"/>
  <c r="J59" i="30"/>
  <c r="J60" i="30"/>
  <c r="J61" i="30"/>
  <c r="J62" i="30"/>
  <c r="J63" i="30"/>
  <c r="J64" i="30"/>
  <c r="J65" i="30"/>
  <c r="J66" i="30"/>
  <c r="J67" i="30"/>
  <c r="J68" i="30"/>
  <c r="J69" i="30"/>
  <c r="J70" i="30"/>
  <c r="J71" i="30"/>
  <c r="J72" i="30"/>
  <c r="J73" i="30"/>
  <c r="J74" i="30"/>
  <c r="J75" i="30"/>
  <c r="J76" i="30"/>
  <c r="J77" i="30"/>
  <c r="J78" i="30"/>
  <c r="J79" i="30"/>
  <c r="J80" i="30"/>
  <c r="J81" i="30"/>
  <c r="J82" i="30"/>
  <c r="J83" i="30"/>
  <c r="J84" i="30"/>
  <c r="J85" i="30"/>
  <c r="J86" i="30"/>
  <c r="J87" i="30"/>
  <c r="J88" i="30"/>
  <c r="J89" i="30"/>
  <c r="J90" i="30"/>
  <c r="J91" i="30"/>
  <c r="J92" i="30"/>
  <c r="J93" i="30"/>
  <c r="J94" i="30"/>
  <c r="J95" i="30"/>
  <c r="J96" i="30"/>
  <c r="J97" i="30"/>
  <c r="J98" i="30"/>
  <c r="J99" i="30"/>
  <c r="J100" i="30"/>
  <c r="J101" i="30"/>
  <c r="J102" i="30"/>
  <c r="J103" i="30"/>
  <c r="J104" i="30"/>
  <c r="J105" i="30"/>
  <c r="J106" i="30"/>
  <c r="J107" i="30"/>
  <c r="J108" i="30"/>
  <c r="J109" i="30"/>
  <c r="J110" i="30"/>
  <c r="J111" i="30"/>
  <c r="J112" i="30"/>
  <c r="J113" i="30"/>
  <c r="J114" i="30"/>
  <c r="J115" i="30"/>
  <c r="J116" i="30"/>
  <c r="J117" i="30"/>
  <c r="J118" i="30"/>
  <c r="J119" i="30"/>
  <c r="J120" i="30"/>
  <c r="J121" i="30"/>
  <c r="J122" i="30"/>
  <c r="J123" i="30"/>
  <c r="J124" i="30"/>
  <c r="J125" i="30"/>
  <c r="J126" i="30"/>
  <c r="J127" i="30"/>
  <c r="J128" i="30"/>
  <c r="J129" i="30"/>
  <c r="J130" i="30"/>
  <c r="J131" i="30"/>
  <c r="J132" i="30"/>
  <c r="J133" i="30"/>
  <c r="J134" i="30"/>
  <c r="J135" i="30"/>
  <c r="J136" i="30"/>
  <c r="J137" i="30"/>
  <c r="J138" i="30"/>
  <c r="J139" i="30"/>
  <c r="J140" i="30"/>
  <c r="J141" i="30"/>
  <c r="J142" i="30"/>
  <c r="J143" i="30"/>
  <c r="J144" i="30"/>
  <c r="J145" i="30"/>
  <c r="J146" i="30"/>
  <c r="J147" i="30"/>
  <c r="J148" i="30"/>
  <c r="J149" i="30"/>
  <c r="J150" i="30"/>
  <c r="J151" i="30"/>
  <c r="J152" i="30"/>
  <c r="J153" i="30"/>
  <c r="J154" i="30"/>
  <c r="J155" i="30"/>
  <c r="J156" i="30"/>
  <c r="J157" i="30"/>
  <c r="J158" i="30"/>
  <c r="J159" i="30"/>
  <c r="J160" i="30"/>
  <c r="J161" i="30"/>
  <c r="J162" i="30"/>
  <c r="J163" i="30"/>
  <c r="J164" i="30"/>
  <c r="J165" i="30"/>
  <c r="J166" i="30"/>
  <c r="J167" i="30"/>
  <c r="J168" i="30"/>
  <c r="J169" i="30"/>
  <c r="J170" i="30"/>
  <c r="J171" i="30"/>
  <c r="J172" i="30"/>
  <c r="J173" i="30"/>
  <c r="J174" i="30"/>
  <c r="J175" i="30"/>
  <c r="J176" i="30"/>
  <c r="J177" i="30"/>
  <c r="J178" i="30"/>
  <c r="J179" i="30"/>
  <c r="J180" i="30"/>
  <c r="J181" i="30"/>
  <c r="J182" i="30"/>
  <c r="J183" i="30"/>
  <c r="J184" i="30"/>
  <c r="J185" i="30"/>
  <c r="J186" i="30"/>
  <c r="J187" i="30"/>
  <c r="J188" i="30"/>
  <c r="J189" i="30"/>
  <c r="J190" i="30"/>
  <c r="J191" i="30"/>
  <c r="J192" i="30"/>
  <c r="J193" i="30"/>
  <c r="J194" i="30"/>
  <c r="J195" i="30"/>
  <c r="J196" i="30"/>
  <c r="J197" i="30"/>
  <c r="J198" i="30"/>
  <c r="J199" i="30"/>
  <c r="J200" i="30"/>
  <c r="J201" i="30"/>
  <c r="J202" i="30"/>
  <c r="J203" i="30"/>
  <c r="J204" i="30"/>
  <c r="J205" i="30"/>
  <c r="J206" i="30"/>
  <c r="J207" i="30"/>
  <c r="J208" i="30"/>
  <c r="J209" i="30"/>
  <c r="J210" i="30"/>
  <c r="J211" i="30"/>
  <c r="J212" i="30"/>
  <c r="J213" i="30"/>
  <c r="J214" i="30"/>
  <c r="J215" i="30"/>
  <c r="J216" i="30"/>
  <c r="J217" i="30"/>
  <c r="J218" i="30"/>
  <c r="J219" i="30"/>
  <c r="J220" i="30"/>
  <c r="J221" i="30"/>
  <c r="J222" i="30"/>
  <c r="J223" i="30"/>
  <c r="J224" i="30"/>
  <c r="J225" i="30"/>
  <c r="J226" i="30"/>
  <c r="J227" i="30"/>
  <c r="J228" i="30"/>
  <c r="J229" i="30"/>
  <c r="J230" i="30"/>
  <c r="J231" i="30"/>
  <c r="J232" i="30"/>
  <c r="J233" i="30"/>
  <c r="J234" i="30"/>
  <c r="J235" i="30"/>
  <c r="J236" i="30"/>
  <c r="J237" i="30"/>
  <c r="J238" i="30"/>
  <c r="J239" i="30"/>
  <c r="J240" i="30"/>
  <c r="J241" i="30"/>
  <c r="J242" i="30"/>
  <c r="J243" i="30"/>
  <c r="J244" i="30"/>
  <c r="J245" i="30"/>
  <c r="J246" i="30"/>
  <c r="J247" i="30"/>
  <c r="J248" i="30"/>
  <c r="J249" i="30"/>
  <c r="J250" i="30"/>
  <c r="J251" i="30"/>
  <c r="J252" i="30"/>
  <c r="J253" i="30"/>
  <c r="J254" i="30"/>
  <c r="J255" i="30"/>
  <c r="J256" i="30"/>
  <c r="J257" i="30"/>
  <c r="J258" i="30"/>
  <c r="J259" i="30"/>
  <c r="J260" i="30"/>
  <c r="J261" i="30"/>
  <c r="J262" i="30"/>
  <c r="J263" i="30"/>
  <c r="J264" i="30"/>
  <c r="J265" i="30"/>
  <c r="J266" i="30"/>
  <c r="J267" i="30"/>
  <c r="J268" i="30"/>
  <c r="J269" i="30"/>
  <c r="J270" i="30"/>
  <c r="J271" i="30"/>
  <c r="J272" i="30"/>
  <c r="J273" i="30"/>
  <c r="J274" i="30"/>
  <c r="J275" i="30"/>
  <c r="J276" i="30"/>
  <c r="J277" i="30"/>
  <c r="J278" i="30"/>
  <c r="J279" i="30"/>
  <c r="J280" i="30"/>
  <c r="J281" i="30"/>
  <c r="J282" i="30"/>
  <c r="J283" i="30"/>
  <c r="J284" i="30"/>
  <c r="J285" i="30"/>
  <c r="J286" i="30"/>
  <c r="J287" i="30"/>
  <c r="J288" i="30"/>
  <c r="J289" i="30"/>
  <c r="J290" i="30"/>
  <c r="J291" i="30"/>
  <c r="J292" i="30"/>
  <c r="J293" i="30"/>
  <c r="J294" i="30"/>
  <c r="J295" i="30"/>
  <c r="J296" i="30"/>
  <c r="J297" i="30"/>
  <c r="J298" i="30"/>
  <c r="J299" i="30"/>
  <c r="J300" i="30"/>
  <c r="J301" i="30"/>
  <c r="J302" i="30"/>
  <c r="J303" i="30"/>
  <c r="J304" i="30"/>
  <c r="J305" i="30"/>
  <c r="J306" i="30"/>
  <c r="J307" i="30"/>
  <c r="J308" i="30"/>
  <c r="J309" i="30"/>
  <c r="J310" i="30"/>
  <c r="J311" i="30"/>
  <c r="J312" i="30"/>
  <c r="J313" i="30"/>
  <c r="J314" i="30"/>
  <c r="J315" i="30"/>
  <c r="J316" i="30"/>
  <c r="J317" i="30"/>
  <c r="J318" i="30"/>
  <c r="J319" i="30"/>
  <c r="J320" i="30"/>
  <c r="J321" i="30"/>
  <c r="J322" i="30"/>
  <c r="J323" i="30"/>
  <c r="J324" i="30"/>
  <c r="J325" i="30"/>
  <c r="J326" i="30"/>
  <c r="J327" i="30"/>
  <c r="J328" i="30"/>
  <c r="J329" i="30"/>
  <c r="J330" i="30"/>
  <c r="J331" i="30"/>
  <c r="J332" i="30"/>
  <c r="J333" i="30"/>
  <c r="J334" i="30"/>
  <c r="J335" i="30"/>
  <c r="J336" i="30"/>
  <c r="J337" i="30"/>
  <c r="J338" i="30"/>
  <c r="J339" i="30"/>
  <c r="J340" i="30"/>
  <c r="J341" i="30"/>
  <c r="J342" i="30"/>
  <c r="J343" i="30"/>
  <c r="J344" i="30"/>
  <c r="J345" i="30"/>
  <c r="J346" i="30"/>
  <c r="J347" i="30"/>
  <c r="J348" i="30"/>
  <c r="J349" i="30"/>
  <c r="J350" i="30"/>
  <c r="J351" i="30"/>
  <c r="J352" i="30"/>
  <c r="J353" i="30"/>
  <c r="J354" i="30"/>
  <c r="J355" i="30"/>
  <c r="J356" i="30"/>
  <c r="J357" i="30"/>
  <c r="J358" i="30"/>
  <c r="J359" i="30"/>
  <c r="J360" i="30"/>
  <c r="J361" i="30"/>
  <c r="J362" i="30"/>
  <c r="J363" i="30"/>
  <c r="J364" i="30"/>
  <c r="J365" i="30"/>
  <c r="J366" i="30"/>
  <c r="J367" i="30"/>
  <c r="J368" i="30"/>
  <c r="J369" i="30"/>
  <c r="J370" i="30"/>
  <c r="J371" i="30"/>
  <c r="J372" i="30"/>
  <c r="J373" i="30"/>
  <c r="J374" i="30"/>
  <c r="J375" i="30"/>
  <c r="J376" i="30"/>
  <c r="J377" i="30"/>
  <c r="J378" i="30"/>
  <c r="J379" i="30"/>
  <c r="J380" i="30"/>
  <c r="J381" i="30"/>
  <c r="J382" i="30"/>
  <c r="J383" i="30"/>
  <c r="J384" i="30"/>
  <c r="J385" i="30"/>
  <c r="J386" i="30"/>
  <c r="J387" i="30"/>
  <c r="J388" i="30"/>
  <c r="J389" i="30"/>
  <c r="J390" i="30"/>
  <c r="J391" i="30"/>
  <c r="J392" i="30"/>
  <c r="J393" i="30"/>
  <c r="J394" i="30"/>
  <c r="J395" i="30"/>
  <c r="J396" i="30"/>
  <c r="J397" i="30"/>
  <c r="J398" i="30"/>
  <c r="J399" i="30"/>
  <c r="J400" i="30"/>
  <c r="J401" i="30"/>
  <c r="J402" i="30"/>
  <c r="J403" i="30"/>
  <c r="J404" i="30"/>
  <c r="J405" i="30"/>
  <c r="J406" i="30"/>
  <c r="J407" i="30"/>
  <c r="J408" i="30"/>
  <c r="J409" i="30"/>
  <c r="J410" i="30"/>
  <c r="J411" i="30"/>
  <c r="J412" i="30"/>
  <c r="J413" i="30"/>
  <c r="J414" i="30"/>
  <c r="J415" i="30"/>
  <c r="J416" i="30"/>
  <c r="J417" i="30"/>
  <c r="J418" i="30"/>
  <c r="J419" i="30"/>
  <c r="J420" i="30"/>
  <c r="J421" i="30"/>
  <c r="J422" i="30"/>
  <c r="J423" i="30"/>
  <c r="J424" i="30"/>
  <c r="J425" i="30"/>
  <c r="J426" i="30"/>
  <c r="J427" i="30"/>
  <c r="J428" i="30"/>
  <c r="J429" i="30"/>
  <c r="J430" i="30"/>
  <c r="J431" i="30"/>
  <c r="J432" i="30"/>
  <c r="J433" i="30"/>
  <c r="J434" i="30"/>
  <c r="J435" i="30"/>
  <c r="J436" i="30"/>
  <c r="J437" i="30"/>
  <c r="J438" i="30"/>
  <c r="J439" i="30"/>
  <c r="J440" i="30"/>
  <c r="J441" i="30"/>
  <c r="J442" i="30"/>
  <c r="J443" i="30"/>
  <c r="J444" i="30"/>
  <c r="J445" i="30"/>
  <c r="J446" i="30"/>
  <c r="J447" i="30"/>
  <c r="J448" i="30"/>
  <c r="J449" i="30"/>
  <c r="J450" i="30"/>
  <c r="J451" i="30"/>
  <c r="J452" i="30"/>
  <c r="J453" i="30"/>
  <c r="J454" i="30"/>
  <c r="J455" i="30"/>
  <c r="J456" i="30"/>
  <c r="J457" i="30"/>
  <c r="J458" i="30"/>
  <c r="J459" i="30"/>
  <c r="J460" i="30"/>
  <c r="J461" i="30"/>
  <c r="J462" i="30"/>
  <c r="J463" i="30"/>
  <c r="J464" i="30"/>
  <c r="J465" i="30"/>
  <c r="J466" i="30"/>
  <c r="J467" i="30"/>
  <c r="J468" i="30"/>
  <c r="J469" i="30"/>
  <c r="J470" i="30"/>
  <c r="J471" i="30"/>
  <c r="J472" i="30"/>
  <c r="J473" i="30"/>
  <c r="J474" i="30"/>
  <c r="J475" i="30"/>
  <c r="J476" i="30"/>
  <c r="J477" i="30"/>
  <c r="J478" i="30"/>
  <c r="J479" i="30"/>
  <c r="J480" i="30"/>
  <c r="J481" i="30"/>
  <c r="J482" i="30"/>
  <c r="J483" i="30"/>
  <c r="J484" i="30"/>
  <c r="J485" i="30"/>
  <c r="J486" i="30"/>
  <c r="J487" i="30"/>
  <c r="J488" i="30"/>
  <c r="J489" i="30"/>
  <c r="J490" i="30"/>
  <c r="J491" i="30"/>
  <c r="J492" i="30"/>
  <c r="J493" i="30"/>
  <c r="J494" i="30"/>
  <c r="J495" i="30"/>
  <c r="J496" i="30"/>
  <c r="J497" i="30"/>
  <c r="J498" i="30"/>
  <c r="J499" i="30"/>
  <c r="J500" i="30"/>
  <c r="J501" i="30"/>
  <c r="J502" i="30"/>
  <c r="J503" i="30"/>
  <c r="J504" i="30"/>
  <c r="J505" i="30"/>
  <c r="J506" i="30"/>
  <c r="J507" i="30"/>
  <c r="J508" i="30"/>
  <c r="J509" i="30"/>
  <c r="J510" i="30"/>
  <c r="J511" i="30"/>
  <c r="J512" i="30"/>
  <c r="J513" i="30"/>
  <c r="J514" i="30"/>
  <c r="J515" i="30"/>
  <c r="J516" i="30"/>
  <c r="J517" i="30"/>
  <c r="J518" i="30"/>
  <c r="J519" i="30"/>
  <c r="J520" i="30"/>
  <c r="J521" i="30"/>
  <c r="J522" i="30"/>
  <c r="J523" i="30"/>
  <c r="J524" i="30"/>
  <c r="J525" i="30"/>
  <c r="J526" i="30"/>
  <c r="J527" i="30"/>
  <c r="J528" i="30"/>
  <c r="J529" i="30"/>
  <c r="J530" i="30"/>
  <c r="J531" i="30"/>
  <c r="J532" i="30"/>
  <c r="J533" i="30"/>
  <c r="J534" i="30"/>
  <c r="J535" i="30"/>
  <c r="J536" i="30"/>
  <c r="J537" i="30"/>
  <c r="J538" i="30"/>
  <c r="J539" i="30"/>
  <c r="J540" i="30"/>
  <c r="J541" i="30"/>
  <c r="J542" i="30"/>
  <c r="J543" i="30"/>
  <c r="J544" i="30"/>
  <c r="J545" i="30"/>
  <c r="J546" i="30"/>
  <c r="J547" i="30"/>
  <c r="J548" i="30"/>
  <c r="J549" i="30"/>
  <c r="J550" i="30"/>
  <c r="J551" i="30"/>
  <c r="J552" i="30"/>
  <c r="J553" i="30"/>
  <c r="J554" i="30"/>
  <c r="J555" i="30"/>
  <c r="J556" i="30"/>
  <c r="J557" i="30"/>
  <c r="J558" i="30"/>
  <c r="J559" i="30"/>
  <c r="J560" i="30"/>
  <c r="J561" i="30"/>
  <c r="J562" i="30"/>
  <c r="J563" i="30"/>
  <c r="J564" i="30"/>
  <c r="J565" i="30"/>
  <c r="J566" i="30"/>
  <c r="J567" i="30"/>
  <c r="J568" i="30"/>
  <c r="J569" i="30"/>
  <c r="J570" i="30"/>
  <c r="J571" i="30"/>
  <c r="J572" i="30"/>
  <c r="J573" i="30"/>
  <c r="J574" i="30"/>
  <c r="J575" i="30"/>
  <c r="J576" i="30"/>
  <c r="J577" i="30"/>
  <c r="J578" i="30"/>
  <c r="J579" i="30"/>
  <c r="J580" i="30"/>
  <c r="J581" i="30"/>
  <c r="J582" i="30"/>
  <c r="J583" i="30"/>
  <c r="J584" i="30"/>
  <c r="J585" i="30"/>
  <c r="J586" i="30"/>
  <c r="J587" i="30"/>
  <c r="J588" i="30"/>
  <c r="J589" i="30"/>
  <c r="J590" i="30"/>
  <c r="J591" i="30"/>
  <c r="J592" i="30"/>
  <c r="J593" i="30"/>
  <c r="J594" i="30"/>
  <c r="J595" i="30"/>
  <c r="J596" i="30"/>
  <c r="J597" i="30"/>
  <c r="J598" i="30"/>
  <c r="J599" i="30"/>
  <c r="J600" i="30"/>
  <c r="J601" i="30"/>
  <c r="J602" i="30"/>
  <c r="J603" i="30"/>
  <c r="J604" i="30"/>
  <c r="J605" i="30"/>
  <c r="J606" i="30"/>
  <c r="J607" i="30"/>
  <c r="J608" i="30"/>
  <c r="J609" i="30"/>
  <c r="J610" i="30"/>
  <c r="J611" i="30"/>
  <c r="J612" i="30"/>
  <c r="J613" i="30"/>
  <c r="J614" i="30"/>
  <c r="J615" i="30"/>
  <c r="J616" i="30"/>
  <c r="J617" i="30"/>
  <c r="J618" i="30"/>
  <c r="J619" i="30"/>
  <c r="J620" i="30"/>
  <c r="J621" i="30"/>
  <c r="J622" i="30"/>
  <c r="J623" i="30"/>
  <c r="J624" i="30"/>
  <c r="J625" i="30"/>
  <c r="J626" i="30"/>
  <c r="J627" i="30"/>
  <c r="J628" i="30"/>
  <c r="J629" i="30"/>
  <c r="J630" i="30"/>
  <c r="J631" i="30"/>
  <c r="J632" i="30"/>
  <c r="J633" i="30"/>
  <c r="J634" i="30"/>
  <c r="J635" i="30"/>
  <c r="J636" i="30"/>
  <c r="J637" i="30"/>
  <c r="J638" i="30"/>
  <c r="J639" i="30"/>
  <c r="J640" i="30"/>
  <c r="J641" i="30"/>
  <c r="J642" i="30"/>
  <c r="J643" i="30"/>
  <c r="J644" i="30"/>
  <c r="J645" i="30"/>
  <c r="J646" i="30"/>
  <c r="J647" i="30"/>
  <c r="J648" i="30"/>
  <c r="J649" i="30"/>
  <c r="J650" i="30"/>
  <c r="J651" i="30"/>
  <c r="J652" i="30"/>
  <c r="J653" i="30"/>
  <c r="J654" i="30"/>
  <c r="J655" i="30"/>
  <c r="J656" i="30"/>
  <c r="J657" i="30"/>
  <c r="J658" i="30"/>
  <c r="J659" i="30"/>
  <c r="J660" i="30"/>
  <c r="J661" i="30"/>
  <c r="J662" i="30"/>
  <c r="J663" i="30"/>
  <c r="J664" i="30"/>
  <c r="J665" i="30"/>
  <c r="J666" i="30"/>
  <c r="J667" i="30"/>
  <c r="J668" i="30"/>
  <c r="J669" i="30"/>
  <c r="J670" i="30"/>
  <c r="J671" i="30"/>
  <c r="J672" i="30"/>
  <c r="J673" i="30"/>
  <c r="J674" i="30"/>
  <c r="J675" i="30"/>
  <c r="J676" i="30"/>
  <c r="J677" i="30"/>
  <c r="J678" i="30"/>
  <c r="J679" i="30"/>
  <c r="J680" i="30"/>
  <c r="J681" i="30"/>
  <c r="J682" i="30"/>
  <c r="J683" i="30"/>
  <c r="J684" i="30"/>
  <c r="J685" i="30"/>
  <c r="J686" i="30"/>
  <c r="J687" i="30"/>
  <c r="J688" i="30"/>
  <c r="J689" i="30"/>
  <c r="J690" i="30"/>
  <c r="J691" i="30"/>
  <c r="J692" i="30"/>
  <c r="J693" i="30"/>
  <c r="J694" i="30"/>
  <c r="J695" i="30"/>
  <c r="J696" i="30"/>
  <c r="J697" i="30"/>
  <c r="J698" i="30"/>
  <c r="J699" i="30"/>
  <c r="J700" i="30"/>
  <c r="J701" i="30"/>
  <c r="J702" i="30"/>
  <c r="J703" i="30"/>
  <c r="J704" i="30"/>
  <c r="J705" i="30"/>
  <c r="J706" i="30"/>
  <c r="J707" i="30"/>
  <c r="J708" i="30"/>
  <c r="J709" i="30"/>
  <c r="J710" i="30"/>
  <c r="J711" i="30"/>
  <c r="J712" i="30"/>
  <c r="J713" i="30"/>
  <c r="J714" i="30"/>
  <c r="J715" i="30"/>
  <c r="J716" i="30"/>
  <c r="J717" i="30"/>
  <c r="J718" i="30"/>
  <c r="J719" i="30"/>
  <c r="J720" i="30"/>
  <c r="J721" i="30"/>
  <c r="J722" i="30"/>
  <c r="J723" i="30"/>
  <c r="J724" i="30"/>
  <c r="J725" i="30"/>
  <c r="J726" i="30"/>
  <c r="J727" i="30"/>
  <c r="J728" i="30"/>
  <c r="J729" i="30"/>
  <c r="J730" i="30"/>
  <c r="J731" i="30"/>
  <c r="J732" i="30"/>
  <c r="J733" i="30"/>
  <c r="J734" i="30"/>
  <c r="J735" i="30"/>
  <c r="J736" i="30"/>
  <c r="J737" i="30"/>
  <c r="J738" i="30"/>
  <c r="J739" i="30"/>
  <c r="J740" i="30"/>
  <c r="J741" i="30"/>
  <c r="J742" i="30"/>
  <c r="J743" i="30"/>
  <c r="J744" i="30"/>
  <c r="J745" i="30"/>
  <c r="J746" i="30"/>
  <c r="J747" i="30"/>
  <c r="J748" i="30"/>
  <c r="J749" i="30"/>
  <c r="J750" i="30"/>
  <c r="J751" i="30"/>
  <c r="J752" i="30"/>
  <c r="J753" i="30"/>
  <c r="J754" i="30"/>
  <c r="J755" i="30"/>
  <c r="J756" i="30"/>
  <c r="J757" i="30"/>
  <c r="J758" i="30"/>
  <c r="J759" i="30"/>
  <c r="J760" i="30"/>
  <c r="J761" i="30"/>
  <c r="J762" i="30"/>
  <c r="J763" i="30"/>
  <c r="J764" i="30"/>
  <c r="J765" i="30"/>
  <c r="J766" i="30"/>
  <c r="J767" i="30"/>
  <c r="J768" i="30"/>
  <c r="J769" i="30"/>
  <c r="J770" i="30"/>
  <c r="J771" i="30"/>
  <c r="J772" i="30"/>
  <c r="J773" i="30"/>
  <c r="J774" i="30"/>
  <c r="J775" i="30"/>
  <c r="J776" i="30"/>
  <c r="J777" i="30"/>
  <c r="J778" i="30"/>
  <c r="J779" i="30"/>
  <c r="J780" i="30"/>
  <c r="J781" i="30"/>
  <c r="J782" i="30"/>
  <c r="J783" i="30"/>
  <c r="J784" i="30"/>
  <c r="J785" i="30"/>
  <c r="J786" i="30"/>
  <c r="J787" i="30"/>
  <c r="J788" i="30"/>
  <c r="J789" i="30"/>
  <c r="J790" i="30"/>
  <c r="J791" i="30"/>
  <c r="J792" i="30"/>
  <c r="J793" i="30"/>
  <c r="J794" i="30"/>
  <c r="J795" i="30"/>
  <c r="J796" i="30"/>
  <c r="J797" i="30"/>
  <c r="J798" i="30"/>
  <c r="J799" i="30"/>
  <c r="J800" i="30"/>
  <c r="J801" i="30"/>
  <c r="J802" i="30"/>
  <c r="J803" i="30"/>
  <c r="J804" i="30"/>
  <c r="J805" i="30"/>
  <c r="J806" i="30"/>
  <c r="J807" i="30"/>
  <c r="J808" i="30"/>
  <c r="J809" i="30"/>
  <c r="J810" i="30"/>
  <c r="J811" i="30"/>
  <c r="J812" i="30"/>
  <c r="J813" i="30"/>
  <c r="J814" i="30"/>
  <c r="J815" i="30"/>
  <c r="J816" i="30"/>
  <c r="J817" i="30"/>
  <c r="J818" i="30"/>
  <c r="J819" i="30"/>
  <c r="J820" i="30"/>
  <c r="J821" i="30"/>
  <c r="J822" i="30"/>
  <c r="J823" i="30"/>
  <c r="J824" i="30"/>
  <c r="J825" i="30"/>
  <c r="J826" i="30"/>
  <c r="J827" i="30"/>
  <c r="J828" i="30"/>
  <c r="J829" i="30"/>
  <c r="J830" i="30"/>
  <c r="J831" i="30"/>
  <c r="J832" i="30"/>
  <c r="J833" i="30"/>
  <c r="J834" i="30"/>
  <c r="J835" i="30"/>
  <c r="J836" i="30"/>
  <c r="J837" i="30"/>
  <c r="J838" i="30"/>
  <c r="J839" i="30"/>
  <c r="J840" i="30"/>
  <c r="J848" i="30"/>
  <c r="J849" i="30"/>
  <c r="J850" i="30"/>
  <c r="J851" i="30"/>
  <c r="J852" i="30"/>
  <c r="J853" i="30"/>
  <c r="J854" i="30"/>
  <c r="J855" i="30"/>
  <c r="J856" i="30"/>
  <c r="J857" i="30"/>
  <c r="J858" i="30"/>
  <c r="J859" i="30"/>
  <c r="J860" i="30"/>
  <c r="J861" i="30"/>
  <c r="J862" i="30"/>
  <c r="J863" i="30"/>
  <c r="J864" i="30"/>
  <c r="J865" i="30"/>
  <c r="J866" i="30"/>
  <c r="J867" i="30"/>
  <c r="J868" i="30"/>
  <c r="J869" i="30"/>
  <c r="J870" i="30"/>
  <c r="J871" i="30"/>
  <c r="J872" i="30"/>
  <c r="J873" i="30"/>
  <c r="J874" i="30"/>
  <c r="J875" i="30"/>
  <c r="J876" i="30"/>
  <c r="J877" i="30"/>
  <c r="J878" i="30"/>
  <c r="J879" i="30"/>
  <c r="J880" i="30"/>
  <c r="J881" i="30"/>
  <c r="J882" i="30"/>
  <c r="J883" i="30"/>
  <c r="J884" i="30"/>
  <c r="J885" i="30"/>
  <c r="J886" i="30"/>
  <c r="J887" i="30"/>
  <c r="J888" i="30"/>
  <c r="J889" i="30"/>
  <c r="J890" i="30"/>
  <c r="J891" i="30"/>
  <c r="J892" i="30"/>
  <c r="J893" i="30"/>
  <c r="J894" i="30"/>
  <c r="J895" i="30"/>
  <c r="J896" i="30"/>
  <c r="J897" i="30"/>
  <c r="J898" i="30"/>
  <c r="J899" i="30"/>
  <c r="J900" i="30"/>
  <c r="J901" i="30"/>
  <c r="J902" i="30"/>
  <c r="J903" i="30"/>
  <c r="J904" i="30"/>
  <c r="J905" i="30"/>
  <c r="J906" i="30"/>
  <c r="J907" i="30"/>
  <c r="J908" i="30"/>
  <c r="J909" i="30"/>
  <c r="J910" i="30"/>
  <c r="J911" i="30"/>
  <c r="J912" i="30"/>
  <c r="J913" i="30"/>
  <c r="J914" i="30"/>
  <c r="J915" i="30"/>
  <c r="J916" i="30"/>
  <c r="J917" i="30"/>
  <c r="J918" i="30"/>
  <c r="J919" i="30"/>
  <c r="J920" i="30"/>
  <c r="J921" i="30"/>
  <c r="J922" i="30"/>
  <c r="J923" i="30"/>
  <c r="J924" i="30"/>
  <c r="J925" i="30"/>
  <c r="J926" i="30"/>
  <c r="J927" i="30"/>
  <c r="J928" i="30"/>
  <c r="J929" i="30"/>
  <c r="J930" i="30"/>
  <c r="J931" i="30"/>
  <c r="J932" i="30"/>
  <c r="J933" i="30"/>
  <c r="J934" i="30"/>
  <c r="J935" i="30"/>
  <c r="J936" i="30"/>
  <c r="J937" i="30"/>
  <c r="J938" i="30"/>
  <c r="J939" i="30"/>
  <c r="J940" i="30"/>
  <c r="J941" i="30"/>
  <c r="J942" i="30"/>
  <c r="J943" i="30"/>
  <c r="J944" i="30"/>
  <c r="J945" i="30"/>
  <c r="J946" i="30"/>
  <c r="J947" i="30"/>
  <c r="J948" i="30"/>
  <c r="J949" i="30"/>
  <c r="J950" i="30"/>
  <c r="J951" i="30"/>
  <c r="J952" i="30"/>
  <c r="J953" i="30"/>
  <c r="J954" i="30"/>
  <c r="J955" i="30"/>
  <c r="J956" i="30"/>
  <c r="J957" i="30"/>
  <c r="J958" i="30"/>
  <c r="J959" i="30"/>
  <c r="J960" i="30"/>
  <c r="J961" i="30"/>
  <c r="J962" i="30"/>
  <c r="J963" i="30"/>
  <c r="J964" i="30"/>
  <c r="J965" i="30"/>
  <c r="J966" i="30"/>
  <c r="J967" i="30"/>
  <c r="J968" i="30"/>
  <c r="J969" i="30"/>
  <c r="J970" i="30"/>
  <c r="J971" i="30"/>
  <c r="J972" i="30"/>
  <c r="J973" i="30"/>
  <c r="J974" i="30"/>
  <c r="J975" i="30"/>
  <c r="J976" i="30"/>
  <c r="J977" i="30"/>
  <c r="J978" i="30"/>
  <c r="J979" i="30"/>
  <c r="J980" i="30"/>
  <c r="J981" i="30"/>
  <c r="J982" i="30"/>
  <c r="J983" i="30"/>
  <c r="J984" i="30"/>
  <c r="J985" i="30"/>
  <c r="J986" i="30"/>
  <c r="J987" i="30"/>
  <c r="J988" i="30"/>
  <c r="J989" i="30"/>
  <c r="J990" i="30"/>
  <c r="J991" i="30"/>
  <c r="J992" i="30"/>
  <c r="J993" i="30"/>
  <c r="J994" i="30"/>
  <c r="J995" i="30"/>
  <c r="J996" i="30"/>
  <c r="J997" i="30"/>
  <c r="J998" i="30"/>
  <c r="J999" i="30"/>
  <c r="J1000" i="30"/>
  <c r="J1001" i="30"/>
  <c r="J1002" i="30"/>
  <c r="J1003" i="30"/>
  <c r="J1004" i="30"/>
  <c r="J1005" i="30"/>
  <c r="J1006" i="30"/>
  <c r="J1007" i="30"/>
  <c r="J1008" i="30"/>
  <c r="J1009" i="30"/>
  <c r="J1010" i="30"/>
  <c r="J1011" i="30"/>
  <c r="J1012" i="30"/>
  <c r="J1013" i="30"/>
  <c r="J1014" i="30"/>
  <c r="J1015" i="30"/>
  <c r="J1016" i="30"/>
  <c r="J1017" i="30"/>
  <c r="J1018" i="30"/>
  <c r="J1019" i="30"/>
  <c r="J1020" i="30"/>
  <c r="J1021" i="30"/>
  <c r="J1022" i="30"/>
  <c r="J1023" i="30"/>
  <c r="J1024" i="30"/>
  <c r="J1025" i="30"/>
  <c r="J1026" i="30"/>
  <c r="J1027" i="30"/>
  <c r="J1028" i="30"/>
  <c r="J1029" i="30"/>
  <c r="J1030" i="30"/>
  <c r="J1031" i="30"/>
  <c r="J1032" i="30"/>
  <c r="J1033" i="30"/>
  <c r="J1034" i="30"/>
  <c r="J1035" i="30"/>
  <c r="J1036" i="30"/>
  <c r="J1037" i="30"/>
  <c r="J1038" i="30"/>
  <c r="J1039" i="30"/>
  <c r="J1040" i="30"/>
  <c r="J1041" i="30"/>
  <c r="J1042" i="30"/>
  <c r="J1043" i="30"/>
  <c r="J1044" i="30"/>
  <c r="J1045" i="30"/>
  <c r="J1046" i="30"/>
  <c r="J1047" i="30"/>
  <c r="J1048" i="30"/>
  <c r="J1049" i="30"/>
  <c r="J1050" i="30"/>
  <c r="J1051" i="30"/>
  <c r="J1052" i="30"/>
  <c r="J1053" i="30"/>
  <c r="J1054" i="30"/>
  <c r="J1055" i="30"/>
  <c r="J1056" i="30"/>
  <c r="J1057" i="30"/>
  <c r="J1058" i="30"/>
  <c r="J1059" i="30"/>
  <c r="J1060" i="30"/>
  <c r="J1061" i="30"/>
  <c r="J1062" i="30"/>
  <c r="J1063" i="30"/>
  <c r="J1064" i="30"/>
  <c r="J1065" i="30"/>
  <c r="J1066" i="30"/>
  <c r="J1067" i="30"/>
  <c r="J1068" i="30"/>
  <c r="J1069" i="30"/>
  <c r="J1070" i="30"/>
  <c r="J1071" i="30"/>
  <c r="J1072" i="30"/>
  <c r="J1073" i="30"/>
  <c r="J1074" i="30"/>
  <c r="J1075" i="30"/>
  <c r="J1083" i="30"/>
  <c r="J1084" i="30"/>
  <c r="J1085" i="30"/>
  <c r="J1086" i="30"/>
  <c r="J1087" i="30"/>
  <c r="J1076" i="30"/>
  <c r="J1077" i="30"/>
  <c r="J1078" i="30"/>
  <c r="J1079" i="30"/>
  <c r="J1080" i="30"/>
  <c r="J1081" i="30"/>
  <c r="J1082" i="30"/>
  <c r="J1088" i="30"/>
  <c r="J1089" i="30"/>
  <c r="J1090" i="30"/>
  <c r="J1091" i="30"/>
  <c r="J1092" i="30"/>
  <c r="J1093" i="30"/>
  <c r="J1094" i="30"/>
  <c r="J1095" i="30"/>
  <c r="J1096" i="30"/>
  <c r="J1097" i="30"/>
  <c r="J1098" i="30"/>
  <c r="J1099" i="30"/>
  <c r="J1100" i="30"/>
  <c r="J1101" i="30"/>
  <c r="J1102" i="30"/>
  <c r="J1103" i="30"/>
  <c r="J1104" i="30"/>
  <c r="J1105" i="30"/>
  <c r="J1106" i="30"/>
  <c r="J1107" i="30"/>
  <c r="J1108" i="30"/>
  <c r="J1109" i="30"/>
  <c r="J1110" i="30"/>
  <c r="J1111" i="30"/>
  <c r="J1112" i="30"/>
  <c r="J1113" i="30"/>
  <c r="J1114" i="30"/>
  <c r="J1115" i="30"/>
  <c r="J1116" i="30"/>
  <c r="J1117" i="30"/>
  <c r="J1118" i="30"/>
  <c r="J1119" i="30"/>
  <c r="J1120" i="30"/>
  <c r="J1121" i="30"/>
  <c r="J1122" i="30"/>
  <c r="J1123" i="30"/>
  <c r="J1124" i="30"/>
  <c r="J1125" i="30"/>
  <c r="J1126" i="30"/>
  <c r="J1127" i="30"/>
  <c r="J1128" i="30"/>
  <c r="J1129" i="30"/>
  <c r="J1130" i="30"/>
  <c r="J1131" i="30"/>
  <c r="J1132" i="30"/>
  <c r="J1133" i="30"/>
  <c r="J1134" i="30"/>
  <c r="J1135" i="30"/>
  <c r="J1136" i="30"/>
  <c r="J1137" i="30"/>
  <c r="J1138" i="30"/>
  <c r="J1139" i="30"/>
  <c r="J1140" i="30"/>
  <c r="J1141" i="30"/>
  <c r="J1142" i="30"/>
  <c r="J1143" i="30"/>
  <c r="J1144" i="30"/>
  <c r="J1145" i="30"/>
  <c r="J1146" i="30"/>
  <c r="J1147" i="30"/>
  <c r="J1148" i="30"/>
  <c r="J1149" i="30"/>
  <c r="J1150" i="30"/>
  <c r="J1151" i="30"/>
  <c r="J1152" i="30"/>
  <c r="J1153" i="30"/>
  <c r="J1154" i="30"/>
  <c r="J1155" i="30"/>
  <c r="J1156" i="30"/>
  <c r="J1157" i="30"/>
  <c r="J1158" i="30"/>
  <c r="J1159" i="30"/>
  <c r="J1160" i="30"/>
  <c r="J1161" i="30"/>
  <c r="J1162" i="30"/>
  <c r="J1163" i="30"/>
  <c r="J1164" i="30"/>
  <c r="J1165" i="30"/>
  <c r="J1166" i="30"/>
  <c r="J1167" i="30"/>
  <c r="J1168" i="30"/>
  <c r="J1169" i="30"/>
  <c r="J1170" i="30"/>
  <c r="J1171" i="30"/>
  <c r="J1172" i="30"/>
  <c r="J1173" i="30"/>
  <c r="J1174" i="30"/>
  <c r="J1175" i="30"/>
  <c r="J1176" i="30"/>
  <c r="J1177" i="30"/>
  <c r="J1178" i="30"/>
  <c r="J1179" i="30"/>
  <c r="J1180" i="30"/>
  <c r="J1181" i="30"/>
  <c r="J1182" i="30"/>
  <c r="J1183" i="30"/>
  <c r="J1184" i="30"/>
  <c r="J1185" i="30"/>
  <c r="J1186" i="30"/>
  <c r="J1187" i="30"/>
  <c r="J1188" i="30"/>
  <c r="J1189" i="30"/>
  <c r="J1190" i="30"/>
  <c r="J1191" i="30"/>
  <c r="J1192" i="30"/>
  <c r="J1193" i="30"/>
  <c r="J1194" i="30"/>
  <c r="J1195" i="30"/>
  <c r="J1196" i="30"/>
  <c r="J1197" i="30"/>
  <c r="J1198" i="30"/>
  <c r="J1199" i="30"/>
  <c r="J1200" i="30"/>
  <c r="J1201" i="30"/>
  <c r="J1202" i="30"/>
  <c r="J1203" i="30"/>
  <c r="J1204" i="30"/>
  <c r="J1205" i="30"/>
  <c r="J1206" i="30"/>
  <c r="J1207" i="30"/>
  <c r="J1208" i="30"/>
  <c r="J1209" i="30"/>
  <c r="J1210" i="30"/>
  <c r="J1211" i="30"/>
  <c r="J1212" i="30"/>
  <c r="J1213" i="30"/>
  <c r="J1214" i="30"/>
  <c r="J1215" i="30"/>
  <c r="J1216" i="30"/>
  <c r="J1217" i="30"/>
  <c r="J1218" i="30"/>
  <c r="J1219" i="30"/>
  <c r="J1220" i="30"/>
  <c r="J1221" i="30"/>
  <c r="J1222" i="30"/>
  <c r="J1223" i="30"/>
  <c r="J1224" i="30"/>
  <c r="J1225" i="30"/>
  <c r="J1226" i="30"/>
  <c r="J1227" i="30"/>
  <c r="J1228" i="30"/>
  <c r="J1229" i="30"/>
  <c r="J1230" i="30"/>
  <c r="J1231" i="30"/>
  <c r="J1232" i="30"/>
  <c r="J1233" i="30"/>
  <c r="J1234" i="30"/>
  <c r="J1235" i="30"/>
  <c r="J1236" i="30"/>
  <c r="J1237" i="30"/>
  <c r="J1238" i="30"/>
  <c r="J1239" i="30"/>
  <c r="J1240" i="30"/>
  <c r="J1241" i="30"/>
  <c r="J1242" i="30"/>
  <c r="J1243" i="30"/>
  <c r="J1244" i="30"/>
  <c r="J1245" i="30"/>
  <c r="J1246" i="30"/>
  <c r="J1247" i="30"/>
  <c r="J1248" i="30"/>
  <c r="J1249" i="30"/>
  <c r="J1250" i="30"/>
  <c r="J1251" i="30"/>
  <c r="J1252" i="30"/>
  <c r="J1253" i="30"/>
  <c r="J1254" i="30"/>
  <c r="J1255" i="30"/>
  <c r="J1256" i="30"/>
  <c r="J1257" i="30"/>
  <c r="J1258" i="30"/>
  <c r="J1259" i="30"/>
  <c r="J1260" i="30"/>
  <c r="J1261" i="30"/>
  <c r="J1262" i="30"/>
  <c r="J1263" i="30"/>
  <c r="J1264" i="30"/>
  <c r="J1265" i="30"/>
  <c r="J1266" i="30"/>
  <c r="J1267" i="30"/>
  <c r="J1268" i="30"/>
  <c r="J1269" i="30"/>
  <c r="J1270" i="30"/>
  <c r="J1271" i="30"/>
  <c r="J1272" i="30"/>
  <c r="J1273" i="30"/>
  <c r="J1274" i="30"/>
  <c r="J1275" i="30"/>
  <c r="J1276" i="30"/>
  <c r="J1277" i="30"/>
  <c r="J1278" i="30"/>
  <c r="J1279" i="30"/>
  <c r="J1280" i="30"/>
  <c r="J1281" i="30"/>
  <c r="J1282" i="30"/>
  <c r="J1283" i="30"/>
  <c r="J1284" i="30"/>
  <c r="J1285" i="30"/>
  <c r="J1286" i="30"/>
  <c r="J1287" i="30"/>
  <c r="J1288" i="30"/>
  <c r="J1289" i="30"/>
  <c r="J1290" i="30"/>
  <c r="J1291" i="30"/>
  <c r="J1292" i="30"/>
  <c r="J1293" i="30"/>
  <c r="J1294" i="30"/>
  <c r="J1295" i="30"/>
  <c r="J1296" i="30"/>
  <c r="J1297" i="30"/>
  <c r="J1298" i="30"/>
  <c r="J1299" i="30"/>
  <c r="J1300" i="30"/>
  <c r="J1301" i="30"/>
  <c r="J1302" i="30"/>
  <c r="J1303" i="30"/>
  <c r="J1304" i="30"/>
  <c r="J1305" i="30"/>
  <c r="J1306" i="30"/>
  <c r="J1307" i="30"/>
  <c r="J1308" i="30"/>
  <c r="J1309" i="30"/>
  <c r="J1310" i="30"/>
  <c r="J1311" i="30"/>
  <c r="J1312" i="30"/>
  <c r="J1313" i="30"/>
  <c r="J1314" i="30"/>
  <c r="J1315" i="30"/>
  <c r="J1316" i="30"/>
  <c r="J1317" i="30"/>
  <c r="J1318" i="30"/>
  <c r="J1319" i="30"/>
  <c r="J1320" i="30"/>
  <c r="J1321" i="30"/>
  <c r="J1322" i="30"/>
  <c r="J1323" i="30"/>
  <c r="J1324" i="30"/>
  <c r="J1325" i="30"/>
  <c r="J1326" i="30"/>
  <c r="J1327" i="30"/>
  <c r="J1328" i="30"/>
  <c r="J1329" i="30"/>
  <c r="J1330" i="30"/>
  <c r="J1331" i="30"/>
  <c r="J1332" i="30"/>
  <c r="J1333" i="30"/>
  <c r="J1334" i="30"/>
  <c r="J1335" i="30"/>
  <c r="J1336" i="30"/>
  <c r="J1337" i="30"/>
  <c r="J1338" i="30"/>
  <c r="J1339" i="30"/>
  <c r="J1340" i="30"/>
  <c r="J1341" i="30"/>
  <c r="J1342" i="30"/>
  <c r="J1343" i="30"/>
  <c r="J1344" i="30"/>
  <c r="J1345" i="30"/>
  <c r="J841" i="30"/>
  <c r="T40" i="47"/>
  <c r="T35" i="47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5" i="2"/>
  <c r="AR36" i="2"/>
  <c r="AR37" i="2"/>
  <c r="AR38" i="2"/>
  <c r="AR39" i="2"/>
  <c r="AR40" i="2"/>
  <c r="AR41" i="2"/>
  <c r="AR42" i="2"/>
  <c r="AR43" i="2"/>
  <c r="AR44" i="2"/>
  <c r="AR20" i="2"/>
  <c r="AN63" i="44" l="1"/>
  <c r="AN53" i="44"/>
  <c r="D160" i="16"/>
  <c r="D153" i="16"/>
  <c r="D154" i="16"/>
  <c r="AN64" i="44" s="1"/>
  <c r="D155" i="16"/>
  <c r="D156" i="16"/>
  <c r="D157" i="16"/>
  <c r="D158" i="16"/>
  <c r="D159" i="16"/>
  <c r="AN33" i="44" l="1"/>
  <c r="U16" i="47"/>
  <c r="U11" i="47"/>
  <c r="U42" i="47"/>
  <c r="U41" i="47"/>
  <c r="V42" i="47"/>
  <c r="V41" i="47"/>
  <c r="U37" i="47"/>
  <c r="U36" i="47"/>
  <c r="T36" i="47" s="1"/>
  <c r="V37" i="47"/>
  <c r="V36" i="47"/>
  <c r="V16" i="47"/>
  <c r="V15" i="47"/>
  <c r="U15" i="47"/>
  <c r="U10" i="47"/>
  <c r="V11" i="47"/>
  <c r="V10" i="47"/>
  <c r="T12" i="47"/>
  <c r="T14" i="47"/>
  <c r="T17" i="47"/>
  <c r="T37" i="47" l="1"/>
  <c r="T42" i="47"/>
  <c r="T41" i="47"/>
  <c r="T10" i="47"/>
  <c r="T15" i="47"/>
  <c r="R127" i="16" l="1"/>
  <c r="E23" i="54" l="1"/>
  <c r="E19" i="54"/>
  <c r="E13" i="54"/>
  <c r="E9" i="54"/>
  <c r="E24" i="53"/>
  <c r="E19" i="53"/>
  <c r="E9" i="53"/>
  <c r="R17" i="53" l="1"/>
  <c r="S17" i="53" s="1"/>
  <c r="AX41" i="44" l="1"/>
  <c r="AX42" i="44"/>
  <c r="AX43" i="44"/>
  <c r="AX44" i="44"/>
  <c r="AX45" i="44"/>
  <c r="AX46" i="44"/>
  <c r="AX47" i="44"/>
  <c r="AX48" i="44"/>
  <c r="AX49" i="44"/>
  <c r="AX50" i="44"/>
  <c r="AX51" i="44"/>
  <c r="AX52" i="44"/>
  <c r="AX53" i="44"/>
  <c r="AX54" i="44"/>
  <c r="AX55" i="44"/>
  <c r="AX56" i="44"/>
  <c r="AX57" i="44"/>
  <c r="AX58" i="44"/>
  <c r="AX59" i="44"/>
  <c r="AX60" i="44"/>
  <c r="AX61" i="44"/>
  <c r="AX62" i="44"/>
  <c r="AX63" i="44"/>
  <c r="AX64" i="44"/>
  <c r="AX40" i="44"/>
  <c r="AT41" i="44"/>
  <c r="AT42" i="44"/>
  <c r="AT43" i="44"/>
  <c r="AT44" i="44"/>
  <c r="AT45" i="44"/>
  <c r="AT46" i="44"/>
  <c r="AT47" i="44"/>
  <c r="AT48" i="44"/>
  <c r="AT49" i="44"/>
  <c r="AT50" i="44"/>
  <c r="AT51" i="44"/>
  <c r="AT52" i="44"/>
  <c r="AT53" i="44"/>
  <c r="AT54" i="44"/>
  <c r="AT55" i="44"/>
  <c r="AT56" i="44"/>
  <c r="AT57" i="44"/>
  <c r="AT58" i="44"/>
  <c r="AT59" i="44"/>
  <c r="AT60" i="44"/>
  <c r="AT61" i="44"/>
  <c r="AT62" i="44"/>
  <c r="AT63" i="44"/>
  <c r="AT64" i="44"/>
  <c r="AT40" i="44"/>
  <c r="AP41" i="44"/>
  <c r="AP42" i="44"/>
  <c r="AP43" i="44"/>
  <c r="AP44" i="44"/>
  <c r="AP45" i="44"/>
  <c r="AP46" i="44"/>
  <c r="AP47" i="44"/>
  <c r="AP48" i="44"/>
  <c r="AP49" i="44"/>
  <c r="AP50" i="44"/>
  <c r="AP51" i="44"/>
  <c r="AP52" i="44"/>
  <c r="AP53" i="44"/>
  <c r="AP54" i="44"/>
  <c r="AP55" i="44"/>
  <c r="AP56" i="44"/>
  <c r="AP57" i="44"/>
  <c r="AP58" i="44"/>
  <c r="AP59" i="44"/>
  <c r="AP60" i="44"/>
  <c r="AP61" i="44"/>
  <c r="AP62" i="44"/>
  <c r="AP63" i="44"/>
  <c r="AP64" i="44"/>
  <c r="AP40" i="44"/>
  <c r="AS20" i="2"/>
  <c r="AS55" i="2"/>
  <c r="AS56" i="2"/>
  <c r="AS57" i="2"/>
  <c r="AS58" i="2"/>
  <c r="AS59" i="2"/>
  <c r="AS60" i="2"/>
  <c r="AS61" i="2"/>
  <c r="AS62" i="2"/>
  <c r="AS63" i="2"/>
  <c r="AS64" i="2"/>
  <c r="AS65" i="2"/>
  <c r="AS66" i="2"/>
  <c r="AS67" i="2"/>
  <c r="AS68" i="2"/>
  <c r="AS69" i="2"/>
  <c r="AS70" i="2"/>
  <c r="AS71" i="2"/>
  <c r="AS72" i="2"/>
  <c r="AS73" i="2"/>
  <c r="AS74" i="2"/>
  <c r="AS75" i="2"/>
  <c r="AS76" i="2"/>
  <c r="AS77" i="2"/>
  <c r="AS78" i="2"/>
  <c r="AS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78" i="2"/>
  <c r="BA79" i="2"/>
  <c r="BA80" i="2"/>
  <c r="BA81" i="2"/>
  <c r="BA82" i="2"/>
  <c r="BA83" i="2"/>
  <c r="BA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W80" i="2"/>
  <c r="AW81" i="2"/>
  <c r="AW82" i="2"/>
  <c r="AW83" i="2"/>
  <c r="AW54" i="2"/>
  <c r="L45" i="2" l="1"/>
  <c r="L46" i="2"/>
  <c r="L47" i="2"/>
  <c r="L48" i="2"/>
  <c r="L49" i="2"/>
  <c r="K45" i="2"/>
  <c r="K46" i="2"/>
  <c r="K47" i="2"/>
  <c r="K48" i="2"/>
  <c r="K49" i="2"/>
  <c r="J45" i="2"/>
  <c r="J46" i="2"/>
  <c r="J47" i="2"/>
  <c r="J48" i="2"/>
  <c r="J49" i="2"/>
  <c r="R153" i="16" l="1"/>
  <c r="R154" i="16"/>
  <c r="D145" i="16" l="1"/>
  <c r="D146" i="16"/>
  <c r="D147" i="16"/>
  <c r="D148" i="16"/>
  <c r="D149" i="16"/>
  <c r="D150" i="16"/>
  <c r="AN34" i="44" s="1"/>
  <c r="D151" i="16"/>
  <c r="D152" i="16"/>
  <c r="H986" i="30" s="1"/>
  <c r="AN35" i="44" l="1"/>
  <c r="H1277" i="30"/>
  <c r="H1281" i="30"/>
  <c r="H1279" i="30"/>
  <c r="H1276" i="30"/>
  <c r="H1280" i="30"/>
  <c r="H1278" i="30"/>
  <c r="D144" i="16"/>
  <c r="H1321" i="30" s="1"/>
  <c r="Q29" i="54" l="1"/>
  <c r="R29" i="54" s="1"/>
  <c r="G23" i="54" s="1"/>
  <c r="Q24" i="54"/>
  <c r="R24" i="54" s="1"/>
  <c r="G19" i="54" s="1"/>
  <c r="Q16" i="54"/>
  <c r="R16" i="54" s="1"/>
  <c r="G13" i="54" s="1"/>
  <c r="Q11" i="54"/>
  <c r="R11" i="54" s="1"/>
  <c r="G9" i="54" s="1"/>
  <c r="R24" i="53"/>
  <c r="S24" i="53" s="1"/>
  <c r="G19" i="53" s="1"/>
  <c r="R30" i="53"/>
  <c r="S30" i="53" s="1"/>
  <c r="G24" i="53" s="1"/>
  <c r="G13" i="53"/>
  <c r="R11" i="53"/>
  <c r="S11" i="53" s="1"/>
  <c r="G9" i="53" s="1"/>
  <c r="D143" i="16" l="1"/>
  <c r="D142" i="16"/>
  <c r="D141" i="16"/>
  <c r="D140" i="16"/>
  <c r="D139" i="16"/>
  <c r="AN36" i="44" s="1"/>
  <c r="D138" i="16"/>
  <c r="W972" i="30" s="1"/>
  <c r="D137" i="16"/>
  <c r="D136" i="16"/>
  <c r="AN62" i="44" s="1"/>
  <c r="D135" i="16"/>
  <c r="D134" i="16"/>
  <c r="W693" i="30" s="1"/>
  <c r="D133" i="16"/>
  <c r="D132" i="16"/>
  <c r="W97" i="30" s="1"/>
  <c r="D131" i="16"/>
  <c r="D130" i="16"/>
  <c r="D129" i="16"/>
  <c r="D128" i="16"/>
  <c r="D127" i="16"/>
  <c r="D126" i="16"/>
  <c r="D125" i="16"/>
  <c r="D124" i="16"/>
  <c r="D123" i="16"/>
  <c r="D122" i="16"/>
  <c r="H998" i="30" s="1"/>
  <c r="D121" i="16"/>
  <c r="D120" i="16"/>
  <c r="H568" i="30" s="1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H513" i="30" s="1"/>
  <c r="D105" i="16"/>
  <c r="D104" i="16"/>
  <c r="D103" i="16"/>
  <c r="D102" i="16"/>
  <c r="D101" i="16"/>
  <c r="D100" i="16"/>
  <c r="D99" i="16"/>
  <c r="D98" i="16"/>
  <c r="H1125" i="30" s="1"/>
  <c r="D97" i="16"/>
  <c r="D96" i="16"/>
  <c r="D95" i="16"/>
  <c r="D94" i="16"/>
  <c r="D93" i="16"/>
  <c r="D92" i="16"/>
  <c r="H1126" i="30" s="1"/>
  <c r="D91" i="16"/>
  <c r="D90" i="16"/>
  <c r="H985" i="30" s="1"/>
  <c r="D89" i="16"/>
  <c r="D88" i="16"/>
  <c r="H359" i="30" s="1"/>
  <c r="D87" i="16"/>
  <c r="AN31" i="44" s="1"/>
  <c r="D86" i="16"/>
  <c r="D85" i="16"/>
  <c r="D84" i="16"/>
  <c r="D83" i="16"/>
  <c r="D82" i="16"/>
  <c r="H911" i="30" s="1"/>
  <c r="D81" i="16"/>
  <c r="D80" i="16"/>
  <c r="D79" i="16"/>
  <c r="D78" i="16"/>
  <c r="D77" i="16"/>
  <c r="D76" i="16"/>
  <c r="D75" i="16"/>
  <c r="D74" i="16"/>
  <c r="D73" i="16"/>
  <c r="H595" i="30" s="1"/>
  <c r="D72" i="16"/>
  <c r="D71" i="16"/>
  <c r="D70" i="16"/>
  <c r="D69" i="16"/>
  <c r="D68" i="16"/>
  <c r="D67" i="16"/>
  <c r="D66" i="16"/>
  <c r="D65" i="16"/>
  <c r="D64" i="16"/>
  <c r="D63" i="16"/>
  <c r="H1005" i="30" s="1"/>
  <c r="D62" i="16"/>
  <c r="D61" i="16"/>
  <c r="D60" i="16"/>
  <c r="D59" i="16"/>
  <c r="D58" i="16"/>
  <c r="D57" i="16"/>
  <c r="D56" i="16"/>
  <c r="D55" i="16"/>
  <c r="D54" i="16"/>
  <c r="D53" i="16"/>
  <c r="D52" i="16"/>
  <c r="D51" i="16"/>
  <c r="AN58" i="44" s="1"/>
  <c r="D50" i="16"/>
  <c r="D49" i="16"/>
  <c r="D48" i="16"/>
  <c r="D47" i="16"/>
  <c r="D46" i="16"/>
  <c r="AN56" i="44" s="1"/>
  <c r="D45" i="16"/>
  <c r="D44" i="16"/>
  <c r="D43" i="16"/>
  <c r="D42" i="16"/>
  <c r="D41" i="16"/>
  <c r="H709" i="30" s="1"/>
  <c r="D40" i="16"/>
  <c r="D39" i="16"/>
  <c r="AN25" i="44" s="1"/>
  <c r="D38" i="16"/>
  <c r="AN23" i="44" s="1"/>
  <c r="D37" i="16"/>
  <c r="D36" i="16"/>
  <c r="AN24" i="44" s="1"/>
  <c r="D35" i="16"/>
  <c r="D34" i="16"/>
  <c r="D33" i="16"/>
  <c r="H1329" i="30" s="1"/>
  <c r="D32" i="16"/>
  <c r="D31" i="16"/>
  <c r="D30" i="16"/>
  <c r="D29" i="16"/>
  <c r="D28" i="16"/>
  <c r="D27" i="16"/>
  <c r="D26" i="16"/>
  <c r="D25" i="16"/>
  <c r="AN54" i="44" s="1"/>
  <c r="D24" i="16"/>
  <c r="D23" i="16"/>
  <c r="D22" i="16"/>
  <c r="D21" i="16"/>
  <c r="D20" i="16"/>
  <c r="D19" i="16"/>
  <c r="D18" i="16"/>
  <c r="D17" i="16"/>
  <c r="D16" i="16"/>
  <c r="D15" i="16"/>
  <c r="D14" i="16"/>
  <c r="D13" i="16"/>
  <c r="AN46" i="44" s="1"/>
  <c r="D12" i="16"/>
  <c r="AN45" i="44" s="1"/>
  <c r="D11" i="16"/>
  <c r="D10" i="16"/>
  <c r="D9" i="16"/>
  <c r="D8" i="16"/>
  <c r="D7" i="16"/>
  <c r="D6" i="16"/>
  <c r="D5" i="16"/>
  <c r="AN43" i="44" s="1"/>
  <c r="D4" i="16"/>
  <c r="D3" i="16"/>
  <c r="I79" i="2"/>
  <c r="J79" i="2"/>
  <c r="K79" i="2"/>
  <c r="L79" i="2"/>
  <c r="AQ79" i="2" s="1"/>
  <c r="I80" i="2"/>
  <c r="J80" i="2"/>
  <c r="K80" i="2"/>
  <c r="L80" i="2"/>
  <c r="AQ80" i="2" s="1"/>
  <c r="I81" i="2"/>
  <c r="J81" i="2"/>
  <c r="K81" i="2"/>
  <c r="L81" i="2"/>
  <c r="AQ81" i="2" s="1"/>
  <c r="I82" i="2"/>
  <c r="J82" i="2"/>
  <c r="K82" i="2"/>
  <c r="L82" i="2"/>
  <c r="AQ82" i="2" s="1"/>
  <c r="I83" i="2"/>
  <c r="J83" i="2"/>
  <c r="K83" i="2"/>
  <c r="L83" i="2"/>
  <c r="AQ83" i="2" s="1"/>
  <c r="AQ45" i="2"/>
  <c r="AQ46" i="2"/>
  <c r="AQ47" i="2"/>
  <c r="AQ48" i="2"/>
  <c r="AQ49" i="2"/>
  <c r="AN14" i="44" l="1"/>
  <c r="AN41" i="44"/>
  <c r="AN16" i="44"/>
  <c r="W865" i="30"/>
  <c r="W869" i="30"/>
  <c r="W873" i="30"/>
  <c r="W866" i="30"/>
  <c r="W870" i="30"/>
  <c r="W874" i="30"/>
  <c r="W863" i="30"/>
  <c r="W867" i="30"/>
  <c r="W871" i="30"/>
  <c r="W864" i="30"/>
  <c r="W868" i="30"/>
  <c r="W872" i="30"/>
  <c r="H1113" i="30"/>
  <c r="H1117" i="30"/>
  <c r="H1121" i="30"/>
  <c r="H1114" i="30"/>
  <c r="H1118" i="30"/>
  <c r="H1122" i="30"/>
  <c r="H1115" i="30"/>
  <c r="H1119" i="30"/>
  <c r="H1123" i="30"/>
  <c r="H1116" i="30"/>
  <c r="H1120" i="30"/>
  <c r="H1124" i="30"/>
  <c r="AN48" i="44"/>
  <c r="W408" i="30"/>
  <c r="W409" i="30"/>
  <c r="H730" i="30"/>
  <c r="W581" i="30"/>
  <c r="W580" i="30"/>
  <c r="W877" i="30"/>
  <c r="W881" i="30"/>
  <c r="W878" i="30"/>
  <c r="W882" i="30"/>
  <c r="W875" i="30"/>
  <c r="W879" i="30"/>
  <c r="W876" i="30"/>
  <c r="W880" i="30"/>
  <c r="H1129" i="30"/>
  <c r="H1133" i="30"/>
  <c r="H1130" i="30"/>
  <c r="H1134" i="30"/>
  <c r="H1127" i="30"/>
  <c r="H1131" i="30"/>
  <c r="H1135" i="30"/>
  <c r="H1128" i="30"/>
  <c r="H1132" i="30"/>
  <c r="H1136" i="30"/>
  <c r="AQ70" i="2"/>
  <c r="AQ71" i="2"/>
  <c r="AQ32" i="2"/>
  <c r="AQ69" i="2"/>
  <c r="AQ72" i="2"/>
  <c r="AQ33" i="2"/>
  <c r="AQ73" i="2"/>
  <c r="AQ30" i="2"/>
  <c r="AQ34" i="2"/>
  <c r="AQ31" i="2"/>
  <c r="W913" i="30"/>
  <c r="W917" i="30"/>
  <c r="W921" i="30"/>
  <c r="W914" i="30"/>
  <c r="W918" i="30"/>
  <c r="W922" i="30"/>
  <c r="W911" i="30"/>
  <c r="W915" i="30"/>
  <c r="W919" i="30"/>
  <c r="W912" i="30"/>
  <c r="W916" i="30"/>
  <c r="W920" i="30"/>
  <c r="H1173" i="30"/>
  <c r="H1177" i="30"/>
  <c r="H1181" i="30"/>
  <c r="H1185" i="30"/>
  <c r="H1189" i="30"/>
  <c r="H1193" i="30"/>
  <c r="H1170" i="30"/>
  <c r="H1174" i="30"/>
  <c r="H1178" i="30"/>
  <c r="H1182" i="30"/>
  <c r="H1186" i="30"/>
  <c r="H1190" i="30"/>
  <c r="H1194" i="30"/>
  <c r="H1172" i="30"/>
  <c r="H1176" i="30"/>
  <c r="H1180" i="30"/>
  <c r="H1184" i="30"/>
  <c r="H1188" i="30"/>
  <c r="H1192" i="30"/>
  <c r="H1196" i="30"/>
  <c r="H1171" i="30"/>
  <c r="H1187" i="30"/>
  <c r="H1175" i="30"/>
  <c r="H1191" i="30"/>
  <c r="H1179" i="30"/>
  <c r="H1195" i="30"/>
  <c r="H1183" i="30"/>
  <c r="W961" i="30"/>
  <c r="W965" i="30"/>
  <c r="W969" i="30"/>
  <c r="W962" i="30"/>
  <c r="W966" i="30"/>
  <c r="W970" i="30"/>
  <c r="W960" i="30"/>
  <c r="W968" i="30"/>
  <c r="W963" i="30"/>
  <c r="W967" i="30"/>
  <c r="W971" i="30"/>
  <c r="W964" i="30"/>
  <c r="H1245" i="30"/>
  <c r="H1249" i="30"/>
  <c r="H1253" i="30"/>
  <c r="H1257" i="30"/>
  <c r="H1261" i="30"/>
  <c r="H1247" i="30"/>
  <c r="H1252" i="30"/>
  <c r="H1258" i="30"/>
  <c r="H1250" i="30"/>
  <c r="H1255" i="30"/>
  <c r="H1260" i="30"/>
  <c r="H1248" i="30"/>
  <c r="H1254" i="30"/>
  <c r="H1259" i="30"/>
  <c r="H1246" i="30"/>
  <c r="H1251" i="30"/>
  <c r="H1256" i="30"/>
  <c r="W841" i="30"/>
  <c r="W845" i="30"/>
  <c r="W842" i="30"/>
  <c r="W846" i="30"/>
  <c r="W843" i="30"/>
  <c r="W847" i="30"/>
  <c r="W844" i="30"/>
  <c r="H1065" i="30"/>
  <c r="H1069" i="30"/>
  <c r="H1073" i="30"/>
  <c r="H1066" i="30"/>
  <c r="H1070" i="30"/>
  <c r="H1074" i="30"/>
  <c r="H1067" i="30"/>
  <c r="H1071" i="30"/>
  <c r="H1075" i="30"/>
  <c r="H1068" i="30"/>
  <c r="H1072" i="30"/>
  <c r="AN49" i="44"/>
  <c r="AN20" i="44"/>
  <c r="H973" i="30"/>
  <c r="H974" i="30"/>
  <c r="H975" i="30"/>
  <c r="H976" i="30"/>
  <c r="AN19" i="44"/>
  <c r="W1021" i="30"/>
  <c r="W1025" i="30"/>
  <c r="W1018" i="30"/>
  <c r="W1022" i="30"/>
  <c r="W1026" i="30"/>
  <c r="W1020" i="30"/>
  <c r="W1019" i="30"/>
  <c r="W1023" i="30"/>
  <c r="W1024" i="30"/>
  <c r="H1331" i="30"/>
  <c r="H1335" i="30"/>
  <c r="H1339" i="30"/>
  <c r="H1343" i="30"/>
  <c r="H1345" i="30"/>
  <c r="H1332" i="30"/>
  <c r="H1336" i="30"/>
  <c r="H1340" i="30"/>
  <c r="H1344" i="30"/>
  <c r="H1330" i="30"/>
  <c r="H1334" i="30"/>
  <c r="H1338" i="30"/>
  <c r="H1342" i="30"/>
  <c r="H1333" i="30"/>
  <c r="H1337" i="30"/>
  <c r="H1341" i="30"/>
  <c r="AN60" i="44"/>
  <c r="AQ36" i="2"/>
  <c r="AQ35" i="2"/>
  <c r="AQ38" i="2"/>
  <c r="AQ39" i="2"/>
  <c r="U51" i="40"/>
  <c r="U47" i="40"/>
  <c r="U49" i="40"/>
  <c r="U48" i="40"/>
  <c r="U50" i="40"/>
  <c r="U46" i="40"/>
  <c r="D24" i="53" s="1"/>
  <c r="U49" i="35"/>
  <c r="U45" i="35"/>
  <c r="U47" i="35"/>
  <c r="U48" i="35"/>
  <c r="U44" i="35"/>
  <c r="U46" i="35"/>
  <c r="AN55" i="44"/>
  <c r="AN57" i="44"/>
  <c r="W885" i="30"/>
  <c r="W889" i="30"/>
  <c r="W886" i="30"/>
  <c r="W890" i="30"/>
  <c r="W883" i="30"/>
  <c r="W887" i="30"/>
  <c r="W891" i="30"/>
  <c r="W884" i="30"/>
  <c r="W888" i="30"/>
  <c r="H1137" i="30"/>
  <c r="H1141" i="30"/>
  <c r="H1138" i="30"/>
  <c r="H1142" i="30"/>
  <c r="H1140" i="30"/>
  <c r="H1144" i="30"/>
  <c r="H1139" i="30"/>
  <c r="H1143" i="30"/>
  <c r="AN21" i="44"/>
  <c r="W985" i="30"/>
  <c r="W989" i="30"/>
  <c r="W993" i="30"/>
  <c r="W986" i="30"/>
  <c r="W990" i="30"/>
  <c r="W994" i="30"/>
  <c r="W988" i="30"/>
  <c r="W992" i="30"/>
  <c r="W987" i="30"/>
  <c r="W991" i="30"/>
  <c r="W984" i="30"/>
  <c r="H1285" i="30"/>
  <c r="H1289" i="30"/>
  <c r="H1293" i="30"/>
  <c r="H1297" i="30"/>
  <c r="H1301" i="30"/>
  <c r="H1284" i="30"/>
  <c r="H1290" i="30"/>
  <c r="H1295" i="30"/>
  <c r="H1300" i="30"/>
  <c r="H1282" i="30"/>
  <c r="H1287" i="30"/>
  <c r="H1292" i="30"/>
  <c r="H1298" i="30"/>
  <c r="H1286" i="30"/>
  <c r="H1291" i="30"/>
  <c r="H1296" i="30"/>
  <c r="H1283" i="30"/>
  <c r="H1288" i="30"/>
  <c r="H1294" i="30"/>
  <c r="H1299" i="30"/>
  <c r="H1009" i="30"/>
  <c r="H1006" i="30"/>
  <c r="H1010" i="30"/>
  <c r="H1007" i="30"/>
  <c r="H1004" i="30"/>
  <c r="H1008" i="30"/>
  <c r="AQ76" i="2"/>
  <c r="AQ74" i="2"/>
  <c r="AN30" i="44"/>
  <c r="AQ77" i="2"/>
  <c r="AQ78" i="2"/>
  <c r="AQ75" i="2"/>
  <c r="U15" i="40"/>
  <c r="U13" i="40"/>
  <c r="W708" i="30"/>
  <c r="W707" i="30"/>
  <c r="H782" i="30"/>
  <c r="H781" i="30"/>
  <c r="H672" i="30"/>
  <c r="H669" i="30"/>
  <c r="H671" i="30"/>
  <c r="H667" i="30"/>
  <c r="H670" i="30"/>
  <c r="H668" i="30"/>
  <c r="W901" i="30"/>
  <c r="W898" i="30"/>
  <c r="W902" i="30"/>
  <c r="W899" i="30"/>
  <c r="W903" i="30"/>
  <c r="W900" i="30"/>
  <c r="W904" i="30"/>
  <c r="H1161" i="30"/>
  <c r="H1165" i="30"/>
  <c r="H1162" i="30"/>
  <c r="H1166" i="30"/>
  <c r="H1160" i="30"/>
  <c r="H1164" i="30"/>
  <c r="H1163" i="30"/>
  <c r="H1167" i="30"/>
  <c r="AN50" i="44"/>
  <c r="H977" i="30"/>
  <c r="H981" i="30"/>
  <c r="H978" i="30"/>
  <c r="H982" i="30"/>
  <c r="H979" i="30"/>
  <c r="H983" i="30"/>
  <c r="H980" i="30"/>
  <c r="H984" i="30"/>
  <c r="W853" i="30"/>
  <c r="W852" i="30"/>
  <c r="H1084" i="30"/>
  <c r="H1085" i="30"/>
  <c r="H1086" i="30"/>
  <c r="H1083" i="30"/>
  <c r="H1087" i="30"/>
  <c r="W897" i="30"/>
  <c r="H1153" i="30"/>
  <c r="H1157" i="30"/>
  <c r="H1154" i="30"/>
  <c r="H1158" i="30"/>
  <c r="H1156" i="30"/>
  <c r="H1155" i="30"/>
  <c r="H1159" i="30"/>
  <c r="W973" i="30"/>
  <c r="W977" i="30"/>
  <c r="W981" i="30"/>
  <c r="W974" i="30"/>
  <c r="W978" i="30"/>
  <c r="W982" i="30"/>
  <c r="W975" i="30"/>
  <c r="W979" i="30"/>
  <c r="W983" i="30"/>
  <c r="W976" i="30"/>
  <c r="W980" i="30"/>
  <c r="H1265" i="30"/>
  <c r="H1269" i="30"/>
  <c r="H1273" i="30"/>
  <c r="H1263" i="30"/>
  <c r="H1268" i="30"/>
  <c r="H1274" i="30"/>
  <c r="H1266" i="30"/>
  <c r="H1271" i="30"/>
  <c r="H1264" i="30"/>
  <c r="H1270" i="30"/>
  <c r="H1275" i="30"/>
  <c r="H1262" i="30"/>
  <c r="H1267" i="30"/>
  <c r="H1272" i="30"/>
  <c r="H1021" i="30"/>
  <c r="H1025" i="30"/>
  <c r="H1022" i="30"/>
  <c r="H1026" i="30"/>
  <c r="H1023" i="30"/>
  <c r="H1027" i="30"/>
  <c r="H1024" i="30"/>
  <c r="H1028" i="30"/>
  <c r="W851" i="30"/>
  <c r="W848" i="30"/>
  <c r="W849" i="30"/>
  <c r="W850" i="30"/>
  <c r="H1076" i="30"/>
  <c r="H1080" i="30"/>
  <c r="H1077" i="30"/>
  <c r="H1081" i="30"/>
  <c r="H1078" i="30"/>
  <c r="H1082" i="30"/>
  <c r="H1079" i="30"/>
  <c r="AQ37" i="2"/>
  <c r="W861" i="30"/>
  <c r="W862" i="30"/>
  <c r="H1101" i="30"/>
  <c r="H1105" i="30"/>
  <c r="H1109" i="30"/>
  <c r="H1098" i="30"/>
  <c r="H1102" i="30"/>
  <c r="H1106" i="30"/>
  <c r="H1110" i="30"/>
  <c r="H1099" i="30"/>
  <c r="H1103" i="30"/>
  <c r="H1107" i="30"/>
  <c r="H1111" i="30"/>
  <c r="H1100" i="30"/>
  <c r="H1104" i="30"/>
  <c r="H1108" i="30"/>
  <c r="AN29" i="44"/>
  <c r="W905" i="30"/>
  <c r="W909" i="30"/>
  <c r="W910" i="30"/>
  <c r="W906" i="30"/>
  <c r="W907" i="30"/>
  <c r="W908" i="30"/>
  <c r="H1169" i="30"/>
  <c r="H1168" i="30"/>
  <c r="W893" i="30"/>
  <c r="W894" i="30"/>
  <c r="W895" i="30"/>
  <c r="W892" i="30"/>
  <c r="W896" i="30"/>
  <c r="H1145" i="30"/>
  <c r="H1149" i="30"/>
  <c r="H1146" i="30"/>
  <c r="H1150" i="30"/>
  <c r="H1148" i="30"/>
  <c r="H1152" i="30"/>
  <c r="H1147" i="30"/>
  <c r="H1151" i="30"/>
  <c r="W997" i="30"/>
  <c r="W1001" i="30"/>
  <c r="W1005" i="30"/>
  <c r="W1009" i="30"/>
  <c r="W998" i="30"/>
  <c r="W1002" i="30"/>
  <c r="W1006" i="30"/>
  <c r="W1004" i="30"/>
  <c r="W996" i="30"/>
  <c r="W1000" i="30"/>
  <c r="W1008" i="30"/>
  <c r="W995" i="30"/>
  <c r="W999" i="30"/>
  <c r="W1003" i="30"/>
  <c r="W1007" i="30"/>
  <c r="H1305" i="30"/>
  <c r="H1309" i="30"/>
  <c r="H1306" i="30"/>
  <c r="H1311" i="30"/>
  <c r="H1315" i="30"/>
  <c r="H1319" i="30"/>
  <c r="H1303" i="30"/>
  <c r="H1308" i="30"/>
  <c r="H1313" i="30"/>
  <c r="H1317" i="30"/>
  <c r="H1302" i="30"/>
  <c r="H1307" i="30"/>
  <c r="H1312" i="30"/>
  <c r="H1316" i="30"/>
  <c r="H1320" i="30"/>
  <c r="H1304" i="30"/>
  <c r="H1310" i="30"/>
  <c r="H1314" i="30"/>
  <c r="H1318" i="30"/>
  <c r="AN27" i="44"/>
  <c r="H989" i="30"/>
  <c r="H993" i="30"/>
  <c r="H990" i="30"/>
  <c r="H994" i="30"/>
  <c r="H987" i="30"/>
  <c r="H991" i="30"/>
  <c r="H988" i="30"/>
  <c r="H992" i="30"/>
  <c r="AN28" i="44"/>
  <c r="AN40" i="44"/>
  <c r="AN15" i="44"/>
  <c r="H1037" i="30"/>
  <c r="H1041" i="30"/>
  <c r="H1038" i="30"/>
  <c r="H1042" i="30"/>
  <c r="H1039" i="30"/>
  <c r="H1043" i="30"/>
  <c r="H1036" i="30"/>
  <c r="H1040" i="30"/>
  <c r="H804" i="30"/>
  <c r="AN51" i="44"/>
  <c r="H733" i="30"/>
  <c r="AN22" i="44"/>
  <c r="H732" i="30"/>
  <c r="H731" i="30"/>
  <c r="W582" i="30"/>
  <c r="W1012" i="30"/>
  <c r="W1016" i="30"/>
  <c r="W1013" i="30"/>
  <c r="W1011" i="30"/>
  <c r="W1015" i="30"/>
  <c r="W1010" i="30"/>
  <c r="W1014" i="30"/>
  <c r="H999" i="30"/>
  <c r="H1000" i="30"/>
  <c r="H1323" i="30"/>
  <c r="H1327" i="30"/>
  <c r="H1324" i="30"/>
  <c r="H1328" i="30"/>
  <c r="H1322" i="30"/>
  <c r="H1326" i="30"/>
  <c r="H1325" i="30"/>
  <c r="W631" i="30"/>
  <c r="W632" i="30"/>
  <c r="W633" i="30"/>
  <c r="W634" i="30"/>
  <c r="H802" i="30"/>
  <c r="H803" i="30"/>
  <c r="H795" i="30"/>
  <c r="H798" i="30"/>
  <c r="H783" i="30"/>
  <c r="H799" i="30"/>
  <c r="H796" i="30"/>
  <c r="H794" i="30"/>
  <c r="H801" i="30"/>
  <c r="H787" i="30"/>
  <c r="H784" i="30"/>
  <c r="H800" i="30"/>
  <c r="H789" i="30"/>
  <c r="H785" i="30"/>
  <c r="H786" i="30"/>
  <c r="H791" i="30"/>
  <c r="H788" i="30"/>
  <c r="H790" i="30"/>
  <c r="H797" i="30"/>
  <c r="H792" i="30"/>
  <c r="H793" i="30"/>
  <c r="H1013" i="30"/>
  <c r="H1017" i="30"/>
  <c r="H1014" i="30"/>
  <c r="H1018" i="30"/>
  <c r="H1011" i="30"/>
  <c r="H1015" i="30"/>
  <c r="H1019" i="30"/>
  <c r="H1012" i="30"/>
  <c r="H1016" i="30"/>
  <c r="H1020" i="30"/>
  <c r="AQ64" i="2"/>
  <c r="AQ42" i="2"/>
  <c r="AQ65" i="2"/>
  <c r="AQ58" i="2"/>
  <c r="AQ24" i="2"/>
  <c r="AQ21" i="2"/>
  <c r="AQ56" i="2"/>
  <c r="AQ22" i="2"/>
  <c r="AQ57" i="2"/>
  <c r="AQ23" i="2"/>
  <c r="AQ55" i="2"/>
  <c r="AQ54" i="2"/>
  <c r="W957" i="30"/>
  <c r="W958" i="30"/>
  <c r="W959" i="30"/>
  <c r="H1241" i="30"/>
  <c r="H1242" i="30"/>
  <c r="H1243" i="30"/>
  <c r="H1239" i="30"/>
  <c r="H1240" i="30"/>
  <c r="AQ62" i="2"/>
  <c r="AQ28" i="2"/>
  <c r="AQ27" i="2"/>
  <c r="AQ59" i="2"/>
  <c r="AQ63" i="2"/>
  <c r="AQ25" i="2"/>
  <c r="AQ29" i="2"/>
  <c r="AQ60" i="2"/>
  <c r="AQ26" i="2"/>
  <c r="AQ61" i="2"/>
  <c r="AN13" i="44"/>
  <c r="AN42" i="44"/>
  <c r="AN44" i="44"/>
  <c r="AN17" i="44"/>
  <c r="W700" i="30"/>
  <c r="W702" i="30"/>
  <c r="W699" i="30"/>
  <c r="W697" i="30"/>
  <c r="W704" i="30"/>
  <c r="W703" i="30"/>
  <c r="W701" i="30"/>
  <c r="W698" i="30"/>
  <c r="W705" i="30"/>
  <c r="W706" i="30"/>
  <c r="H1029" i="30"/>
  <c r="H1033" i="30"/>
  <c r="H1030" i="30"/>
  <c r="H1034" i="30"/>
  <c r="H1031" i="30"/>
  <c r="H1035" i="30"/>
  <c r="H1032" i="30"/>
  <c r="AN47" i="44"/>
  <c r="AN18" i="44"/>
  <c r="W832" i="30"/>
  <c r="W833" i="30"/>
  <c r="W837" i="30"/>
  <c r="W834" i="30"/>
  <c r="W838" i="30"/>
  <c r="W835" i="30"/>
  <c r="W839" i="30"/>
  <c r="W836" i="30"/>
  <c r="W840" i="30"/>
  <c r="H1045" i="30"/>
  <c r="H1049" i="30"/>
  <c r="H1053" i="30"/>
  <c r="H1057" i="30"/>
  <c r="H1061" i="30"/>
  <c r="H1046" i="30"/>
  <c r="H1050" i="30"/>
  <c r="H1054" i="30"/>
  <c r="H1058" i="30"/>
  <c r="H1062" i="30"/>
  <c r="H1047" i="30"/>
  <c r="H1051" i="30"/>
  <c r="H1055" i="30"/>
  <c r="H1059" i="30"/>
  <c r="H1063" i="30"/>
  <c r="H1044" i="30"/>
  <c r="H1048" i="30"/>
  <c r="H1052" i="30"/>
  <c r="H1056" i="30"/>
  <c r="H1060" i="30"/>
  <c r="H1064" i="30"/>
  <c r="I49" i="35"/>
  <c r="I45" i="35"/>
  <c r="I47" i="35"/>
  <c r="I48" i="35"/>
  <c r="I44" i="35"/>
  <c r="I46" i="35"/>
  <c r="AN52" i="44"/>
  <c r="I49" i="40"/>
  <c r="I48" i="40"/>
  <c r="I51" i="40"/>
  <c r="I47" i="40"/>
  <c r="I50" i="40"/>
  <c r="I46" i="40"/>
  <c r="D13" i="53" s="1"/>
  <c r="H995" i="30"/>
  <c r="H996" i="30"/>
  <c r="AQ66" i="2"/>
  <c r="AQ67" i="2"/>
  <c r="W1017" i="30"/>
  <c r="AQ44" i="2"/>
  <c r="AQ43" i="2"/>
  <c r="W203" i="30"/>
  <c r="W713" i="30"/>
  <c r="AN37" i="44"/>
  <c r="AN59" i="44"/>
  <c r="AN26" i="44"/>
  <c r="I14" i="35"/>
  <c r="I18" i="35"/>
  <c r="I17" i="35"/>
  <c r="I15" i="35"/>
  <c r="I13" i="35"/>
  <c r="I16" i="35"/>
  <c r="AQ40" i="2"/>
  <c r="AQ41" i="2"/>
  <c r="AQ20" i="2"/>
  <c r="H72" i="30"/>
  <c r="H997" i="30"/>
  <c r="AQ68" i="2"/>
  <c r="H1001" i="30"/>
  <c r="H1002" i="30"/>
  <c r="H1003" i="30"/>
  <c r="H1112" i="30"/>
  <c r="W857" i="30"/>
  <c r="W854" i="30"/>
  <c r="W858" i="30"/>
  <c r="W855" i="30"/>
  <c r="W859" i="30"/>
  <c r="W856" i="30"/>
  <c r="W860" i="30"/>
  <c r="H1089" i="30"/>
  <c r="H1093" i="30"/>
  <c r="H1097" i="30"/>
  <c r="H1090" i="30"/>
  <c r="H1094" i="30"/>
  <c r="H1091" i="30"/>
  <c r="H1095" i="30"/>
  <c r="H1088" i="30"/>
  <c r="H1092" i="30"/>
  <c r="H1096" i="30"/>
  <c r="AN61" i="44"/>
  <c r="AN32" i="44"/>
  <c r="H674" i="30"/>
  <c r="H675" i="30"/>
  <c r="H673" i="30"/>
  <c r="H678" i="30"/>
  <c r="H679" i="30"/>
  <c r="H676" i="30"/>
  <c r="H677" i="30"/>
  <c r="W695" i="30"/>
  <c r="W696" i="30"/>
  <c r="W694" i="30"/>
  <c r="W949" i="30"/>
  <c r="W953" i="30"/>
  <c r="W950" i="30"/>
  <c r="W954" i="30"/>
  <c r="W947" i="30"/>
  <c r="W951" i="30"/>
  <c r="W955" i="30"/>
  <c r="W948" i="30"/>
  <c r="W952" i="30"/>
  <c r="W956" i="30"/>
  <c r="H1229" i="30"/>
  <c r="H1233" i="30"/>
  <c r="H1237" i="30"/>
  <c r="H1226" i="30"/>
  <c r="H1231" i="30"/>
  <c r="H1236" i="30"/>
  <c r="H1234" i="30"/>
  <c r="H1227" i="30"/>
  <c r="H1232" i="30"/>
  <c r="H1238" i="30"/>
  <c r="H1228" i="30"/>
  <c r="H1230" i="30"/>
  <c r="H1235" i="30"/>
  <c r="H1244" i="30"/>
  <c r="I15" i="40"/>
  <c r="W925" i="30"/>
  <c r="W929" i="30"/>
  <c r="W933" i="30"/>
  <c r="W937" i="30"/>
  <c r="W941" i="30"/>
  <c r="W945" i="30"/>
  <c r="W926" i="30"/>
  <c r="W930" i="30"/>
  <c r="W934" i="30"/>
  <c r="W942" i="30"/>
  <c r="W944" i="30"/>
  <c r="W938" i="30"/>
  <c r="W946" i="30"/>
  <c r="W923" i="30"/>
  <c r="W927" i="30"/>
  <c r="W931" i="30"/>
  <c r="W935" i="30"/>
  <c r="W939" i="30"/>
  <c r="W943" i="30"/>
  <c r="W924" i="30"/>
  <c r="W928" i="30"/>
  <c r="W932" i="30"/>
  <c r="W936" i="30"/>
  <c r="W940" i="30"/>
  <c r="H1197" i="30"/>
  <c r="H1201" i="30"/>
  <c r="H1205" i="30"/>
  <c r="H1209" i="30"/>
  <c r="H1213" i="30"/>
  <c r="H1217" i="30"/>
  <c r="H1221" i="30"/>
  <c r="H1225" i="30"/>
  <c r="H1198" i="30"/>
  <c r="H1202" i="30"/>
  <c r="H1200" i="30"/>
  <c r="H1204" i="30"/>
  <c r="H1203" i="30"/>
  <c r="H1210" i="30"/>
  <c r="H1215" i="30"/>
  <c r="H1220" i="30"/>
  <c r="H1212" i="30"/>
  <c r="H1223" i="30"/>
  <c r="H1206" i="30"/>
  <c r="H1211" i="30"/>
  <c r="H1216" i="30"/>
  <c r="H1222" i="30"/>
  <c r="H1207" i="30"/>
  <c r="H1218" i="30"/>
  <c r="H1199" i="30"/>
  <c r="H1208" i="30"/>
  <c r="H1214" i="30"/>
  <c r="H1219" i="30"/>
  <c r="H1224" i="30"/>
  <c r="H571" i="30"/>
  <c r="H570" i="30"/>
  <c r="H572" i="30"/>
  <c r="H569" i="30"/>
  <c r="H573" i="30"/>
  <c r="W610" i="30"/>
  <c r="W609" i="30"/>
  <c r="W611" i="30"/>
  <c r="H710" i="30"/>
  <c r="W604" i="30"/>
  <c r="W605" i="30"/>
  <c r="W685" i="30"/>
  <c r="W686" i="30"/>
  <c r="H770" i="30"/>
  <c r="H771" i="30"/>
  <c r="W291" i="30"/>
  <c r="W295" i="30"/>
  <c r="W294" i="30"/>
  <c r="W296" i="30"/>
  <c r="W292" i="30"/>
  <c r="H342" i="30"/>
  <c r="H346" i="30"/>
  <c r="H350" i="30"/>
  <c r="W293" i="30"/>
  <c r="H339" i="30"/>
  <c r="H343" i="30"/>
  <c r="H347" i="30"/>
  <c r="H340" i="30"/>
  <c r="H344" i="30"/>
  <c r="H348" i="30"/>
  <c r="H345" i="30"/>
  <c r="H349" i="30"/>
  <c r="H341" i="30"/>
  <c r="W6" i="30"/>
  <c r="W803" i="30"/>
  <c r="W805" i="30"/>
  <c r="W3" i="30"/>
  <c r="W7" i="30"/>
  <c r="W10" i="30"/>
  <c r="W12" i="30"/>
  <c r="W4" i="30"/>
  <c r="W8" i="30"/>
  <c r="W804" i="30"/>
  <c r="W806" i="30"/>
  <c r="W13" i="30"/>
  <c r="W5" i="30"/>
  <c r="W711" i="30"/>
  <c r="H842" i="30"/>
  <c r="H844" i="30"/>
  <c r="H846" i="30"/>
  <c r="W9" i="30"/>
  <c r="W11" i="30"/>
  <c r="W709" i="30"/>
  <c r="W712" i="30"/>
  <c r="H2" i="30"/>
  <c r="H5" i="30"/>
  <c r="H3" i="30"/>
  <c r="H845" i="30"/>
  <c r="H843" i="30"/>
  <c r="H6" i="30"/>
  <c r="H4" i="30"/>
  <c r="H807" i="30"/>
  <c r="W710" i="30"/>
  <c r="H808" i="30"/>
  <c r="W2" i="30"/>
  <c r="H806" i="30"/>
  <c r="H841" i="30"/>
  <c r="H805" i="30"/>
  <c r="W562" i="30"/>
  <c r="W396" i="30"/>
  <c r="W561" i="30"/>
  <c r="W563" i="30"/>
  <c r="W564" i="30"/>
  <c r="H204" i="30"/>
  <c r="H236" i="30"/>
  <c r="H457" i="30"/>
  <c r="H650" i="30"/>
  <c r="H285" i="30"/>
  <c r="H651" i="30"/>
  <c r="H652" i="30"/>
  <c r="H809" i="30"/>
  <c r="H653" i="30"/>
  <c r="W215" i="30"/>
  <c r="W219" i="30"/>
  <c r="W223" i="30"/>
  <c r="W227" i="30"/>
  <c r="W231" i="30"/>
  <c r="W235" i="30"/>
  <c r="W239" i="30"/>
  <c r="W243" i="30"/>
  <c r="W247" i="30"/>
  <c r="W216" i="30"/>
  <c r="W220" i="30"/>
  <c r="W224" i="30"/>
  <c r="W228" i="30"/>
  <c r="W232" i="30"/>
  <c r="W236" i="30"/>
  <c r="W240" i="30"/>
  <c r="W244" i="30"/>
  <c r="W248" i="30"/>
  <c r="W218" i="30"/>
  <c r="W226" i="30"/>
  <c r="W234" i="30"/>
  <c r="W242" i="30"/>
  <c r="W526" i="30"/>
  <c r="W213" i="30"/>
  <c r="W221" i="30"/>
  <c r="W229" i="30"/>
  <c r="W237" i="30"/>
  <c r="W245" i="30"/>
  <c r="W214" i="30"/>
  <c r="W230" i="30"/>
  <c r="W246" i="30"/>
  <c r="W217" i="30"/>
  <c r="W233" i="30"/>
  <c r="W222" i="30"/>
  <c r="W238" i="30"/>
  <c r="W525" i="30"/>
  <c r="W225" i="30"/>
  <c r="H258" i="30"/>
  <c r="H262" i="30"/>
  <c r="H266" i="30"/>
  <c r="H270" i="30"/>
  <c r="H274" i="30"/>
  <c r="W241" i="30"/>
  <c r="W527" i="30"/>
  <c r="H255" i="30"/>
  <c r="H259" i="30"/>
  <c r="H263" i="30"/>
  <c r="H267" i="30"/>
  <c r="H271" i="30"/>
  <c r="H275" i="30"/>
  <c r="H256" i="30"/>
  <c r="H260" i="30"/>
  <c r="H264" i="30"/>
  <c r="H268" i="30"/>
  <c r="H272" i="30"/>
  <c r="H265" i="30"/>
  <c r="H269" i="30"/>
  <c r="H261" i="30"/>
  <c r="H257" i="30"/>
  <c r="H273" i="30"/>
  <c r="H596" i="30"/>
  <c r="W606" i="30"/>
  <c r="W608" i="30"/>
  <c r="W607" i="30"/>
  <c r="H707" i="30"/>
  <c r="H708" i="30"/>
  <c r="W303" i="30"/>
  <c r="W307" i="30"/>
  <c r="W311" i="30"/>
  <c r="W315" i="30"/>
  <c r="W168" i="30"/>
  <c r="W305" i="30"/>
  <c r="W310" i="30"/>
  <c r="W316" i="30"/>
  <c r="W301" i="30"/>
  <c r="W306" i="30"/>
  <c r="W312" i="30"/>
  <c r="W308" i="30"/>
  <c r="W309" i="30"/>
  <c r="W302" i="30"/>
  <c r="W313" i="30"/>
  <c r="H362" i="30"/>
  <c r="H366" i="30"/>
  <c r="H370" i="30"/>
  <c r="H363" i="30"/>
  <c r="H367" i="30"/>
  <c r="W304" i="30"/>
  <c r="H360" i="30"/>
  <c r="H364" i="30"/>
  <c r="H368" i="30"/>
  <c r="H361" i="30"/>
  <c r="W314" i="30"/>
  <c r="H365" i="30"/>
  <c r="H369" i="30"/>
  <c r="W39" i="30"/>
  <c r="W43" i="30"/>
  <c r="W47" i="30"/>
  <c r="W51" i="30"/>
  <c r="W40" i="30"/>
  <c r="W44" i="30"/>
  <c r="W48" i="30"/>
  <c r="W52" i="30"/>
  <c r="W41" i="30"/>
  <c r="W45" i="30"/>
  <c r="W49" i="30"/>
  <c r="W53" i="30"/>
  <c r="W42" i="30"/>
  <c r="W510" i="30"/>
  <c r="W514" i="30"/>
  <c r="W518" i="30"/>
  <c r="W46" i="30"/>
  <c r="W511" i="30"/>
  <c r="W515" i="30"/>
  <c r="W54" i="30"/>
  <c r="W516" i="30"/>
  <c r="H49" i="30"/>
  <c r="H53" i="30"/>
  <c r="H57" i="30"/>
  <c r="H61" i="30"/>
  <c r="H65" i="30"/>
  <c r="H69" i="30"/>
  <c r="W509" i="30"/>
  <c r="W517" i="30"/>
  <c r="W512" i="30"/>
  <c r="W50" i="30"/>
  <c r="H50" i="30"/>
  <c r="H55" i="30"/>
  <c r="H60" i="30"/>
  <c r="H66" i="30"/>
  <c r="H71" i="30"/>
  <c r="H51" i="30"/>
  <c r="H56" i="30"/>
  <c r="H62" i="30"/>
  <c r="H67" i="30"/>
  <c r="H47" i="30"/>
  <c r="H52" i="30"/>
  <c r="H58" i="30"/>
  <c r="H63" i="30"/>
  <c r="H68" i="30"/>
  <c r="H64" i="30"/>
  <c r="H586" i="30"/>
  <c r="H590" i="30"/>
  <c r="H48" i="30"/>
  <c r="H70" i="30"/>
  <c r="H587" i="30"/>
  <c r="H59" i="30"/>
  <c r="H54" i="30"/>
  <c r="H584" i="30"/>
  <c r="H588" i="30"/>
  <c r="W513" i="30"/>
  <c r="H585" i="30"/>
  <c r="H589" i="30"/>
  <c r="W71" i="30"/>
  <c r="W75" i="30"/>
  <c r="W79" i="30"/>
  <c r="W83" i="30"/>
  <c r="W87" i="30"/>
  <c r="W68" i="30"/>
  <c r="W72" i="30"/>
  <c r="W76" i="30"/>
  <c r="W80" i="30"/>
  <c r="W84" i="30"/>
  <c r="W69" i="30"/>
  <c r="W73" i="30"/>
  <c r="W77" i="30"/>
  <c r="W81" i="30"/>
  <c r="W85" i="30"/>
  <c r="W74" i="30"/>
  <c r="W374" i="30"/>
  <c r="W378" i="30"/>
  <c r="W78" i="30"/>
  <c r="W375" i="30"/>
  <c r="W379" i="30"/>
  <c r="W86" i="30"/>
  <c r="W372" i="30"/>
  <c r="H85" i="30"/>
  <c r="H89" i="30"/>
  <c r="H93" i="30"/>
  <c r="H97" i="30"/>
  <c r="H101" i="30"/>
  <c r="W373" i="30"/>
  <c r="W70" i="30"/>
  <c r="W376" i="30"/>
  <c r="W82" i="30"/>
  <c r="H87" i="30"/>
  <c r="H92" i="30"/>
  <c r="H98" i="30"/>
  <c r="H430" i="30"/>
  <c r="H434" i="30"/>
  <c r="H438" i="30"/>
  <c r="H442" i="30"/>
  <c r="H83" i="30"/>
  <c r="H88" i="30"/>
  <c r="H94" i="30"/>
  <c r="H99" i="30"/>
  <c r="H431" i="30"/>
  <c r="H435" i="30"/>
  <c r="H439" i="30"/>
  <c r="H443" i="30"/>
  <c r="W377" i="30"/>
  <c r="H84" i="30"/>
  <c r="H90" i="30"/>
  <c r="H95" i="30"/>
  <c r="H100" i="30"/>
  <c r="H432" i="30"/>
  <c r="H436" i="30"/>
  <c r="H440" i="30"/>
  <c r="H86" i="30"/>
  <c r="H441" i="30"/>
  <c r="H91" i="30"/>
  <c r="H102" i="30"/>
  <c r="H437" i="30"/>
  <c r="H96" i="30"/>
  <c r="H433" i="30"/>
  <c r="W534" i="30"/>
  <c r="W538" i="30"/>
  <c r="W542" i="30"/>
  <c r="W539" i="30"/>
  <c r="H189" i="30"/>
  <c r="W535" i="30"/>
  <c r="W540" i="30"/>
  <c r="W536" i="30"/>
  <c r="W541" i="30"/>
  <c r="W543" i="30"/>
  <c r="H188" i="30"/>
  <c r="W537" i="30"/>
  <c r="H626" i="30"/>
  <c r="H630" i="30"/>
  <c r="H634" i="30"/>
  <c r="H627" i="30"/>
  <c r="H631" i="30"/>
  <c r="H635" i="30"/>
  <c r="H187" i="30"/>
  <c r="H628" i="30"/>
  <c r="H632" i="30"/>
  <c r="H633" i="30"/>
  <c r="H629" i="30"/>
  <c r="W35" i="30"/>
  <c r="W36" i="30"/>
  <c r="W33" i="30"/>
  <c r="W37" i="30"/>
  <c r="H37" i="30"/>
  <c r="H41" i="30"/>
  <c r="H45" i="30"/>
  <c r="W34" i="30"/>
  <c r="W38" i="30"/>
  <c r="H39" i="30"/>
  <c r="H44" i="30"/>
  <c r="H40" i="30"/>
  <c r="H46" i="30"/>
  <c r="H42" i="30"/>
  <c r="H43" i="30"/>
  <c r="H38" i="30"/>
  <c r="H734" i="30"/>
  <c r="H735" i="30"/>
  <c r="W723" i="30"/>
  <c r="W727" i="30"/>
  <c r="W731" i="30"/>
  <c r="W735" i="30"/>
  <c r="W725" i="30"/>
  <c r="W730" i="30"/>
  <c r="W721" i="30"/>
  <c r="W726" i="30"/>
  <c r="W732" i="30"/>
  <c r="W722" i="30"/>
  <c r="W728" i="30"/>
  <c r="W733" i="30"/>
  <c r="W724" i="30"/>
  <c r="W729" i="30"/>
  <c r="H827" i="30"/>
  <c r="H831" i="30"/>
  <c r="H835" i="30"/>
  <c r="W734" i="30"/>
  <c r="H828" i="30"/>
  <c r="H832" i="30"/>
  <c r="H836" i="30"/>
  <c r="H830" i="30"/>
  <c r="H833" i="30"/>
  <c r="H826" i="30"/>
  <c r="H829" i="30"/>
  <c r="H834" i="30"/>
  <c r="H837" i="30"/>
  <c r="W319" i="30"/>
  <c r="W321" i="30"/>
  <c r="W317" i="30"/>
  <c r="W318" i="30"/>
  <c r="W320" i="30"/>
  <c r="H371" i="30"/>
  <c r="W452" i="30"/>
  <c r="W453" i="30"/>
  <c r="H534" i="30"/>
  <c r="H535" i="30"/>
  <c r="H536" i="30"/>
  <c r="H537" i="30"/>
  <c r="W807" i="30"/>
  <c r="W809" i="30"/>
  <c r="W14" i="30"/>
  <c r="W16" i="30"/>
  <c r="W808" i="30"/>
  <c r="W17" i="30"/>
  <c r="W15" i="30"/>
  <c r="H9" i="30"/>
  <c r="H13" i="30"/>
  <c r="H17" i="30"/>
  <c r="H847" i="30"/>
  <c r="H12" i="30"/>
  <c r="H8" i="30"/>
  <c r="H14" i="30"/>
  <c r="H131" i="30"/>
  <c r="H10" i="30"/>
  <c r="H15" i="30"/>
  <c r="H726" i="30"/>
  <c r="H7" i="30"/>
  <c r="H727" i="30"/>
  <c r="H11" i="30"/>
  <c r="H724" i="30"/>
  <c r="H728" i="30"/>
  <c r="H16" i="30"/>
  <c r="H725" i="30"/>
  <c r="W506" i="30"/>
  <c r="W507" i="30"/>
  <c r="W508" i="30"/>
  <c r="W504" i="30"/>
  <c r="W505" i="30"/>
  <c r="H583" i="30"/>
  <c r="W179" i="30"/>
  <c r="W183" i="30"/>
  <c r="W187" i="30"/>
  <c r="W180" i="30"/>
  <c r="W184" i="30"/>
  <c r="W188" i="30"/>
  <c r="W181" i="30"/>
  <c r="W189" i="30"/>
  <c r="W502" i="30"/>
  <c r="W182" i="30"/>
  <c r="W503" i="30"/>
  <c r="W186" i="30"/>
  <c r="W500" i="30"/>
  <c r="H221" i="30"/>
  <c r="H225" i="30"/>
  <c r="W177" i="30"/>
  <c r="W501" i="30"/>
  <c r="W178" i="30"/>
  <c r="W185" i="30"/>
  <c r="H226" i="30"/>
  <c r="H230" i="30"/>
  <c r="H234" i="30"/>
  <c r="H222" i="30"/>
  <c r="H227" i="30"/>
  <c r="H231" i="30"/>
  <c r="H235" i="30"/>
  <c r="H223" i="30"/>
  <c r="H228" i="30"/>
  <c r="H232" i="30"/>
  <c r="H233" i="30"/>
  <c r="H574" i="30"/>
  <c r="H578" i="30"/>
  <c r="H582" i="30"/>
  <c r="H575" i="30"/>
  <c r="H579" i="30"/>
  <c r="H581" i="30"/>
  <c r="H224" i="30"/>
  <c r="H576" i="30"/>
  <c r="H580" i="30"/>
  <c r="H229" i="30"/>
  <c r="H577" i="30"/>
  <c r="W123" i="30"/>
  <c r="W127" i="30"/>
  <c r="W131" i="30"/>
  <c r="W124" i="30"/>
  <c r="W128" i="30"/>
  <c r="W125" i="30"/>
  <c r="W122" i="30"/>
  <c r="W126" i="30"/>
  <c r="H133" i="30"/>
  <c r="H137" i="30"/>
  <c r="H141" i="30"/>
  <c r="H145" i="30"/>
  <c r="W129" i="30"/>
  <c r="W130" i="30"/>
  <c r="H135" i="30"/>
  <c r="H140" i="30"/>
  <c r="H136" i="30"/>
  <c r="H142" i="30"/>
  <c r="H132" i="30"/>
  <c r="H138" i="30"/>
  <c r="H143" i="30"/>
  <c r="H134" i="30"/>
  <c r="H139" i="30"/>
  <c r="H144" i="30"/>
  <c r="W586" i="30"/>
  <c r="W590" i="30"/>
  <c r="W594" i="30"/>
  <c r="W598" i="30"/>
  <c r="W587" i="30"/>
  <c r="W592" i="30"/>
  <c r="W597" i="30"/>
  <c r="W588" i="30"/>
  <c r="W593" i="30"/>
  <c r="W589" i="30"/>
  <c r="W595" i="30"/>
  <c r="W591" i="30"/>
  <c r="W596" i="30"/>
  <c r="H686" i="30"/>
  <c r="H690" i="30"/>
  <c r="H694" i="30"/>
  <c r="H698" i="30"/>
  <c r="H702" i="30"/>
  <c r="H706" i="30"/>
  <c r="H687" i="30"/>
  <c r="H691" i="30"/>
  <c r="H695" i="30"/>
  <c r="H699" i="30"/>
  <c r="H703" i="30"/>
  <c r="H688" i="30"/>
  <c r="H692" i="30"/>
  <c r="H696" i="30"/>
  <c r="H700" i="30"/>
  <c r="H704" i="30"/>
  <c r="H697" i="30"/>
  <c r="H705" i="30"/>
  <c r="H685" i="30"/>
  <c r="H701" i="30"/>
  <c r="H689" i="30"/>
  <c r="H693" i="30"/>
  <c r="W99" i="30"/>
  <c r="W103" i="30"/>
  <c r="W107" i="30"/>
  <c r="W111" i="30"/>
  <c r="W100" i="30"/>
  <c r="W104" i="30"/>
  <c r="W108" i="30"/>
  <c r="W101" i="30"/>
  <c r="W105" i="30"/>
  <c r="W109" i="30"/>
  <c r="W106" i="30"/>
  <c r="W110" i="30"/>
  <c r="W371" i="30"/>
  <c r="H117" i="30"/>
  <c r="H121" i="30"/>
  <c r="H125" i="30"/>
  <c r="W98" i="30"/>
  <c r="W102" i="30"/>
  <c r="H119" i="30"/>
  <c r="H124" i="30"/>
  <c r="H422" i="30"/>
  <c r="H120" i="30"/>
  <c r="H126" i="30"/>
  <c r="H423" i="30"/>
  <c r="H116" i="30"/>
  <c r="H122" i="30"/>
  <c r="H424" i="30"/>
  <c r="H123" i="30"/>
  <c r="H421" i="30"/>
  <c r="H118" i="30"/>
  <c r="W814" i="30"/>
  <c r="W818" i="30"/>
  <c r="W812" i="30"/>
  <c r="W817" i="30"/>
  <c r="W813" i="30"/>
  <c r="W819" i="30"/>
  <c r="W815" i="30"/>
  <c r="W816" i="30"/>
  <c r="H946" i="30"/>
  <c r="H950" i="30"/>
  <c r="W811" i="30"/>
  <c r="H947" i="30"/>
  <c r="H949" i="30"/>
  <c r="H944" i="30"/>
  <c r="H945" i="30"/>
  <c r="H948" i="30"/>
  <c r="W822" i="30"/>
  <c r="W826" i="30"/>
  <c r="W830" i="30"/>
  <c r="W823" i="30"/>
  <c r="W828" i="30"/>
  <c r="W824" i="30"/>
  <c r="W829" i="30"/>
  <c r="W820" i="30"/>
  <c r="W825" i="30"/>
  <c r="W831" i="30"/>
  <c r="W821" i="30"/>
  <c r="H954" i="30"/>
  <c r="H958" i="30"/>
  <c r="H962" i="30"/>
  <c r="H966" i="30"/>
  <c r="H970" i="30"/>
  <c r="W827" i="30"/>
  <c r="H951" i="30"/>
  <c r="H955" i="30"/>
  <c r="H959" i="30"/>
  <c r="H963" i="30"/>
  <c r="H967" i="30"/>
  <c r="H971" i="30"/>
  <c r="H957" i="30"/>
  <c r="H965" i="30"/>
  <c r="H960" i="30"/>
  <c r="H953" i="30"/>
  <c r="H969" i="30"/>
  <c r="H956" i="30"/>
  <c r="H972" i="30"/>
  <c r="H952" i="30"/>
  <c r="H968" i="30"/>
  <c r="H961" i="30"/>
  <c r="H964" i="30"/>
  <c r="W327" i="30"/>
  <c r="W331" i="30"/>
  <c r="W335" i="30"/>
  <c r="W339" i="30"/>
  <c r="W326" i="30"/>
  <c r="W332" i="30"/>
  <c r="W337" i="30"/>
  <c r="W328" i="30"/>
  <c r="W333" i="30"/>
  <c r="W338" i="30"/>
  <c r="W329" i="30"/>
  <c r="W340" i="30"/>
  <c r="W330" i="30"/>
  <c r="W334" i="30"/>
  <c r="W325" i="30"/>
  <c r="H382" i="30"/>
  <c r="H386" i="30"/>
  <c r="H390" i="30"/>
  <c r="W336" i="30"/>
  <c r="H383" i="30"/>
  <c r="H387" i="30"/>
  <c r="H391" i="30"/>
  <c r="H380" i="30"/>
  <c r="H384" i="30"/>
  <c r="H388" i="30"/>
  <c r="H381" i="30"/>
  <c r="H385" i="30"/>
  <c r="H389" i="30"/>
  <c r="W583" i="30"/>
  <c r="W584" i="30"/>
  <c r="H680" i="30"/>
  <c r="W614" i="30"/>
  <c r="W613" i="30"/>
  <c r="W615" i="30"/>
  <c r="W612" i="30"/>
  <c r="H714" i="30"/>
  <c r="H711" i="30"/>
  <c r="H712" i="30"/>
  <c r="H713" i="30"/>
  <c r="W566" i="30"/>
  <c r="W565" i="30"/>
  <c r="W567" i="30"/>
  <c r="W271" i="30"/>
  <c r="W602" i="30"/>
  <c r="W603" i="30"/>
  <c r="W599" i="30"/>
  <c r="W600" i="30"/>
  <c r="W601" i="30"/>
  <c r="W616" i="30"/>
  <c r="W617" i="30"/>
  <c r="H716" i="30"/>
  <c r="H717" i="30"/>
  <c r="W382" i="30"/>
  <c r="W386" i="30"/>
  <c r="W390" i="30"/>
  <c r="W394" i="30"/>
  <c r="W383" i="30"/>
  <c r="W387" i="30"/>
  <c r="W391" i="30"/>
  <c r="W395" i="30"/>
  <c r="W519" i="30"/>
  <c r="W380" i="30"/>
  <c r="W388" i="30"/>
  <c r="W381" i="30"/>
  <c r="W389" i="30"/>
  <c r="W384" i="30"/>
  <c r="W392" i="30"/>
  <c r="W393" i="30"/>
  <c r="H446" i="30"/>
  <c r="H450" i="30"/>
  <c r="H454" i="30"/>
  <c r="H447" i="30"/>
  <c r="H451" i="30"/>
  <c r="H455" i="30"/>
  <c r="H444" i="30"/>
  <c r="H448" i="30"/>
  <c r="H452" i="30"/>
  <c r="H456" i="30"/>
  <c r="H445" i="30"/>
  <c r="H591" i="30"/>
  <c r="H453" i="30"/>
  <c r="H449" i="30"/>
  <c r="W385" i="30"/>
  <c r="W191" i="30"/>
  <c r="W190" i="30"/>
  <c r="W171" i="30"/>
  <c r="W175" i="30"/>
  <c r="W299" i="30"/>
  <c r="W172" i="30"/>
  <c r="W176" i="30"/>
  <c r="W173" i="30"/>
  <c r="W300" i="30"/>
  <c r="W174" i="30"/>
  <c r="W170" i="30"/>
  <c r="W297" i="30"/>
  <c r="H205" i="30"/>
  <c r="H209" i="30"/>
  <c r="H213" i="30"/>
  <c r="H217" i="30"/>
  <c r="W298" i="30"/>
  <c r="H210" i="30"/>
  <c r="H215" i="30"/>
  <c r="H220" i="30"/>
  <c r="H354" i="30"/>
  <c r="H358" i="30"/>
  <c r="H206" i="30"/>
  <c r="H211" i="30"/>
  <c r="H216" i="30"/>
  <c r="H351" i="30"/>
  <c r="H355" i="30"/>
  <c r="H207" i="30"/>
  <c r="H212" i="30"/>
  <c r="H218" i="30"/>
  <c r="H352" i="30"/>
  <c r="H356" i="30"/>
  <c r="H214" i="30"/>
  <c r="W169" i="30"/>
  <c r="H219" i="30"/>
  <c r="H208" i="30"/>
  <c r="H357" i="30"/>
  <c r="H353" i="30"/>
  <c r="W19" i="30"/>
  <c r="W23" i="30"/>
  <c r="W27" i="30"/>
  <c r="W251" i="30"/>
  <c r="W20" i="30"/>
  <c r="W24" i="30"/>
  <c r="W28" i="30"/>
  <c r="W21" i="30"/>
  <c r="W25" i="30"/>
  <c r="W29" i="30"/>
  <c r="W26" i="30"/>
  <c r="W250" i="30"/>
  <c r="W30" i="30"/>
  <c r="W22" i="30"/>
  <c r="H21" i="30"/>
  <c r="H25" i="30"/>
  <c r="H29" i="30"/>
  <c r="H33" i="30"/>
  <c r="W249" i="30"/>
  <c r="W18" i="30"/>
  <c r="H18" i="30"/>
  <c r="H23" i="30"/>
  <c r="H28" i="30"/>
  <c r="H34" i="30"/>
  <c r="H278" i="30"/>
  <c r="H282" i="30"/>
  <c r="H19" i="30"/>
  <c r="H24" i="30"/>
  <c r="H30" i="30"/>
  <c r="H35" i="30"/>
  <c r="H279" i="30"/>
  <c r="H283" i="30"/>
  <c r="H20" i="30"/>
  <c r="H26" i="30"/>
  <c r="H31" i="30"/>
  <c r="H276" i="30"/>
  <c r="H280" i="30"/>
  <c r="H284" i="30"/>
  <c r="H22" i="30"/>
  <c r="H281" i="30"/>
  <c r="H27" i="30"/>
  <c r="H277" i="30"/>
  <c r="H32" i="30"/>
  <c r="W195" i="30"/>
  <c r="W199" i="30"/>
  <c r="W196" i="30"/>
  <c r="W200" i="30"/>
  <c r="W197" i="30"/>
  <c r="W273" i="30"/>
  <c r="W198" i="30"/>
  <c r="W202" i="30"/>
  <c r="W194" i="30"/>
  <c r="H238" i="30"/>
  <c r="H310" i="30"/>
  <c r="H314" i="30"/>
  <c r="W201" i="30"/>
  <c r="H239" i="30"/>
  <c r="H311" i="30"/>
  <c r="H240" i="30"/>
  <c r="H312" i="30"/>
  <c r="W272" i="30"/>
  <c r="H313" i="30"/>
  <c r="H237" i="30"/>
  <c r="H309" i="30"/>
  <c r="W739" i="30"/>
  <c r="W743" i="30"/>
  <c r="W747" i="30"/>
  <c r="W751" i="30"/>
  <c r="W755" i="30"/>
  <c r="W759" i="30"/>
  <c r="W763" i="30"/>
  <c r="W736" i="30"/>
  <c r="W741" i="30"/>
  <c r="W746" i="30"/>
  <c r="W752" i="30"/>
  <c r="W757" i="30"/>
  <c r="W762" i="30"/>
  <c r="W737" i="30"/>
  <c r="W742" i="30"/>
  <c r="W748" i="30"/>
  <c r="W753" i="30"/>
  <c r="W758" i="30"/>
  <c r="W764" i="30"/>
  <c r="W738" i="30"/>
  <c r="W744" i="30"/>
  <c r="W749" i="30"/>
  <c r="W754" i="30"/>
  <c r="W760" i="30"/>
  <c r="W765" i="30"/>
  <c r="W745" i="30"/>
  <c r="W766" i="30"/>
  <c r="W750" i="30"/>
  <c r="H839" i="30"/>
  <c r="H850" i="30"/>
  <c r="H854" i="30"/>
  <c r="H858" i="30"/>
  <c r="H862" i="30"/>
  <c r="H866" i="30"/>
  <c r="H870" i="30"/>
  <c r="H874" i="30"/>
  <c r="W740" i="30"/>
  <c r="W756" i="30"/>
  <c r="H840" i="30"/>
  <c r="H851" i="30"/>
  <c r="H855" i="30"/>
  <c r="H859" i="30"/>
  <c r="H863" i="30"/>
  <c r="H867" i="30"/>
  <c r="H871" i="30"/>
  <c r="H875" i="30"/>
  <c r="W761" i="30"/>
  <c r="H838" i="30"/>
  <c r="H853" i="30"/>
  <c r="H861" i="30"/>
  <c r="H869" i="30"/>
  <c r="H877" i="30"/>
  <c r="H848" i="30"/>
  <c r="H864" i="30"/>
  <c r="H849" i="30"/>
  <c r="H865" i="30"/>
  <c r="H860" i="30"/>
  <c r="H868" i="30"/>
  <c r="H856" i="30"/>
  <c r="H872" i="30"/>
  <c r="H857" i="30"/>
  <c r="H873" i="30"/>
  <c r="H852" i="30"/>
  <c r="H876" i="30"/>
  <c r="W55" i="30"/>
  <c r="W59" i="30"/>
  <c r="W63" i="30"/>
  <c r="W67" i="30"/>
  <c r="W56" i="30"/>
  <c r="W60" i="30"/>
  <c r="W64" i="30"/>
  <c r="W57" i="30"/>
  <c r="W61" i="30"/>
  <c r="W65" i="30"/>
  <c r="W58" i="30"/>
  <c r="W406" i="30"/>
  <c r="W62" i="30"/>
  <c r="W407" i="30"/>
  <c r="H73" i="30"/>
  <c r="H77" i="30"/>
  <c r="H81" i="30"/>
  <c r="W66" i="30"/>
  <c r="H76" i="30"/>
  <c r="H82" i="30"/>
  <c r="H470" i="30"/>
  <c r="H78" i="30"/>
  <c r="H471" i="30"/>
  <c r="H74" i="30"/>
  <c r="H79" i="30"/>
  <c r="H472" i="30"/>
  <c r="H469" i="30"/>
  <c r="H75" i="30"/>
  <c r="H80" i="30"/>
  <c r="W578" i="30"/>
  <c r="W579" i="30"/>
  <c r="H666" i="30"/>
  <c r="H663" i="30"/>
  <c r="H664" i="30"/>
  <c r="H665" i="30"/>
  <c r="W530" i="30"/>
  <c r="W528" i="30"/>
  <c r="W533" i="30"/>
  <c r="W529" i="30"/>
  <c r="W531" i="30"/>
  <c r="W532" i="30"/>
  <c r="H602" i="30"/>
  <c r="H606" i="30"/>
  <c r="H610" i="30"/>
  <c r="H614" i="30"/>
  <c r="H618" i="30"/>
  <c r="H622" i="30"/>
  <c r="H599" i="30"/>
  <c r="H603" i="30"/>
  <c r="H607" i="30"/>
  <c r="H611" i="30"/>
  <c r="H615" i="30"/>
  <c r="H619" i="30"/>
  <c r="H623" i="30"/>
  <c r="H600" i="30"/>
  <c r="H604" i="30"/>
  <c r="H608" i="30"/>
  <c r="H612" i="30"/>
  <c r="H616" i="30"/>
  <c r="H620" i="30"/>
  <c r="H624" i="30"/>
  <c r="H601" i="30"/>
  <c r="H617" i="30"/>
  <c r="H609" i="30"/>
  <c r="H613" i="30"/>
  <c r="H605" i="30"/>
  <c r="H621" i="30"/>
  <c r="H625" i="30"/>
  <c r="W779" i="30"/>
  <c r="H902" i="30"/>
  <c r="H903" i="30"/>
  <c r="H901" i="30"/>
  <c r="W783" i="30"/>
  <c r="W787" i="30"/>
  <c r="W784" i="30"/>
  <c r="W780" i="30"/>
  <c r="W785" i="30"/>
  <c r="W781" i="30"/>
  <c r="W786" i="30"/>
  <c r="H906" i="30"/>
  <c r="H910" i="30"/>
  <c r="W782" i="30"/>
  <c r="H907" i="30"/>
  <c r="H909" i="30"/>
  <c r="H908" i="30"/>
  <c r="H904" i="30"/>
  <c r="H905" i="30"/>
  <c r="W522" i="30"/>
  <c r="W521" i="30"/>
  <c r="H593" i="30"/>
  <c r="W667" i="30"/>
  <c r="W671" i="30"/>
  <c r="W675" i="30"/>
  <c r="W668" i="30"/>
  <c r="W672" i="30"/>
  <c r="W676" i="30"/>
  <c r="W669" i="30"/>
  <c r="W673" i="30"/>
  <c r="W677" i="30"/>
  <c r="W678" i="30"/>
  <c r="W666" i="30"/>
  <c r="W670" i="30"/>
  <c r="H762" i="30"/>
  <c r="H715" i="30"/>
  <c r="H763" i="30"/>
  <c r="H764" i="30"/>
  <c r="W674" i="30"/>
  <c r="H765" i="30"/>
  <c r="W430" i="30"/>
  <c r="W434" i="30"/>
  <c r="W438" i="30"/>
  <c r="W431" i="30"/>
  <c r="W435" i="30"/>
  <c r="W439" i="30"/>
  <c r="W428" i="30"/>
  <c r="W436" i="30"/>
  <c r="W429" i="30"/>
  <c r="W437" i="30"/>
  <c r="W432" i="30"/>
  <c r="W440" i="30"/>
  <c r="H498" i="30"/>
  <c r="H502" i="30"/>
  <c r="H506" i="30"/>
  <c r="H510" i="30"/>
  <c r="W433" i="30"/>
  <c r="H499" i="30"/>
  <c r="H503" i="30"/>
  <c r="H507" i="30"/>
  <c r="H511" i="30"/>
  <c r="W441" i="30"/>
  <c r="H500" i="30"/>
  <c r="H504" i="30"/>
  <c r="H508" i="30"/>
  <c r="H512" i="30"/>
  <c r="W788" i="30"/>
  <c r="H505" i="30"/>
  <c r="H509" i="30"/>
  <c r="H501" i="30"/>
  <c r="H938" i="30"/>
  <c r="H939" i="30"/>
  <c r="H941" i="30"/>
  <c r="H940" i="30"/>
  <c r="H936" i="30"/>
  <c r="H937" i="30"/>
  <c r="W342" i="30"/>
  <c r="W346" i="30"/>
  <c r="W350" i="30"/>
  <c r="W354" i="30"/>
  <c r="W358" i="30"/>
  <c r="W362" i="30"/>
  <c r="W366" i="30"/>
  <c r="W370" i="30"/>
  <c r="W343" i="30"/>
  <c r="W347" i="30"/>
  <c r="W351" i="30"/>
  <c r="W355" i="30"/>
  <c r="W359" i="30"/>
  <c r="W363" i="30"/>
  <c r="W367" i="30"/>
  <c r="W348" i="30"/>
  <c r="W356" i="30"/>
  <c r="W364" i="30"/>
  <c r="W341" i="30"/>
  <c r="W349" i="30"/>
  <c r="W357" i="30"/>
  <c r="W365" i="30"/>
  <c r="W344" i="30"/>
  <c r="W352" i="30"/>
  <c r="W360" i="30"/>
  <c r="W368" i="30"/>
  <c r="W361" i="30"/>
  <c r="H394" i="30"/>
  <c r="H398" i="30"/>
  <c r="H402" i="30"/>
  <c r="H406" i="30"/>
  <c r="H410" i="30"/>
  <c r="H414" i="30"/>
  <c r="H418" i="30"/>
  <c r="W369" i="30"/>
  <c r="H395" i="30"/>
  <c r="H399" i="30"/>
  <c r="H403" i="30"/>
  <c r="H407" i="30"/>
  <c r="H411" i="30"/>
  <c r="H415" i="30"/>
  <c r="H419" i="30"/>
  <c r="W345" i="30"/>
  <c r="H392" i="30"/>
  <c r="H396" i="30"/>
  <c r="H400" i="30"/>
  <c r="H404" i="30"/>
  <c r="H408" i="30"/>
  <c r="H412" i="30"/>
  <c r="H416" i="30"/>
  <c r="H420" i="30"/>
  <c r="H393" i="30"/>
  <c r="H409" i="30"/>
  <c r="H397" i="30"/>
  <c r="H413" i="30"/>
  <c r="W353" i="30"/>
  <c r="H401" i="30"/>
  <c r="H417" i="30"/>
  <c r="H405" i="30"/>
  <c r="W115" i="30"/>
  <c r="W119" i="30"/>
  <c r="W112" i="30"/>
  <c r="W116" i="30"/>
  <c r="W120" i="30"/>
  <c r="W113" i="30"/>
  <c r="W117" i="30"/>
  <c r="W121" i="30"/>
  <c r="W570" i="30"/>
  <c r="W574" i="30"/>
  <c r="W118" i="30"/>
  <c r="W571" i="30"/>
  <c r="W576" i="30"/>
  <c r="H129" i="30"/>
  <c r="W572" i="30"/>
  <c r="W577" i="30"/>
  <c r="W573" i="30"/>
  <c r="W114" i="30"/>
  <c r="H130" i="30"/>
  <c r="W569" i="30"/>
  <c r="W575" i="30"/>
  <c r="H127" i="30"/>
  <c r="H128" i="30"/>
  <c r="H658" i="30"/>
  <c r="H662" i="30"/>
  <c r="H655" i="30"/>
  <c r="H659" i="30"/>
  <c r="H656" i="30"/>
  <c r="H660" i="30"/>
  <c r="H657" i="30"/>
  <c r="H661" i="30"/>
  <c r="W618" i="30"/>
  <c r="W619" i="30"/>
  <c r="W620" i="30"/>
  <c r="H426" i="30"/>
  <c r="H427" i="30"/>
  <c r="H428" i="30"/>
  <c r="H425" i="30"/>
  <c r="H429" i="30"/>
  <c r="W687" i="30"/>
  <c r="W691" i="30"/>
  <c r="W688" i="30"/>
  <c r="W692" i="30"/>
  <c r="W689" i="30"/>
  <c r="W690" i="30"/>
  <c r="H774" i="30"/>
  <c r="H778" i="30"/>
  <c r="H775" i="30"/>
  <c r="H779" i="30"/>
  <c r="H772" i="30"/>
  <c r="H776" i="30"/>
  <c r="H780" i="30"/>
  <c r="H777" i="30"/>
  <c r="H773" i="30"/>
  <c r="W442" i="30"/>
  <c r="W446" i="30"/>
  <c r="W450" i="30"/>
  <c r="W443" i="30"/>
  <c r="W447" i="30"/>
  <c r="W451" i="30"/>
  <c r="W444" i="30"/>
  <c r="W523" i="30"/>
  <c r="W445" i="30"/>
  <c r="W448" i="30"/>
  <c r="H514" i="30"/>
  <c r="H518" i="30"/>
  <c r="H522" i="30"/>
  <c r="H526" i="30"/>
  <c r="H515" i="30"/>
  <c r="H519" i="30"/>
  <c r="H523" i="30"/>
  <c r="H527" i="30"/>
  <c r="H516" i="30"/>
  <c r="H520" i="30"/>
  <c r="H524" i="30"/>
  <c r="H521" i="30"/>
  <c r="W449" i="30"/>
  <c r="H525" i="30"/>
  <c r="H517" i="30"/>
  <c r="W135" i="30"/>
  <c r="W139" i="30"/>
  <c r="W143" i="30"/>
  <c r="W207" i="30"/>
  <c r="W211" i="30"/>
  <c r="W132" i="30"/>
  <c r="W136" i="30"/>
  <c r="W140" i="30"/>
  <c r="W204" i="30"/>
  <c r="W208" i="30"/>
  <c r="W212" i="30"/>
  <c r="W133" i="30"/>
  <c r="W141" i="30"/>
  <c r="W210" i="30"/>
  <c r="W134" i="30"/>
  <c r="W142" i="30"/>
  <c r="W205" i="30"/>
  <c r="W138" i="30"/>
  <c r="H149" i="30"/>
  <c r="H153" i="30"/>
  <c r="H157" i="30"/>
  <c r="H161" i="30"/>
  <c r="H165" i="30"/>
  <c r="W206" i="30"/>
  <c r="H146" i="30"/>
  <c r="H151" i="30"/>
  <c r="H156" i="30"/>
  <c r="H162" i="30"/>
  <c r="H167" i="30"/>
  <c r="H242" i="30"/>
  <c r="H246" i="30"/>
  <c r="H250" i="30"/>
  <c r="H254" i="30"/>
  <c r="W137" i="30"/>
  <c r="H147" i="30"/>
  <c r="H152" i="30"/>
  <c r="H158" i="30"/>
  <c r="H163" i="30"/>
  <c r="H168" i="30"/>
  <c r="H243" i="30"/>
  <c r="H247" i="30"/>
  <c r="H251" i="30"/>
  <c r="H148" i="30"/>
  <c r="H154" i="30"/>
  <c r="H159" i="30"/>
  <c r="H164" i="30"/>
  <c r="H244" i="30"/>
  <c r="H248" i="30"/>
  <c r="H252" i="30"/>
  <c r="H150" i="30"/>
  <c r="H249" i="30"/>
  <c r="H155" i="30"/>
  <c r="H253" i="30"/>
  <c r="W209" i="30"/>
  <c r="H166" i="30"/>
  <c r="H245" i="30"/>
  <c r="H160" i="30"/>
  <c r="H241" i="30"/>
  <c r="W147" i="30"/>
  <c r="W151" i="30"/>
  <c r="W155" i="30"/>
  <c r="W159" i="30"/>
  <c r="W323" i="30"/>
  <c r="W144" i="30"/>
  <c r="W148" i="30"/>
  <c r="W152" i="30"/>
  <c r="W156" i="30"/>
  <c r="W149" i="30"/>
  <c r="W157" i="30"/>
  <c r="W150" i="30"/>
  <c r="W158" i="30"/>
  <c r="W322" i="30"/>
  <c r="W154" i="30"/>
  <c r="H169" i="30"/>
  <c r="H173" i="30"/>
  <c r="H177" i="30"/>
  <c r="H181" i="30"/>
  <c r="H185" i="30"/>
  <c r="W145" i="30"/>
  <c r="W146" i="30"/>
  <c r="W324" i="30"/>
  <c r="H172" i="30"/>
  <c r="H178" i="30"/>
  <c r="H183" i="30"/>
  <c r="H374" i="30"/>
  <c r="H378" i="30"/>
  <c r="W714" i="30"/>
  <c r="H174" i="30"/>
  <c r="H179" i="30"/>
  <c r="H184" i="30"/>
  <c r="H375" i="30"/>
  <c r="H379" i="30"/>
  <c r="W153" i="30"/>
  <c r="H170" i="30"/>
  <c r="H175" i="30"/>
  <c r="H180" i="30"/>
  <c r="H186" i="30"/>
  <c r="H372" i="30"/>
  <c r="H376" i="30"/>
  <c r="H171" i="30"/>
  <c r="H377" i="30"/>
  <c r="H176" i="30"/>
  <c r="H811" i="30"/>
  <c r="H373" i="30"/>
  <c r="H182" i="30"/>
  <c r="H812" i="30"/>
  <c r="H810" i="30"/>
  <c r="H813" i="30"/>
  <c r="W715" i="30"/>
  <c r="W719" i="30"/>
  <c r="W717" i="30"/>
  <c r="W720" i="30"/>
  <c r="W716" i="30"/>
  <c r="H815" i="30"/>
  <c r="H819" i="30"/>
  <c r="H823" i="30"/>
  <c r="W718" i="30"/>
  <c r="H816" i="30"/>
  <c r="H820" i="30"/>
  <c r="H824" i="30"/>
  <c r="H814" i="30"/>
  <c r="H822" i="30"/>
  <c r="H817" i="30"/>
  <c r="H825" i="30"/>
  <c r="H818" i="30"/>
  <c r="H821" i="30"/>
  <c r="W622" i="30"/>
  <c r="W626" i="30"/>
  <c r="W624" i="30"/>
  <c r="W651" i="30"/>
  <c r="W655" i="30"/>
  <c r="W659" i="30"/>
  <c r="W663" i="30"/>
  <c r="W625" i="30"/>
  <c r="W652" i="30"/>
  <c r="W656" i="30"/>
  <c r="W660" i="30"/>
  <c r="W664" i="30"/>
  <c r="W621" i="30"/>
  <c r="W627" i="30"/>
  <c r="W649" i="30"/>
  <c r="W653" i="30"/>
  <c r="W657" i="30"/>
  <c r="W661" i="30"/>
  <c r="W665" i="30"/>
  <c r="W662" i="30"/>
  <c r="W650" i="30"/>
  <c r="W654" i="30"/>
  <c r="W623" i="30"/>
  <c r="H718" i="30"/>
  <c r="H722" i="30"/>
  <c r="H750" i="30"/>
  <c r="H754" i="30"/>
  <c r="H758" i="30"/>
  <c r="H719" i="30"/>
  <c r="H723" i="30"/>
  <c r="H751" i="30"/>
  <c r="H755" i="30"/>
  <c r="H759" i="30"/>
  <c r="W658" i="30"/>
  <c r="H720" i="30"/>
  <c r="H748" i="30"/>
  <c r="H752" i="30"/>
  <c r="H756" i="30"/>
  <c r="H760" i="30"/>
  <c r="H761" i="30"/>
  <c r="H757" i="30"/>
  <c r="H749" i="30"/>
  <c r="H721" i="30"/>
  <c r="H753" i="30"/>
  <c r="W767" i="30"/>
  <c r="W771" i="30"/>
  <c r="W775" i="30"/>
  <c r="W768" i="30"/>
  <c r="W773" i="30"/>
  <c r="W769" i="30"/>
  <c r="W774" i="30"/>
  <c r="W770" i="30"/>
  <c r="W776" i="30"/>
  <c r="W772" i="30"/>
  <c r="H878" i="30"/>
  <c r="H882" i="30"/>
  <c r="H886" i="30"/>
  <c r="H890" i="30"/>
  <c r="H879" i="30"/>
  <c r="H883" i="30"/>
  <c r="H887" i="30"/>
  <c r="H885" i="30"/>
  <c r="H880" i="30"/>
  <c r="H881" i="30"/>
  <c r="H884" i="30"/>
  <c r="H888" i="30"/>
  <c r="H889" i="30"/>
  <c r="W163" i="30"/>
  <c r="W167" i="30"/>
  <c r="W160" i="30"/>
  <c r="W164" i="30"/>
  <c r="W165" i="30"/>
  <c r="W166" i="30"/>
  <c r="H193" i="30"/>
  <c r="H197" i="30"/>
  <c r="H201" i="30"/>
  <c r="W161" i="30"/>
  <c r="W162" i="30"/>
  <c r="H194" i="30"/>
  <c r="H199" i="30"/>
  <c r="H530" i="30"/>
  <c r="H190" i="30"/>
  <c r="H195" i="30"/>
  <c r="H200" i="30"/>
  <c r="H531" i="30"/>
  <c r="H191" i="30"/>
  <c r="H196" i="30"/>
  <c r="H202" i="30"/>
  <c r="H528" i="30"/>
  <c r="H532" i="30"/>
  <c r="H192" i="30"/>
  <c r="H198" i="30"/>
  <c r="H203" i="30"/>
  <c r="H529" i="30"/>
  <c r="H533" i="30"/>
  <c r="W630" i="30"/>
  <c r="W629" i="30"/>
  <c r="W628" i="30"/>
  <c r="H729" i="30"/>
  <c r="H598" i="30"/>
  <c r="H597" i="30"/>
  <c r="W683" i="30"/>
  <c r="W684" i="30"/>
  <c r="W681" i="30"/>
  <c r="W682" i="30"/>
  <c r="H766" i="30"/>
  <c r="H767" i="30"/>
  <c r="H768" i="30"/>
  <c r="H769" i="30"/>
  <c r="W410" i="30"/>
  <c r="W414" i="30"/>
  <c r="W418" i="30"/>
  <c r="W422" i="30"/>
  <c r="W426" i="30"/>
  <c r="W411" i="30"/>
  <c r="W415" i="30"/>
  <c r="W419" i="30"/>
  <c r="W423" i="30"/>
  <c r="W427" i="30"/>
  <c r="W412" i="30"/>
  <c r="W420" i="30"/>
  <c r="W413" i="30"/>
  <c r="W421" i="30"/>
  <c r="W416" i="30"/>
  <c r="W424" i="30"/>
  <c r="W568" i="30"/>
  <c r="W425" i="30"/>
  <c r="H474" i="30"/>
  <c r="H478" i="30"/>
  <c r="H482" i="30"/>
  <c r="H486" i="30"/>
  <c r="H490" i="30"/>
  <c r="H494" i="30"/>
  <c r="H475" i="30"/>
  <c r="H479" i="30"/>
  <c r="H483" i="30"/>
  <c r="H487" i="30"/>
  <c r="H491" i="30"/>
  <c r="H495" i="30"/>
  <c r="H476" i="30"/>
  <c r="H480" i="30"/>
  <c r="H484" i="30"/>
  <c r="H488" i="30"/>
  <c r="H492" i="30"/>
  <c r="H496" i="30"/>
  <c r="W417" i="30"/>
  <c r="H473" i="30"/>
  <c r="H489" i="30"/>
  <c r="H654" i="30"/>
  <c r="H477" i="30"/>
  <c r="H493" i="30"/>
  <c r="H481" i="30"/>
  <c r="H497" i="30"/>
  <c r="H485" i="30"/>
  <c r="W470" i="30"/>
  <c r="W474" i="30"/>
  <c r="W478" i="30"/>
  <c r="W482" i="30"/>
  <c r="W486" i="30"/>
  <c r="W490" i="30"/>
  <c r="W494" i="30"/>
  <c r="W498" i="30"/>
  <c r="W471" i="30"/>
  <c r="W475" i="30"/>
  <c r="W479" i="30"/>
  <c r="W483" i="30"/>
  <c r="W487" i="30"/>
  <c r="W491" i="30"/>
  <c r="W495" i="30"/>
  <c r="W499" i="30"/>
  <c r="W476" i="30"/>
  <c r="W484" i="30"/>
  <c r="W492" i="30"/>
  <c r="W469" i="30"/>
  <c r="W477" i="30"/>
  <c r="W485" i="30"/>
  <c r="W493" i="30"/>
  <c r="W472" i="30"/>
  <c r="W480" i="30"/>
  <c r="W488" i="30"/>
  <c r="W496" i="30"/>
  <c r="W489" i="30"/>
  <c r="H554" i="30"/>
  <c r="H558" i="30"/>
  <c r="H562" i="30"/>
  <c r="H566" i="30"/>
  <c r="W497" i="30"/>
  <c r="H555" i="30"/>
  <c r="H559" i="30"/>
  <c r="H563" i="30"/>
  <c r="W473" i="30"/>
  <c r="H556" i="30"/>
  <c r="H560" i="30"/>
  <c r="H565" i="30"/>
  <c r="H557" i="30"/>
  <c r="H567" i="30"/>
  <c r="H564" i="30"/>
  <c r="W481" i="30"/>
  <c r="H561" i="30"/>
  <c r="W31" i="30"/>
  <c r="W32" i="30"/>
  <c r="W192" i="30"/>
  <c r="W252" i="30"/>
  <c r="W193" i="30"/>
  <c r="H36" i="30"/>
  <c r="H942" i="30"/>
  <c r="H943" i="30"/>
  <c r="W546" i="30"/>
  <c r="W550" i="30"/>
  <c r="W554" i="30"/>
  <c r="W558" i="30"/>
  <c r="W544" i="30"/>
  <c r="W549" i="30"/>
  <c r="W555" i="30"/>
  <c r="W560" i="30"/>
  <c r="W545" i="30"/>
  <c r="W551" i="30"/>
  <c r="W556" i="30"/>
  <c r="W547" i="30"/>
  <c r="W552" i="30"/>
  <c r="W557" i="30"/>
  <c r="W548" i="30"/>
  <c r="W553" i="30"/>
  <c r="H638" i="30"/>
  <c r="H642" i="30"/>
  <c r="H646" i="30"/>
  <c r="W559" i="30"/>
  <c r="H639" i="30"/>
  <c r="H643" i="30"/>
  <c r="H647" i="30"/>
  <c r="H636" i="30"/>
  <c r="H640" i="30"/>
  <c r="H644" i="30"/>
  <c r="H648" i="30"/>
  <c r="H649" i="30"/>
  <c r="H637" i="30"/>
  <c r="H641" i="30"/>
  <c r="H645" i="30"/>
  <c r="W520" i="30"/>
  <c r="H592" i="30"/>
  <c r="W635" i="30"/>
  <c r="W639" i="30"/>
  <c r="W643" i="30"/>
  <c r="W647" i="30"/>
  <c r="W679" i="30"/>
  <c r="W636" i="30"/>
  <c r="W640" i="30"/>
  <c r="W644" i="30"/>
  <c r="W648" i="30"/>
  <c r="W680" i="30"/>
  <c r="W637" i="30"/>
  <c r="W641" i="30"/>
  <c r="W645" i="30"/>
  <c r="W646" i="30"/>
  <c r="W638" i="30"/>
  <c r="H738" i="30"/>
  <c r="H742" i="30"/>
  <c r="H746" i="30"/>
  <c r="W642" i="30"/>
  <c r="H739" i="30"/>
  <c r="H743" i="30"/>
  <c r="H747" i="30"/>
  <c r="H736" i="30"/>
  <c r="H740" i="30"/>
  <c r="H744" i="30"/>
  <c r="H745" i="30"/>
  <c r="H737" i="30"/>
  <c r="H741" i="30"/>
  <c r="W778" i="30"/>
  <c r="H894" i="30"/>
  <c r="H898" i="30"/>
  <c r="W777" i="30"/>
  <c r="H891" i="30"/>
  <c r="H895" i="30"/>
  <c r="H899" i="30"/>
  <c r="H893" i="30"/>
  <c r="H896" i="30"/>
  <c r="H897" i="30"/>
  <c r="H892" i="30"/>
  <c r="H900" i="30"/>
  <c r="W398" i="30"/>
  <c r="W402" i="30"/>
  <c r="W399" i="30"/>
  <c r="W403" i="30"/>
  <c r="W404" i="30"/>
  <c r="W397" i="30"/>
  <c r="W405" i="30"/>
  <c r="W400" i="30"/>
  <c r="H458" i="30"/>
  <c r="H462" i="30"/>
  <c r="H466" i="30"/>
  <c r="W401" i="30"/>
  <c r="H459" i="30"/>
  <c r="H463" i="30"/>
  <c r="H467" i="30"/>
  <c r="H460" i="30"/>
  <c r="H464" i="30"/>
  <c r="H468" i="30"/>
  <c r="H461" i="30"/>
  <c r="H465" i="30"/>
  <c r="W524" i="30"/>
  <c r="H594" i="30"/>
  <c r="W791" i="30"/>
  <c r="W795" i="30"/>
  <c r="W799" i="30"/>
  <c r="W810" i="30"/>
  <c r="W789" i="30"/>
  <c r="W794" i="30"/>
  <c r="W800" i="30"/>
  <c r="W790" i="30"/>
  <c r="W796" i="30"/>
  <c r="W801" i="30"/>
  <c r="W792" i="30"/>
  <c r="W797" i="30"/>
  <c r="W802" i="30"/>
  <c r="W793" i="30"/>
  <c r="H914" i="30"/>
  <c r="H918" i="30"/>
  <c r="H922" i="30"/>
  <c r="H926" i="30"/>
  <c r="H930" i="30"/>
  <c r="H934" i="30"/>
  <c r="W798" i="30"/>
  <c r="H915" i="30"/>
  <c r="H919" i="30"/>
  <c r="H923" i="30"/>
  <c r="H927" i="30"/>
  <c r="H931" i="30"/>
  <c r="H935" i="30"/>
  <c r="H917" i="30"/>
  <c r="H925" i="30"/>
  <c r="H933" i="30"/>
  <c r="H912" i="30"/>
  <c r="H928" i="30"/>
  <c r="H921" i="30"/>
  <c r="H929" i="30"/>
  <c r="H924" i="30"/>
  <c r="H920" i="30"/>
  <c r="H913" i="30"/>
  <c r="H916" i="30"/>
  <c r="H932" i="30"/>
  <c r="W275" i="30"/>
  <c r="W279" i="30"/>
  <c r="W283" i="30"/>
  <c r="W287" i="30"/>
  <c r="W278" i="30"/>
  <c r="W284" i="30"/>
  <c r="W289" i="30"/>
  <c r="W274" i="30"/>
  <c r="W280" i="30"/>
  <c r="W285" i="30"/>
  <c r="W290" i="30"/>
  <c r="W276" i="30"/>
  <c r="W286" i="30"/>
  <c r="W277" i="30"/>
  <c r="W288" i="30"/>
  <c r="W281" i="30"/>
  <c r="W282" i="30"/>
  <c r="H318" i="30"/>
  <c r="H322" i="30"/>
  <c r="H326" i="30"/>
  <c r="H330" i="30"/>
  <c r="H334" i="30"/>
  <c r="H338" i="30"/>
  <c r="H315" i="30"/>
  <c r="H319" i="30"/>
  <c r="H323" i="30"/>
  <c r="H327" i="30"/>
  <c r="H331" i="30"/>
  <c r="H335" i="30"/>
  <c r="H316" i="30"/>
  <c r="H320" i="30"/>
  <c r="H324" i="30"/>
  <c r="H328" i="30"/>
  <c r="H332" i="30"/>
  <c r="H336" i="30"/>
  <c r="H329" i="30"/>
  <c r="H317" i="30"/>
  <c r="H333" i="30"/>
  <c r="H321" i="30"/>
  <c r="H337" i="30"/>
  <c r="H325" i="30"/>
  <c r="W454" i="30"/>
  <c r="W458" i="30"/>
  <c r="W462" i="30"/>
  <c r="W466" i="30"/>
  <c r="W455" i="30"/>
  <c r="W459" i="30"/>
  <c r="W463" i="30"/>
  <c r="W467" i="30"/>
  <c r="W460" i="30"/>
  <c r="W468" i="30"/>
  <c r="W461" i="30"/>
  <c r="W456" i="30"/>
  <c r="W464" i="30"/>
  <c r="W457" i="30"/>
  <c r="H538" i="30"/>
  <c r="H542" i="30"/>
  <c r="H546" i="30"/>
  <c r="H550" i="30"/>
  <c r="W465" i="30"/>
  <c r="H539" i="30"/>
  <c r="H543" i="30"/>
  <c r="H547" i="30"/>
  <c r="H551" i="30"/>
  <c r="H540" i="30"/>
  <c r="H544" i="30"/>
  <c r="H548" i="30"/>
  <c r="H552" i="30"/>
  <c r="H553" i="30"/>
  <c r="H541" i="30"/>
  <c r="H545" i="30"/>
  <c r="H549" i="30"/>
  <c r="W255" i="30"/>
  <c r="W259" i="30"/>
  <c r="W263" i="30"/>
  <c r="W267" i="30"/>
  <c r="W256" i="30"/>
  <c r="W260" i="30"/>
  <c r="W264" i="30"/>
  <c r="W268" i="30"/>
  <c r="W258" i="30"/>
  <c r="W266" i="30"/>
  <c r="W253" i="30"/>
  <c r="W261" i="30"/>
  <c r="W269" i="30"/>
  <c r="W262" i="30"/>
  <c r="W265" i="30"/>
  <c r="W254" i="30"/>
  <c r="W270" i="30"/>
  <c r="H286" i="30"/>
  <c r="H290" i="30"/>
  <c r="H294" i="30"/>
  <c r="H298" i="30"/>
  <c r="H302" i="30"/>
  <c r="H306" i="30"/>
  <c r="H287" i="30"/>
  <c r="H291" i="30"/>
  <c r="H295" i="30"/>
  <c r="H299" i="30"/>
  <c r="H303" i="30"/>
  <c r="H307" i="30"/>
  <c r="W257" i="30"/>
  <c r="H288" i="30"/>
  <c r="H292" i="30"/>
  <c r="H296" i="30"/>
  <c r="H300" i="30"/>
  <c r="H304" i="30"/>
  <c r="H308" i="30"/>
  <c r="H297" i="30"/>
  <c r="H301" i="30"/>
  <c r="H293" i="30"/>
  <c r="H289" i="30"/>
  <c r="H305" i="30"/>
  <c r="W91" i="30"/>
  <c r="W95" i="30"/>
  <c r="W88" i="30"/>
  <c r="W92" i="30"/>
  <c r="W96" i="30"/>
  <c r="W89" i="30"/>
  <c r="W93" i="30"/>
  <c r="W90" i="30"/>
  <c r="W94" i="30"/>
  <c r="H105" i="30"/>
  <c r="H109" i="30"/>
  <c r="H113" i="30"/>
  <c r="W585" i="30"/>
  <c r="H103" i="30"/>
  <c r="H108" i="30"/>
  <c r="H114" i="30"/>
  <c r="H104" i="30"/>
  <c r="H110" i="30"/>
  <c r="H115" i="30"/>
  <c r="H106" i="30"/>
  <c r="H111" i="30"/>
  <c r="H107" i="30"/>
  <c r="H682" i="30"/>
  <c r="H112" i="30"/>
  <c r="H683" i="30"/>
  <c r="H684" i="30"/>
  <c r="H681" i="30"/>
  <c r="AO40" i="44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6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4" i="1"/>
  <c r="W16" i="53"/>
  <c r="V16" i="53"/>
  <c r="U16" i="53"/>
  <c r="T16" i="53"/>
  <c r="S16" i="53"/>
  <c r="R16" i="53"/>
  <c r="H13" i="53" s="1"/>
  <c r="R28" i="54" l="1"/>
  <c r="I23" i="54" s="1"/>
  <c r="S28" i="54"/>
  <c r="J23" i="54" s="1"/>
  <c r="T28" i="54"/>
  <c r="K23" i="54" s="1"/>
  <c r="U28" i="54"/>
  <c r="L23" i="54" s="1"/>
  <c r="V28" i="54"/>
  <c r="M23" i="54" s="1"/>
  <c r="Q28" i="54"/>
  <c r="H23" i="54" s="1"/>
  <c r="V15" i="54"/>
  <c r="M13" i="54" s="1"/>
  <c r="U15" i="54"/>
  <c r="L13" i="54" s="1"/>
  <c r="T15" i="54"/>
  <c r="K13" i="54" s="1"/>
  <c r="S15" i="54"/>
  <c r="J13" i="54" s="1"/>
  <c r="R15" i="54"/>
  <c r="I13" i="54" s="1"/>
  <c r="Q15" i="54"/>
  <c r="H13" i="54" s="1"/>
  <c r="Q23" i="54"/>
  <c r="H19" i="54" s="1"/>
  <c r="R23" i="54"/>
  <c r="I19" i="54" s="1"/>
  <c r="S23" i="54"/>
  <c r="J19" i="54" s="1"/>
  <c r="T23" i="54"/>
  <c r="K19" i="54" s="1"/>
  <c r="U23" i="54"/>
  <c r="L19" i="54" s="1"/>
  <c r="V23" i="54"/>
  <c r="M19" i="54" s="1"/>
  <c r="V10" i="54"/>
  <c r="M9" i="54" s="1"/>
  <c r="U10" i="54"/>
  <c r="L9" i="54" s="1"/>
  <c r="T10" i="54"/>
  <c r="K9" i="54" s="1"/>
  <c r="S10" i="54"/>
  <c r="J9" i="54" s="1"/>
  <c r="R10" i="54"/>
  <c r="I9" i="54" s="1"/>
  <c r="Q10" i="54"/>
  <c r="H9" i="54" s="1"/>
  <c r="R29" i="53"/>
  <c r="H24" i="53" s="1"/>
  <c r="W29" i="53"/>
  <c r="M24" i="53" s="1"/>
  <c r="V29" i="53"/>
  <c r="L24" i="53" s="1"/>
  <c r="U29" i="53"/>
  <c r="K24" i="53" s="1"/>
  <c r="T29" i="53"/>
  <c r="J24" i="53" s="1"/>
  <c r="S29" i="53"/>
  <c r="I24" i="53" s="1"/>
  <c r="W23" i="53" l="1"/>
  <c r="M19" i="53" s="1"/>
  <c r="V23" i="53"/>
  <c r="L19" i="53" s="1"/>
  <c r="U23" i="53"/>
  <c r="K19" i="53" s="1"/>
  <c r="T23" i="53"/>
  <c r="J19" i="53" s="1"/>
  <c r="S23" i="53"/>
  <c r="I19" i="53" s="1"/>
  <c r="R23" i="53"/>
  <c r="H19" i="53" s="1"/>
  <c r="E13" i="53"/>
  <c r="H3" i="16"/>
  <c r="H4" i="16"/>
  <c r="H5" i="16"/>
  <c r="H6" i="16"/>
  <c r="H7" i="16"/>
  <c r="H8" i="16"/>
  <c r="M13" i="53"/>
  <c r="L13" i="53"/>
  <c r="K13" i="53"/>
  <c r="J13" i="53"/>
  <c r="I13" i="53"/>
  <c r="W10" i="53"/>
  <c r="M9" i="53" s="1"/>
  <c r="V10" i="53"/>
  <c r="L9" i="53" s="1"/>
  <c r="U10" i="53"/>
  <c r="K9" i="53" s="1"/>
  <c r="T10" i="53"/>
  <c r="J9" i="53" s="1"/>
  <c r="S10" i="53"/>
  <c r="I9" i="53" s="1"/>
  <c r="R10" i="53"/>
  <c r="H9" i="53" s="1"/>
  <c r="BG41" i="44" l="1"/>
  <c r="Y143" i="23" s="1"/>
  <c r="BG42" i="44"/>
  <c r="Y144" i="23" s="1"/>
  <c r="BG43" i="44"/>
  <c r="Y145" i="23" s="1"/>
  <c r="BG44" i="44"/>
  <c r="Y146" i="23" s="1"/>
  <c r="BG45" i="44"/>
  <c r="Y147" i="23" s="1"/>
  <c r="BG46" i="44"/>
  <c r="Y148" i="23" s="1"/>
  <c r="BG47" i="44"/>
  <c r="Y149" i="23" s="1"/>
  <c r="BG48" i="44"/>
  <c r="Y150" i="23" s="1"/>
  <c r="BG49" i="44"/>
  <c r="Y151" i="23" s="1"/>
  <c r="BG50" i="44"/>
  <c r="Y152" i="23" s="1"/>
  <c r="BG51" i="44"/>
  <c r="Y153" i="23" s="1"/>
  <c r="BG52" i="44"/>
  <c r="Y154" i="23" s="1"/>
  <c r="BG53" i="44"/>
  <c r="Y155" i="23" s="1"/>
  <c r="BG54" i="44"/>
  <c r="Y156" i="23" s="1"/>
  <c r="BG55" i="44"/>
  <c r="Y157" i="23" s="1"/>
  <c r="BG56" i="44"/>
  <c r="Y158" i="23" s="1"/>
  <c r="BG57" i="44"/>
  <c r="Y159" i="23" s="1"/>
  <c r="BG58" i="44"/>
  <c r="Y160" i="23" s="1"/>
  <c r="BG59" i="44"/>
  <c r="Y161" i="23" s="1"/>
  <c r="BG60" i="44"/>
  <c r="Y162" i="23" s="1"/>
  <c r="BG61" i="44"/>
  <c r="Y163" i="23" s="1"/>
  <c r="BG62" i="44"/>
  <c r="Y164" i="23" s="1"/>
  <c r="BG63" i="44"/>
  <c r="Y165" i="23" s="1"/>
  <c r="BG64" i="44"/>
  <c r="Y166" i="23" s="1"/>
  <c r="BG40" i="44"/>
  <c r="Y142" i="23" s="1"/>
  <c r="BF41" i="44"/>
  <c r="X143" i="23" s="1"/>
  <c r="BF42" i="44"/>
  <c r="X144" i="23" s="1"/>
  <c r="BF43" i="44"/>
  <c r="X145" i="23" s="1"/>
  <c r="BF44" i="44"/>
  <c r="X146" i="23" s="1"/>
  <c r="BF45" i="44"/>
  <c r="X147" i="23" s="1"/>
  <c r="BF46" i="44"/>
  <c r="X148" i="23" s="1"/>
  <c r="BF47" i="44"/>
  <c r="X149" i="23" s="1"/>
  <c r="BF48" i="44"/>
  <c r="X150" i="23" s="1"/>
  <c r="BF49" i="44"/>
  <c r="X151" i="23" s="1"/>
  <c r="BF50" i="44"/>
  <c r="X152" i="23" s="1"/>
  <c r="BF51" i="44"/>
  <c r="X153" i="23" s="1"/>
  <c r="BF52" i="44"/>
  <c r="X154" i="23" s="1"/>
  <c r="BF53" i="44"/>
  <c r="X155" i="23" s="1"/>
  <c r="BF54" i="44"/>
  <c r="X156" i="23" s="1"/>
  <c r="BF55" i="44"/>
  <c r="X157" i="23" s="1"/>
  <c r="BF56" i="44"/>
  <c r="X158" i="23" s="1"/>
  <c r="BF57" i="44"/>
  <c r="X159" i="23" s="1"/>
  <c r="BF58" i="44"/>
  <c r="X160" i="23" s="1"/>
  <c r="BF59" i="44"/>
  <c r="X161" i="23" s="1"/>
  <c r="BF60" i="44"/>
  <c r="X162" i="23" s="1"/>
  <c r="BF61" i="44"/>
  <c r="X163" i="23" s="1"/>
  <c r="BF62" i="44"/>
  <c r="X164" i="23" s="1"/>
  <c r="BF63" i="44"/>
  <c r="X165" i="23" s="1"/>
  <c r="BF64" i="44"/>
  <c r="X166" i="23" s="1"/>
  <c r="BF40" i="44"/>
  <c r="X142" i="23" s="1"/>
  <c r="BE41" i="44"/>
  <c r="BE42" i="44"/>
  <c r="BE43" i="44"/>
  <c r="BE44" i="44"/>
  <c r="BE45" i="44"/>
  <c r="BE46" i="44"/>
  <c r="BE47" i="44"/>
  <c r="BE48" i="44"/>
  <c r="BE49" i="44"/>
  <c r="BE50" i="44"/>
  <c r="BE51" i="44"/>
  <c r="BE52" i="44"/>
  <c r="BE53" i="44"/>
  <c r="BE54" i="44"/>
  <c r="BE55" i="44"/>
  <c r="BE56" i="44"/>
  <c r="BE57" i="44"/>
  <c r="BE58" i="44"/>
  <c r="BE59" i="44"/>
  <c r="BE60" i="44"/>
  <c r="BE61" i="44"/>
  <c r="BE62" i="44"/>
  <c r="BE63" i="44"/>
  <c r="BE64" i="44"/>
  <c r="BE40" i="44"/>
  <c r="BD41" i="44"/>
  <c r="T143" i="23" s="1"/>
  <c r="BD42" i="44"/>
  <c r="T144" i="23" s="1"/>
  <c r="BD43" i="44"/>
  <c r="T145" i="23" s="1"/>
  <c r="BD44" i="44"/>
  <c r="T146" i="23" s="1"/>
  <c r="BD45" i="44"/>
  <c r="T147" i="23" s="1"/>
  <c r="BD46" i="44"/>
  <c r="T148" i="23" s="1"/>
  <c r="BD47" i="44"/>
  <c r="T149" i="23" s="1"/>
  <c r="BD48" i="44"/>
  <c r="T150" i="23" s="1"/>
  <c r="BD49" i="44"/>
  <c r="T151" i="23" s="1"/>
  <c r="BD50" i="44"/>
  <c r="T152" i="23" s="1"/>
  <c r="BD51" i="44"/>
  <c r="T153" i="23" s="1"/>
  <c r="BD52" i="44"/>
  <c r="T154" i="23" s="1"/>
  <c r="BD53" i="44"/>
  <c r="T155" i="23" s="1"/>
  <c r="BD54" i="44"/>
  <c r="T156" i="23" s="1"/>
  <c r="BD55" i="44"/>
  <c r="T157" i="23" s="1"/>
  <c r="BD56" i="44"/>
  <c r="T158" i="23" s="1"/>
  <c r="BD57" i="44"/>
  <c r="T159" i="23" s="1"/>
  <c r="BD58" i="44"/>
  <c r="T160" i="23" s="1"/>
  <c r="BD59" i="44"/>
  <c r="T161" i="23" s="1"/>
  <c r="BD60" i="44"/>
  <c r="T162" i="23" s="1"/>
  <c r="BD61" i="44"/>
  <c r="T163" i="23" s="1"/>
  <c r="BD62" i="44"/>
  <c r="T164" i="23" s="1"/>
  <c r="BD63" i="44"/>
  <c r="T165" i="23" s="1"/>
  <c r="BD64" i="44"/>
  <c r="T166" i="23" s="1"/>
  <c r="BD40" i="44"/>
  <c r="T142" i="23" s="1"/>
  <c r="BC41" i="44"/>
  <c r="BC42" i="44"/>
  <c r="BC43" i="44"/>
  <c r="BC44" i="44"/>
  <c r="BC45" i="44"/>
  <c r="BC46" i="44"/>
  <c r="BC47" i="44"/>
  <c r="BC48" i="44"/>
  <c r="BC49" i="44"/>
  <c r="BC50" i="44"/>
  <c r="BC51" i="44"/>
  <c r="BC52" i="44"/>
  <c r="BC53" i="44"/>
  <c r="BC54" i="44"/>
  <c r="BC55" i="44"/>
  <c r="BC56" i="44"/>
  <c r="BC57" i="44"/>
  <c r="BC58" i="44"/>
  <c r="BC59" i="44"/>
  <c r="BC60" i="44"/>
  <c r="BC61" i="44"/>
  <c r="BC62" i="44"/>
  <c r="BC63" i="44"/>
  <c r="BC64" i="44"/>
  <c r="BC40" i="44"/>
  <c r="BC37" i="44"/>
  <c r="BB41" i="44"/>
  <c r="P143" i="23" s="1"/>
  <c r="BB42" i="44"/>
  <c r="P144" i="23" s="1"/>
  <c r="BB43" i="44"/>
  <c r="P145" i="23" s="1"/>
  <c r="BB44" i="44"/>
  <c r="P146" i="23" s="1"/>
  <c r="BB45" i="44"/>
  <c r="P147" i="23" s="1"/>
  <c r="BB46" i="44"/>
  <c r="P148" i="23" s="1"/>
  <c r="BB47" i="44"/>
  <c r="P149" i="23" s="1"/>
  <c r="BB48" i="44"/>
  <c r="P150" i="23" s="1"/>
  <c r="BB49" i="44"/>
  <c r="P151" i="23" s="1"/>
  <c r="BB50" i="44"/>
  <c r="P152" i="23" s="1"/>
  <c r="BB51" i="44"/>
  <c r="P153" i="23" s="1"/>
  <c r="BB52" i="44"/>
  <c r="P154" i="23" s="1"/>
  <c r="BB53" i="44"/>
  <c r="P155" i="23" s="1"/>
  <c r="BB54" i="44"/>
  <c r="P156" i="23" s="1"/>
  <c r="BB55" i="44"/>
  <c r="P157" i="23" s="1"/>
  <c r="BB56" i="44"/>
  <c r="P158" i="23" s="1"/>
  <c r="BB57" i="44"/>
  <c r="P159" i="23" s="1"/>
  <c r="BB58" i="44"/>
  <c r="P160" i="23" s="1"/>
  <c r="BB59" i="44"/>
  <c r="P161" i="23" s="1"/>
  <c r="BB60" i="44"/>
  <c r="P162" i="23" s="1"/>
  <c r="BB61" i="44"/>
  <c r="P163" i="23" s="1"/>
  <c r="BB62" i="44"/>
  <c r="P164" i="23" s="1"/>
  <c r="BB63" i="44"/>
  <c r="P165" i="23" s="1"/>
  <c r="BB64" i="44"/>
  <c r="P166" i="23" s="1"/>
  <c r="BB40" i="44"/>
  <c r="P142" i="23" s="1"/>
  <c r="AY41" i="44"/>
  <c r="AY42" i="44"/>
  <c r="AY43" i="44"/>
  <c r="AY44" i="44"/>
  <c r="AY45" i="44"/>
  <c r="AY46" i="44"/>
  <c r="AY47" i="44"/>
  <c r="AY48" i="44"/>
  <c r="AY49" i="44"/>
  <c r="AY50" i="44"/>
  <c r="AY51" i="44"/>
  <c r="AY52" i="44"/>
  <c r="AY53" i="44"/>
  <c r="AY54" i="44"/>
  <c r="AY55" i="44"/>
  <c r="AY56" i="44"/>
  <c r="AY57" i="44"/>
  <c r="AY58" i="44"/>
  <c r="AY59" i="44"/>
  <c r="AY60" i="44"/>
  <c r="AY61" i="44"/>
  <c r="AY62" i="44"/>
  <c r="AY63" i="44"/>
  <c r="AY64" i="44"/>
  <c r="AY40" i="44"/>
  <c r="AW41" i="44"/>
  <c r="AW42" i="44"/>
  <c r="AW43" i="44"/>
  <c r="AW44" i="44"/>
  <c r="AW45" i="44"/>
  <c r="AW46" i="44"/>
  <c r="AW47" i="44"/>
  <c r="AW48" i="44"/>
  <c r="AW49" i="44"/>
  <c r="AW50" i="44"/>
  <c r="AW51" i="44"/>
  <c r="AW52" i="44"/>
  <c r="AW53" i="44"/>
  <c r="AW54" i="44"/>
  <c r="AW55" i="44"/>
  <c r="AW56" i="44"/>
  <c r="AW57" i="44"/>
  <c r="AW58" i="44"/>
  <c r="AW59" i="44"/>
  <c r="AW60" i="44"/>
  <c r="AW61" i="44"/>
  <c r="AW62" i="44"/>
  <c r="AW63" i="44"/>
  <c r="AW64" i="44"/>
  <c r="AW40" i="44"/>
  <c r="AS41" i="44"/>
  <c r="AS42" i="44"/>
  <c r="AS43" i="44"/>
  <c r="AS44" i="44"/>
  <c r="AS45" i="44"/>
  <c r="AS46" i="44"/>
  <c r="AS47" i="44"/>
  <c r="AS48" i="44"/>
  <c r="AS49" i="44"/>
  <c r="AS50" i="44"/>
  <c r="AS51" i="44"/>
  <c r="AS52" i="44"/>
  <c r="AS53" i="44"/>
  <c r="AS54" i="44"/>
  <c r="AS55" i="44"/>
  <c r="AS56" i="44"/>
  <c r="AS57" i="44"/>
  <c r="AS58" i="44"/>
  <c r="AS59" i="44"/>
  <c r="AS60" i="44"/>
  <c r="AS61" i="44"/>
  <c r="AS62" i="44"/>
  <c r="AS63" i="44"/>
  <c r="AS64" i="44"/>
  <c r="AS40" i="44"/>
  <c r="AW14" i="44"/>
  <c r="AW15" i="44"/>
  <c r="AW16" i="44"/>
  <c r="AW17" i="44"/>
  <c r="AW18" i="44"/>
  <c r="AW19" i="44"/>
  <c r="AW20" i="44"/>
  <c r="AW21" i="44"/>
  <c r="AW22" i="44"/>
  <c r="AW23" i="44"/>
  <c r="AW24" i="44"/>
  <c r="AW25" i="44"/>
  <c r="AW26" i="44"/>
  <c r="AW27" i="44"/>
  <c r="AW28" i="44"/>
  <c r="AW29" i="44"/>
  <c r="AW30" i="44"/>
  <c r="AW31" i="44"/>
  <c r="AW32" i="44"/>
  <c r="AW33" i="44"/>
  <c r="AW34" i="44"/>
  <c r="AW35" i="44"/>
  <c r="AW36" i="44"/>
  <c r="AW37" i="44"/>
  <c r="AW13" i="44"/>
  <c r="AS14" i="44"/>
  <c r="AS15" i="44"/>
  <c r="AS16" i="44"/>
  <c r="AS17" i="44"/>
  <c r="AS18" i="44"/>
  <c r="AS19" i="44"/>
  <c r="AS20" i="44"/>
  <c r="AS21" i="44"/>
  <c r="AS22" i="44"/>
  <c r="AS23" i="44"/>
  <c r="AS24" i="44"/>
  <c r="AS25" i="44"/>
  <c r="AS26" i="44"/>
  <c r="AS27" i="44"/>
  <c r="AS28" i="44"/>
  <c r="AS29" i="44"/>
  <c r="AS30" i="44"/>
  <c r="AS31" i="44"/>
  <c r="AS32" i="44"/>
  <c r="AS33" i="44"/>
  <c r="AS34" i="44"/>
  <c r="AS35" i="44"/>
  <c r="AS36" i="44"/>
  <c r="AS37" i="44"/>
  <c r="AS13" i="44"/>
  <c r="AP13" i="44"/>
  <c r="AO41" i="44"/>
  <c r="AO42" i="44"/>
  <c r="AO43" i="44"/>
  <c r="AO44" i="44"/>
  <c r="AO45" i="44"/>
  <c r="AO46" i="44"/>
  <c r="AO47" i="44"/>
  <c r="AO48" i="44"/>
  <c r="AO49" i="44"/>
  <c r="AO50" i="44"/>
  <c r="AO51" i="44"/>
  <c r="AO52" i="44"/>
  <c r="AO53" i="44"/>
  <c r="AO54" i="44"/>
  <c r="AO55" i="44"/>
  <c r="AO56" i="44"/>
  <c r="AO57" i="44"/>
  <c r="AO58" i="44"/>
  <c r="AO59" i="44"/>
  <c r="AO60" i="44"/>
  <c r="AO61" i="44"/>
  <c r="AO62" i="44"/>
  <c r="AO63" i="44"/>
  <c r="AO64" i="44"/>
  <c r="AZ44" i="44" l="1"/>
  <c r="J103" i="1" s="1"/>
  <c r="AZ64" i="44"/>
  <c r="J123" i="1" s="1"/>
  <c r="AZ60" i="44"/>
  <c r="J119" i="1" s="1"/>
  <c r="AZ56" i="44"/>
  <c r="J115" i="1" s="1"/>
  <c r="AZ52" i="44"/>
  <c r="J111" i="1" s="1"/>
  <c r="AZ48" i="44"/>
  <c r="J107" i="1" s="1"/>
  <c r="AZ63" i="44"/>
  <c r="J122" i="1" s="1"/>
  <c r="AZ59" i="44"/>
  <c r="J118" i="1" s="1"/>
  <c r="AZ55" i="44"/>
  <c r="J114" i="1" s="1"/>
  <c r="AZ51" i="44"/>
  <c r="J110" i="1" s="1"/>
  <c r="AZ47" i="44"/>
  <c r="J106" i="1" s="1"/>
  <c r="AZ43" i="44"/>
  <c r="J102" i="1" s="1"/>
  <c r="AZ54" i="44"/>
  <c r="J113" i="1" s="1"/>
  <c r="AZ42" i="44"/>
  <c r="J101" i="1" s="1"/>
  <c r="AZ62" i="44"/>
  <c r="J121" i="1" s="1"/>
  <c r="AZ50" i="44"/>
  <c r="J109" i="1" s="1"/>
  <c r="AZ53" i="44"/>
  <c r="J112" i="1" s="1"/>
  <c r="AZ45" i="44"/>
  <c r="J104" i="1" s="1"/>
  <c r="AZ58" i="44"/>
  <c r="J117" i="1" s="1"/>
  <c r="AZ46" i="44"/>
  <c r="J105" i="1" s="1"/>
  <c r="AZ61" i="44"/>
  <c r="J120" i="1" s="1"/>
  <c r="AZ57" i="44"/>
  <c r="J116" i="1" s="1"/>
  <c r="AZ49" i="44"/>
  <c r="J108" i="1" s="1"/>
  <c r="AZ41" i="44"/>
  <c r="J100" i="1" s="1"/>
  <c r="AZ40" i="44"/>
  <c r="J99" i="1" s="1"/>
  <c r="AL41" i="44" l="1"/>
  <c r="C100" i="1" s="1"/>
  <c r="AL42" i="44"/>
  <c r="C101" i="1" s="1"/>
  <c r="AL43" i="44"/>
  <c r="C102" i="1" s="1"/>
  <c r="AL44" i="44"/>
  <c r="C103" i="1" s="1"/>
  <c r="AL45" i="44"/>
  <c r="C104" i="1" s="1"/>
  <c r="AL46" i="44"/>
  <c r="C105" i="1" s="1"/>
  <c r="AL47" i="44"/>
  <c r="C106" i="1" s="1"/>
  <c r="AL48" i="44"/>
  <c r="C107" i="1" s="1"/>
  <c r="AL49" i="44"/>
  <c r="C108" i="1" s="1"/>
  <c r="AL50" i="44"/>
  <c r="C109" i="1" s="1"/>
  <c r="AL51" i="44"/>
  <c r="C110" i="1" s="1"/>
  <c r="AL52" i="44"/>
  <c r="C111" i="1" s="1"/>
  <c r="AL53" i="44"/>
  <c r="C112" i="1" s="1"/>
  <c r="AL54" i="44"/>
  <c r="C113" i="1" s="1"/>
  <c r="AL55" i="44"/>
  <c r="C114" i="1" s="1"/>
  <c r="AL56" i="44"/>
  <c r="C115" i="1" s="1"/>
  <c r="AL57" i="44"/>
  <c r="C116" i="1" s="1"/>
  <c r="AL58" i="44"/>
  <c r="C117" i="1" s="1"/>
  <c r="AL59" i="44"/>
  <c r="C118" i="1" s="1"/>
  <c r="AL60" i="44"/>
  <c r="C119" i="1" s="1"/>
  <c r="AL61" i="44"/>
  <c r="C120" i="1" s="1"/>
  <c r="AL62" i="44"/>
  <c r="C121" i="1" s="1"/>
  <c r="AL63" i="44"/>
  <c r="C122" i="1" s="1"/>
  <c r="AL64" i="44"/>
  <c r="C123" i="1" s="1"/>
  <c r="AL40" i="44"/>
  <c r="C99" i="1" s="1"/>
  <c r="BC14" i="44"/>
  <c r="Q115" i="23" s="1"/>
  <c r="BD14" i="44"/>
  <c r="T115" i="23" s="1"/>
  <c r="BE14" i="44"/>
  <c r="U115" i="23" s="1"/>
  <c r="BF14" i="44"/>
  <c r="X115" i="23" s="1"/>
  <c r="BG14" i="44"/>
  <c r="Y115" i="23" s="1"/>
  <c r="BC15" i="44"/>
  <c r="Q116" i="23" s="1"/>
  <c r="BD15" i="44"/>
  <c r="T116" i="23" s="1"/>
  <c r="BE15" i="44"/>
  <c r="U116" i="23" s="1"/>
  <c r="BF15" i="44"/>
  <c r="X116" i="23" s="1"/>
  <c r="BG15" i="44"/>
  <c r="Y116" i="23" s="1"/>
  <c r="BC16" i="44"/>
  <c r="Q117" i="23" s="1"/>
  <c r="BD16" i="44"/>
  <c r="T117" i="23" s="1"/>
  <c r="BE16" i="44"/>
  <c r="U117" i="23" s="1"/>
  <c r="BF16" i="44"/>
  <c r="X117" i="23" s="1"/>
  <c r="BG16" i="44"/>
  <c r="Y117" i="23" s="1"/>
  <c r="BC17" i="44"/>
  <c r="Q118" i="23" s="1"/>
  <c r="BD17" i="44"/>
  <c r="T118" i="23" s="1"/>
  <c r="BE17" i="44"/>
  <c r="U118" i="23" s="1"/>
  <c r="BF17" i="44"/>
  <c r="X118" i="23" s="1"/>
  <c r="BG17" i="44"/>
  <c r="Y118" i="23" s="1"/>
  <c r="BC18" i="44"/>
  <c r="Q119" i="23" s="1"/>
  <c r="BD18" i="44"/>
  <c r="T119" i="23" s="1"/>
  <c r="BE18" i="44"/>
  <c r="U119" i="23" s="1"/>
  <c r="BF18" i="44"/>
  <c r="X119" i="23" s="1"/>
  <c r="BG18" i="44"/>
  <c r="Y119" i="23" s="1"/>
  <c r="BC19" i="44"/>
  <c r="Q120" i="23" s="1"/>
  <c r="BD19" i="44"/>
  <c r="T120" i="23" s="1"/>
  <c r="BE19" i="44"/>
  <c r="U120" i="23" s="1"/>
  <c r="BF19" i="44"/>
  <c r="X120" i="23" s="1"/>
  <c r="BG19" i="44"/>
  <c r="Y120" i="23" s="1"/>
  <c r="BC20" i="44"/>
  <c r="Q121" i="23" s="1"/>
  <c r="BD20" i="44"/>
  <c r="T121" i="23" s="1"/>
  <c r="BE20" i="44"/>
  <c r="U121" i="23" s="1"/>
  <c r="BF20" i="44"/>
  <c r="X121" i="23" s="1"/>
  <c r="BG20" i="44"/>
  <c r="Y121" i="23" s="1"/>
  <c r="BC21" i="44"/>
  <c r="Q122" i="23" s="1"/>
  <c r="BD21" i="44"/>
  <c r="T122" i="23" s="1"/>
  <c r="BE21" i="44"/>
  <c r="U122" i="23" s="1"/>
  <c r="BF21" i="44"/>
  <c r="X122" i="23" s="1"/>
  <c r="BG21" i="44"/>
  <c r="Y122" i="23" s="1"/>
  <c r="BC22" i="44"/>
  <c r="Q123" i="23" s="1"/>
  <c r="BD22" i="44"/>
  <c r="T123" i="23" s="1"/>
  <c r="BE22" i="44"/>
  <c r="U123" i="23" s="1"/>
  <c r="BF22" i="44"/>
  <c r="X123" i="23" s="1"/>
  <c r="BG22" i="44"/>
  <c r="Y123" i="23" s="1"/>
  <c r="BC23" i="44"/>
  <c r="Q124" i="23" s="1"/>
  <c r="BD23" i="44"/>
  <c r="T124" i="23" s="1"/>
  <c r="BE23" i="44"/>
  <c r="U124" i="23" s="1"/>
  <c r="BF23" i="44"/>
  <c r="X124" i="23" s="1"/>
  <c r="BG23" i="44"/>
  <c r="Y124" i="23" s="1"/>
  <c r="BC24" i="44"/>
  <c r="Q125" i="23" s="1"/>
  <c r="BD24" i="44"/>
  <c r="T125" i="23" s="1"/>
  <c r="BE24" i="44"/>
  <c r="U125" i="23" s="1"/>
  <c r="BF24" i="44"/>
  <c r="X125" i="23" s="1"/>
  <c r="BG24" i="44"/>
  <c r="Y125" i="23" s="1"/>
  <c r="BC25" i="44"/>
  <c r="Q126" i="23" s="1"/>
  <c r="BD25" i="44"/>
  <c r="T126" i="23" s="1"/>
  <c r="BE25" i="44"/>
  <c r="U126" i="23" s="1"/>
  <c r="BF25" i="44"/>
  <c r="X126" i="23" s="1"/>
  <c r="BG25" i="44"/>
  <c r="Y126" i="23" s="1"/>
  <c r="BC26" i="44"/>
  <c r="Q127" i="23" s="1"/>
  <c r="BD26" i="44"/>
  <c r="T127" i="23" s="1"/>
  <c r="BE26" i="44"/>
  <c r="U127" i="23" s="1"/>
  <c r="BF26" i="44"/>
  <c r="X127" i="23" s="1"/>
  <c r="BG26" i="44"/>
  <c r="Y127" i="23" s="1"/>
  <c r="BC27" i="44"/>
  <c r="Q128" i="23" s="1"/>
  <c r="BD27" i="44"/>
  <c r="T128" i="23" s="1"/>
  <c r="BE27" i="44"/>
  <c r="U128" i="23" s="1"/>
  <c r="BF27" i="44"/>
  <c r="X128" i="23" s="1"/>
  <c r="BG27" i="44"/>
  <c r="Y128" i="23" s="1"/>
  <c r="BC28" i="44"/>
  <c r="Q129" i="23" s="1"/>
  <c r="BD28" i="44"/>
  <c r="T129" i="23" s="1"/>
  <c r="BE28" i="44"/>
  <c r="U129" i="23" s="1"/>
  <c r="BF28" i="44"/>
  <c r="X129" i="23" s="1"/>
  <c r="BG28" i="44"/>
  <c r="Y129" i="23" s="1"/>
  <c r="BC29" i="44"/>
  <c r="Q130" i="23" s="1"/>
  <c r="BD29" i="44"/>
  <c r="T130" i="23" s="1"/>
  <c r="BE29" i="44"/>
  <c r="U130" i="23" s="1"/>
  <c r="BF29" i="44"/>
  <c r="X130" i="23" s="1"/>
  <c r="BG29" i="44"/>
  <c r="Y130" i="23" s="1"/>
  <c r="BC30" i="44"/>
  <c r="Q131" i="23" s="1"/>
  <c r="BD30" i="44"/>
  <c r="T131" i="23" s="1"/>
  <c r="BE30" i="44"/>
  <c r="U131" i="23" s="1"/>
  <c r="BF30" i="44"/>
  <c r="X131" i="23" s="1"/>
  <c r="BG30" i="44"/>
  <c r="Y131" i="23" s="1"/>
  <c r="BC31" i="44"/>
  <c r="Q132" i="23" s="1"/>
  <c r="BD31" i="44"/>
  <c r="T132" i="23" s="1"/>
  <c r="BE31" i="44"/>
  <c r="U132" i="23" s="1"/>
  <c r="BF31" i="44"/>
  <c r="X132" i="23" s="1"/>
  <c r="BG31" i="44"/>
  <c r="Y132" i="23" s="1"/>
  <c r="BC32" i="44"/>
  <c r="Q133" i="23" s="1"/>
  <c r="BD32" i="44"/>
  <c r="T133" i="23" s="1"/>
  <c r="BE32" i="44"/>
  <c r="U133" i="23" s="1"/>
  <c r="BF32" i="44"/>
  <c r="X133" i="23" s="1"/>
  <c r="BG32" i="44"/>
  <c r="Y133" i="23" s="1"/>
  <c r="BC33" i="44"/>
  <c r="Q134" i="23" s="1"/>
  <c r="BD33" i="44"/>
  <c r="T134" i="23" s="1"/>
  <c r="BE33" i="44"/>
  <c r="U134" i="23" s="1"/>
  <c r="BF33" i="44"/>
  <c r="X134" i="23" s="1"/>
  <c r="BG33" i="44"/>
  <c r="Y134" i="23" s="1"/>
  <c r="BC34" i="44"/>
  <c r="Q135" i="23" s="1"/>
  <c r="BD34" i="44"/>
  <c r="T135" i="23" s="1"/>
  <c r="BE34" i="44"/>
  <c r="U135" i="23" s="1"/>
  <c r="BF34" i="44"/>
  <c r="X135" i="23" s="1"/>
  <c r="BG34" i="44"/>
  <c r="Y135" i="23" s="1"/>
  <c r="BC35" i="44"/>
  <c r="Q136" i="23" s="1"/>
  <c r="BD35" i="44"/>
  <c r="T136" i="23" s="1"/>
  <c r="BE35" i="44"/>
  <c r="U136" i="23" s="1"/>
  <c r="BF35" i="44"/>
  <c r="X136" i="23" s="1"/>
  <c r="BG35" i="44"/>
  <c r="Y136" i="23" s="1"/>
  <c r="BC36" i="44"/>
  <c r="Q137" i="23" s="1"/>
  <c r="BD36" i="44"/>
  <c r="T137" i="23" s="1"/>
  <c r="BE36" i="44"/>
  <c r="U137" i="23" s="1"/>
  <c r="BF36" i="44"/>
  <c r="X137" i="23" s="1"/>
  <c r="BG36" i="44"/>
  <c r="Y137" i="23" s="1"/>
  <c r="Q138" i="23"/>
  <c r="BD37" i="44"/>
  <c r="T138" i="23" s="1"/>
  <c r="BE37" i="44"/>
  <c r="U138" i="23" s="1"/>
  <c r="BF37" i="44"/>
  <c r="X138" i="23" s="1"/>
  <c r="BG37" i="44"/>
  <c r="Y138" i="23" s="1"/>
  <c r="BG13" i="44"/>
  <c r="Y114" i="23" s="1"/>
  <c r="BE13" i="44"/>
  <c r="U114" i="23" s="1"/>
  <c r="BC13" i="44"/>
  <c r="Q114" i="23" s="1"/>
  <c r="BF13" i="44"/>
  <c r="X114" i="23" s="1"/>
  <c r="BD13" i="44"/>
  <c r="T114" i="23" s="1"/>
  <c r="BB14" i="44"/>
  <c r="P115" i="23" s="1"/>
  <c r="BB15" i="44"/>
  <c r="P116" i="23" s="1"/>
  <c r="BB16" i="44"/>
  <c r="P117" i="23" s="1"/>
  <c r="BB17" i="44"/>
  <c r="P118" i="23" s="1"/>
  <c r="BB18" i="44"/>
  <c r="P119" i="23" s="1"/>
  <c r="BB19" i="44"/>
  <c r="P120" i="23" s="1"/>
  <c r="BB20" i="44"/>
  <c r="P121" i="23" s="1"/>
  <c r="BB21" i="44"/>
  <c r="P122" i="23" s="1"/>
  <c r="BB22" i="44"/>
  <c r="P123" i="23" s="1"/>
  <c r="BB23" i="44"/>
  <c r="P124" i="23" s="1"/>
  <c r="BB24" i="44"/>
  <c r="P125" i="23" s="1"/>
  <c r="BB25" i="44"/>
  <c r="P126" i="23" s="1"/>
  <c r="BB26" i="44"/>
  <c r="P127" i="23" s="1"/>
  <c r="BB27" i="44"/>
  <c r="P128" i="23" s="1"/>
  <c r="BB28" i="44"/>
  <c r="P129" i="23" s="1"/>
  <c r="BB29" i="44"/>
  <c r="P130" i="23" s="1"/>
  <c r="BB30" i="44"/>
  <c r="P131" i="23" s="1"/>
  <c r="BB31" i="44"/>
  <c r="P132" i="23" s="1"/>
  <c r="BB32" i="44"/>
  <c r="P133" i="23" s="1"/>
  <c r="BB33" i="44"/>
  <c r="P134" i="23" s="1"/>
  <c r="BB34" i="44"/>
  <c r="P135" i="23" s="1"/>
  <c r="BB35" i="44"/>
  <c r="P136" i="23" s="1"/>
  <c r="BB36" i="44"/>
  <c r="P137" i="23" s="1"/>
  <c r="BB37" i="44"/>
  <c r="P138" i="23" s="1"/>
  <c r="BB13" i="44"/>
  <c r="P114" i="23" s="1"/>
  <c r="AY14" i="44"/>
  <c r="AY15" i="44"/>
  <c r="AY16" i="44"/>
  <c r="AY17" i="44"/>
  <c r="AY18" i="44"/>
  <c r="AY19" i="44"/>
  <c r="AY20" i="44"/>
  <c r="AY21" i="44"/>
  <c r="AY22" i="44"/>
  <c r="AY23" i="44"/>
  <c r="AY24" i="44"/>
  <c r="AY25" i="44"/>
  <c r="AY26" i="44"/>
  <c r="AY27" i="44"/>
  <c r="AY28" i="44"/>
  <c r="AY29" i="44"/>
  <c r="AY30" i="44"/>
  <c r="AY31" i="44"/>
  <c r="AY32" i="44"/>
  <c r="AY33" i="44"/>
  <c r="AY34" i="44"/>
  <c r="AY35" i="44"/>
  <c r="AY36" i="44"/>
  <c r="AY37" i="44"/>
  <c r="AY13" i="44"/>
  <c r="AX14" i="44"/>
  <c r="AX15" i="44"/>
  <c r="AX16" i="44"/>
  <c r="AX17" i="44"/>
  <c r="AX18" i="44"/>
  <c r="AX19" i="44"/>
  <c r="AX20" i="44"/>
  <c r="AX21" i="44"/>
  <c r="AX22" i="44"/>
  <c r="AX23" i="44"/>
  <c r="AX24" i="44"/>
  <c r="AX25" i="44"/>
  <c r="AX26" i="44"/>
  <c r="AX27" i="44"/>
  <c r="AX28" i="44"/>
  <c r="AX29" i="44"/>
  <c r="AX30" i="44"/>
  <c r="AX31" i="44"/>
  <c r="AX32" i="44"/>
  <c r="AX33" i="44"/>
  <c r="AX34" i="44"/>
  <c r="AX35" i="44"/>
  <c r="AX36" i="44"/>
  <c r="AX37" i="44"/>
  <c r="AX13" i="44"/>
  <c r="AO14" i="44"/>
  <c r="AO15" i="44"/>
  <c r="AO16" i="44"/>
  <c r="AO17" i="44"/>
  <c r="AO18" i="44"/>
  <c r="AO19" i="44"/>
  <c r="AO20" i="44"/>
  <c r="AO21" i="44"/>
  <c r="AO22" i="44"/>
  <c r="AO23" i="44"/>
  <c r="AO24" i="44"/>
  <c r="AO25" i="44"/>
  <c r="AO26" i="44"/>
  <c r="AO27" i="44"/>
  <c r="AO28" i="44"/>
  <c r="AO29" i="44"/>
  <c r="AO30" i="44"/>
  <c r="AO31" i="44"/>
  <c r="AO32" i="44"/>
  <c r="AO33" i="44"/>
  <c r="AO34" i="44"/>
  <c r="AO35" i="44"/>
  <c r="AO36" i="44"/>
  <c r="AO37" i="44"/>
  <c r="AO13" i="44"/>
  <c r="AU14" i="44"/>
  <c r="AU15" i="44"/>
  <c r="AU16" i="44"/>
  <c r="AU17" i="44"/>
  <c r="AU18" i="44"/>
  <c r="AU19" i="44"/>
  <c r="AU20" i="44"/>
  <c r="AU21" i="44"/>
  <c r="AU22" i="44"/>
  <c r="AU23" i="44"/>
  <c r="AU24" i="44"/>
  <c r="AU25" i="44"/>
  <c r="AU26" i="44"/>
  <c r="AU27" i="44"/>
  <c r="AU28" i="44"/>
  <c r="AU29" i="44"/>
  <c r="AU30" i="44"/>
  <c r="AU31" i="44"/>
  <c r="AU32" i="44"/>
  <c r="AU33" i="44"/>
  <c r="AU34" i="44"/>
  <c r="AU35" i="44"/>
  <c r="AU36" i="44"/>
  <c r="AU37" i="44"/>
  <c r="AU13" i="44"/>
  <c r="AT14" i="44"/>
  <c r="AT15" i="44"/>
  <c r="AT16" i="44"/>
  <c r="AT17" i="44"/>
  <c r="AT18" i="44"/>
  <c r="AT19" i="44"/>
  <c r="AT20" i="44"/>
  <c r="AT21" i="44"/>
  <c r="AT22" i="44"/>
  <c r="AT23" i="44"/>
  <c r="AT24" i="44"/>
  <c r="AT25" i="44"/>
  <c r="AT26" i="44"/>
  <c r="AT27" i="44"/>
  <c r="AT28" i="44"/>
  <c r="AT29" i="44"/>
  <c r="AT30" i="44"/>
  <c r="AT31" i="44"/>
  <c r="AT32" i="44"/>
  <c r="AT33" i="44"/>
  <c r="AT34" i="44"/>
  <c r="AT35" i="44"/>
  <c r="AT36" i="44"/>
  <c r="AT37" i="44"/>
  <c r="AT13" i="44"/>
  <c r="AP14" i="44"/>
  <c r="AP15" i="44"/>
  <c r="AP16" i="44"/>
  <c r="AP17" i="44"/>
  <c r="AP18" i="44"/>
  <c r="AP19" i="44"/>
  <c r="AP20" i="44"/>
  <c r="AP21" i="44"/>
  <c r="AP22" i="44"/>
  <c r="AP23" i="44"/>
  <c r="AP24" i="44"/>
  <c r="AP25" i="44"/>
  <c r="AP26" i="44"/>
  <c r="AP27" i="44"/>
  <c r="AP28" i="44"/>
  <c r="AP29" i="44"/>
  <c r="AP30" i="44"/>
  <c r="AP31" i="44"/>
  <c r="AP32" i="44"/>
  <c r="AP33" i="44"/>
  <c r="AP34" i="44"/>
  <c r="AP35" i="44"/>
  <c r="AP36" i="44"/>
  <c r="AP37" i="44"/>
  <c r="AL15" i="44"/>
  <c r="C35" i="1" s="1"/>
  <c r="AL16" i="44"/>
  <c r="C36" i="1" s="1"/>
  <c r="AL17" i="44"/>
  <c r="C37" i="1" s="1"/>
  <c r="AL18" i="44"/>
  <c r="C38" i="1" s="1"/>
  <c r="AL19" i="44"/>
  <c r="C39" i="1" s="1"/>
  <c r="AL20" i="44"/>
  <c r="C40" i="1" s="1"/>
  <c r="AL21" i="44"/>
  <c r="C41" i="1" s="1"/>
  <c r="AL22" i="44"/>
  <c r="C42" i="1" s="1"/>
  <c r="AL23" i="44"/>
  <c r="C43" i="1" s="1"/>
  <c r="AL24" i="44"/>
  <c r="C44" i="1" s="1"/>
  <c r="AL25" i="44"/>
  <c r="C45" i="1" s="1"/>
  <c r="AL26" i="44"/>
  <c r="C46" i="1" s="1"/>
  <c r="AL27" i="44"/>
  <c r="C47" i="1" s="1"/>
  <c r="AL28" i="44"/>
  <c r="C48" i="1" s="1"/>
  <c r="AL29" i="44"/>
  <c r="C49" i="1" s="1"/>
  <c r="AL30" i="44"/>
  <c r="C50" i="1" s="1"/>
  <c r="AL31" i="44"/>
  <c r="C51" i="1" s="1"/>
  <c r="AL32" i="44"/>
  <c r="C52" i="1" s="1"/>
  <c r="AL33" i="44"/>
  <c r="C53" i="1" s="1"/>
  <c r="AL34" i="44"/>
  <c r="C54" i="1" s="1"/>
  <c r="AL35" i="44"/>
  <c r="C55" i="1" s="1"/>
  <c r="AL36" i="44"/>
  <c r="C56" i="1" s="1"/>
  <c r="AL37" i="44"/>
  <c r="C57" i="1" s="1"/>
  <c r="AL14" i="44"/>
  <c r="C34" i="1" s="1"/>
  <c r="AL13" i="44"/>
  <c r="C33" i="1" s="1"/>
  <c r="AZ35" i="44" l="1"/>
  <c r="J55" i="1" s="1"/>
  <c r="AZ31" i="44"/>
  <c r="J51" i="1" s="1"/>
  <c r="AZ27" i="44"/>
  <c r="J47" i="1" s="1"/>
  <c r="AZ23" i="44"/>
  <c r="J43" i="1" s="1"/>
  <c r="AZ19" i="44"/>
  <c r="J39" i="1" s="1"/>
  <c r="AZ15" i="44"/>
  <c r="J35" i="1" s="1"/>
  <c r="AZ36" i="44"/>
  <c r="J56" i="1" s="1"/>
  <c r="AZ32" i="44"/>
  <c r="J52" i="1" s="1"/>
  <c r="AZ28" i="44"/>
  <c r="J48" i="1" s="1"/>
  <c r="AZ24" i="44"/>
  <c r="J44" i="1" s="1"/>
  <c r="AZ20" i="44"/>
  <c r="J40" i="1" s="1"/>
  <c r="AZ16" i="44"/>
  <c r="J36" i="1" s="1"/>
  <c r="AZ13" i="44"/>
  <c r="J33" i="1" s="1"/>
  <c r="AZ34" i="44"/>
  <c r="J54" i="1" s="1"/>
  <c r="AZ30" i="44"/>
  <c r="J50" i="1" s="1"/>
  <c r="AZ26" i="44"/>
  <c r="J46" i="1" s="1"/>
  <c r="AZ22" i="44"/>
  <c r="J42" i="1" s="1"/>
  <c r="AZ18" i="44"/>
  <c r="J38" i="1" s="1"/>
  <c r="AZ14" i="44"/>
  <c r="J34" i="1" s="1"/>
  <c r="AZ37" i="44"/>
  <c r="J57" i="1" s="1"/>
  <c r="AZ33" i="44"/>
  <c r="J53" i="1" s="1"/>
  <c r="AZ29" i="44"/>
  <c r="J49" i="1" s="1"/>
  <c r="AZ25" i="44"/>
  <c r="J45" i="1" s="1"/>
  <c r="AZ21" i="44"/>
  <c r="J41" i="1" s="1"/>
  <c r="AZ17" i="44"/>
  <c r="J37" i="1" s="1"/>
  <c r="AV36" i="44"/>
  <c r="I56" i="1" s="1"/>
  <c r="AV32" i="44"/>
  <c r="I52" i="1" s="1"/>
  <c r="AV28" i="44"/>
  <c r="I48" i="1" s="1"/>
  <c r="AV24" i="44"/>
  <c r="I44" i="1" s="1"/>
  <c r="AV20" i="44"/>
  <c r="I40" i="1" s="1"/>
  <c r="AV16" i="44"/>
  <c r="I36" i="1" s="1"/>
  <c r="AV37" i="44"/>
  <c r="I57" i="1" s="1"/>
  <c r="AV33" i="44"/>
  <c r="I53" i="1" s="1"/>
  <c r="AV29" i="44"/>
  <c r="I49" i="1" s="1"/>
  <c r="AV25" i="44"/>
  <c r="I45" i="1" s="1"/>
  <c r="AV21" i="44"/>
  <c r="I41" i="1" s="1"/>
  <c r="AV17" i="44"/>
  <c r="I37" i="1" s="1"/>
  <c r="AV35" i="44"/>
  <c r="I55" i="1" s="1"/>
  <c r="AV31" i="44"/>
  <c r="I51" i="1" s="1"/>
  <c r="AV27" i="44"/>
  <c r="I47" i="1" s="1"/>
  <c r="AV23" i="44"/>
  <c r="I43" i="1" s="1"/>
  <c r="AV19" i="44"/>
  <c r="I39" i="1" s="1"/>
  <c r="AV15" i="44"/>
  <c r="I35" i="1" s="1"/>
  <c r="AV34" i="44"/>
  <c r="I54" i="1" s="1"/>
  <c r="AV30" i="44"/>
  <c r="I50" i="1" s="1"/>
  <c r="AV26" i="44"/>
  <c r="I46" i="1" s="1"/>
  <c r="AV22" i="44"/>
  <c r="I42" i="1" s="1"/>
  <c r="AV18" i="44"/>
  <c r="I38" i="1" s="1"/>
  <c r="AV14" i="44"/>
  <c r="I34" i="1" s="1"/>
  <c r="AV13" i="44"/>
  <c r="I33" i="1" s="1"/>
  <c r="BI55" i="2"/>
  <c r="X60" i="23" s="1"/>
  <c r="BI56" i="2"/>
  <c r="X61" i="23" s="1"/>
  <c r="BI57" i="2"/>
  <c r="X62" i="23" s="1"/>
  <c r="BI58" i="2"/>
  <c r="X63" i="23" s="1"/>
  <c r="BI59" i="2"/>
  <c r="X64" i="23" s="1"/>
  <c r="BI60" i="2"/>
  <c r="X65" i="23" s="1"/>
  <c r="BI61" i="2"/>
  <c r="X66" i="23" s="1"/>
  <c r="BI62" i="2"/>
  <c r="X67" i="23" s="1"/>
  <c r="BI63" i="2"/>
  <c r="X68" i="23" s="1"/>
  <c r="BI64" i="2"/>
  <c r="X69" i="23" s="1"/>
  <c r="BI65" i="2"/>
  <c r="X70" i="23" s="1"/>
  <c r="BI66" i="2"/>
  <c r="X71" i="23" s="1"/>
  <c r="BI67" i="2"/>
  <c r="X72" i="23" s="1"/>
  <c r="BI68" i="2"/>
  <c r="X73" i="23" s="1"/>
  <c r="BI69" i="2"/>
  <c r="X74" i="23" s="1"/>
  <c r="BI70" i="2"/>
  <c r="X75" i="23" s="1"/>
  <c r="BI71" i="2"/>
  <c r="X76" i="23" s="1"/>
  <c r="BI72" i="2"/>
  <c r="X77" i="23" s="1"/>
  <c r="BI73" i="2"/>
  <c r="X78" i="23" s="1"/>
  <c r="BI74" i="2"/>
  <c r="X79" i="23" s="1"/>
  <c r="BI75" i="2"/>
  <c r="X80" i="23" s="1"/>
  <c r="BI76" i="2"/>
  <c r="X81" i="23" s="1"/>
  <c r="BI77" i="2"/>
  <c r="X82" i="23" s="1"/>
  <c r="BI78" i="2"/>
  <c r="X83" i="23" s="1"/>
  <c r="BI79" i="2"/>
  <c r="X84" i="23" s="1"/>
  <c r="BI80" i="2"/>
  <c r="X85" i="23" s="1"/>
  <c r="BI81" i="2"/>
  <c r="X86" i="23" s="1"/>
  <c r="BI82" i="2"/>
  <c r="X87" i="23" s="1"/>
  <c r="BI83" i="2"/>
  <c r="X88" i="23" s="1"/>
  <c r="X89" i="23"/>
  <c r="X90" i="23"/>
  <c r="X91" i="23"/>
  <c r="X92" i="23"/>
  <c r="X93" i="23"/>
  <c r="X94" i="23"/>
  <c r="X95" i="23"/>
  <c r="X96" i="23"/>
  <c r="X97" i="23"/>
  <c r="X98" i="23"/>
  <c r="X99" i="23"/>
  <c r="X100" i="23"/>
  <c r="X101" i="23"/>
  <c r="X102" i="23"/>
  <c r="X103" i="23"/>
  <c r="X104" i="23"/>
  <c r="X105" i="23"/>
  <c r="X106" i="23"/>
  <c r="X107" i="23"/>
  <c r="X108" i="23"/>
  <c r="BI54" i="2"/>
  <c r="X59" i="23" s="1"/>
  <c r="BG55" i="2"/>
  <c r="T60" i="23" s="1"/>
  <c r="BG56" i="2"/>
  <c r="T61" i="23" s="1"/>
  <c r="BG57" i="2"/>
  <c r="T62" i="23" s="1"/>
  <c r="BG58" i="2"/>
  <c r="T63" i="23" s="1"/>
  <c r="BG59" i="2"/>
  <c r="T64" i="23" s="1"/>
  <c r="BG60" i="2"/>
  <c r="T65" i="23" s="1"/>
  <c r="BG61" i="2"/>
  <c r="T66" i="23" s="1"/>
  <c r="BG62" i="2"/>
  <c r="T67" i="23" s="1"/>
  <c r="BG63" i="2"/>
  <c r="T68" i="23" s="1"/>
  <c r="BG64" i="2"/>
  <c r="T69" i="23" s="1"/>
  <c r="BG65" i="2"/>
  <c r="T70" i="23" s="1"/>
  <c r="BG66" i="2"/>
  <c r="T71" i="23" s="1"/>
  <c r="BG67" i="2"/>
  <c r="T72" i="23" s="1"/>
  <c r="BG68" i="2"/>
  <c r="T73" i="23" s="1"/>
  <c r="BG69" i="2"/>
  <c r="T74" i="23" s="1"/>
  <c r="BG70" i="2"/>
  <c r="T75" i="23" s="1"/>
  <c r="BG71" i="2"/>
  <c r="T76" i="23" s="1"/>
  <c r="BG72" i="2"/>
  <c r="T77" i="23" s="1"/>
  <c r="BG73" i="2"/>
  <c r="T78" i="23" s="1"/>
  <c r="BG74" i="2"/>
  <c r="T79" i="23" s="1"/>
  <c r="BG75" i="2"/>
  <c r="T80" i="23" s="1"/>
  <c r="BG76" i="2"/>
  <c r="T81" i="23" s="1"/>
  <c r="BG77" i="2"/>
  <c r="T82" i="23" s="1"/>
  <c r="BG78" i="2"/>
  <c r="T83" i="23" s="1"/>
  <c r="BG79" i="2"/>
  <c r="T84" i="23" s="1"/>
  <c r="BG80" i="2"/>
  <c r="T85" i="23" s="1"/>
  <c r="BG81" i="2"/>
  <c r="T86" i="23" s="1"/>
  <c r="BG82" i="2"/>
  <c r="T87" i="23" s="1"/>
  <c r="BG83" i="2"/>
  <c r="T88" i="23" s="1"/>
  <c r="T89" i="23"/>
  <c r="T90" i="23"/>
  <c r="T91" i="23"/>
  <c r="T92" i="23"/>
  <c r="T93" i="23"/>
  <c r="T94" i="23"/>
  <c r="T95" i="23"/>
  <c r="T96" i="23"/>
  <c r="T97" i="23"/>
  <c r="T98" i="23"/>
  <c r="T99" i="23"/>
  <c r="T100" i="23"/>
  <c r="T101" i="23"/>
  <c r="T102" i="23"/>
  <c r="T103" i="23"/>
  <c r="T104" i="23"/>
  <c r="T105" i="23"/>
  <c r="T106" i="23"/>
  <c r="T107" i="23"/>
  <c r="T108" i="23"/>
  <c r="BG54" i="2"/>
  <c r="T59" i="23" s="1"/>
  <c r="BE55" i="2"/>
  <c r="P60" i="23" s="1"/>
  <c r="BE56" i="2"/>
  <c r="P61" i="23" s="1"/>
  <c r="BE57" i="2"/>
  <c r="P62" i="23" s="1"/>
  <c r="BE58" i="2"/>
  <c r="P63" i="23" s="1"/>
  <c r="BE59" i="2"/>
  <c r="P64" i="23" s="1"/>
  <c r="BE60" i="2"/>
  <c r="P65" i="23" s="1"/>
  <c r="BE61" i="2"/>
  <c r="P66" i="23" s="1"/>
  <c r="BE62" i="2"/>
  <c r="P67" i="23" s="1"/>
  <c r="BE63" i="2"/>
  <c r="P68" i="23" s="1"/>
  <c r="BE64" i="2"/>
  <c r="P69" i="23" s="1"/>
  <c r="BE65" i="2"/>
  <c r="P70" i="23" s="1"/>
  <c r="BE66" i="2"/>
  <c r="P71" i="23" s="1"/>
  <c r="BE67" i="2"/>
  <c r="P72" i="23" s="1"/>
  <c r="BE68" i="2"/>
  <c r="P73" i="23" s="1"/>
  <c r="BE69" i="2"/>
  <c r="P74" i="23" s="1"/>
  <c r="BE70" i="2"/>
  <c r="P75" i="23" s="1"/>
  <c r="BE71" i="2"/>
  <c r="P76" i="23" s="1"/>
  <c r="BE72" i="2"/>
  <c r="P77" i="23" s="1"/>
  <c r="BE73" i="2"/>
  <c r="P78" i="23" s="1"/>
  <c r="BE74" i="2"/>
  <c r="P79" i="23" s="1"/>
  <c r="BE75" i="2"/>
  <c r="P80" i="23" s="1"/>
  <c r="BE76" i="2"/>
  <c r="P81" i="23" s="1"/>
  <c r="BE77" i="2"/>
  <c r="P82" i="23" s="1"/>
  <c r="BE78" i="2"/>
  <c r="P83" i="23" s="1"/>
  <c r="BE79" i="2"/>
  <c r="P84" i="23" s="1"/>
  <c r="BE80" i="2"/>
  <c r="P85" i="23" s="1"/>
  <c r="BE81" i="2"/>
  <c r="P86" i="23" s="1"/>
  <c r="BE82" i="2"/>
  <c r="P87" i="23" s="1"/>
  <c r="BE83" i="2"/>
  <c r="P88" i="23" s="1"/>
  <c r="P89" i="23"/>
  <c r="P90" i="23"/>
  <c r="P91" i="23"/>
  <c r="P92" i="23"/>
  <c r="P93" i="23"/>
  <c r="P94" i="23"/>
  <c r="P95" i="23"/>
  <c r="P96" i="23"/>
  <c r="P97" i="23"/>
  <c r="P98" i="23"/>
  <c r="P99" i="23"/>
  <c r="P100" i="23"/>
  <c r="P101" i="23"/>
  <c r="P102" i="23"/>
  <c r="P103" i="23"/>
  <c r="P104" i="23"/>
  <c r="P105" i="23"/>
  <c r="P106" i="23"/>
  <c r="P107" i="23"/>
  <c r="P108" i="23"/>
  <c r="BE54" i="2"/>
  <c r="P59" i="23" s="1"/>
  <c r="BF55" i="2"/>
  <c r="Q60" i="23" s="1"/>
  <c r="BH55" i="2"/>
  <c r="U60" i="23" s="1"/>
  <c r="BJ55" i="2"/>
  <c r="Y60" i="23" s="1"/>
  <c r="BF56" i="2"/>
  <c r="Q61" i="23" s="1"/>
  <c r="BH56" i="2"/>
  <c r="U61" i="23" s="1"/>
  <c r="BJ56" i="2"/>
  <c r="Y61" i="23" s="1"/>
  <c r="BF57" i="2"/>
  <c r="Q62" i="23" s="1"/>
  <c r="BH57" i="2"/>
  <c r="U62" i="23" s="1"/>
  <c r="BJ57" i="2"/>
  <c r="Y62" i="23" s="1"/>
  <c r="BF58" i="2"/>
  <c r="Q63" i="23" s="1"/>
  <c r="BH58" i="2"/>
  <c r="U63" i="23" s="1"/>
  <c r="BJ58" i="2"/>
  <c r="Y63" i="23" s="1"/>
  <c r="BF59" i="2"/>
  <c r="Q64" i="23" s="1"/>
  <c r="BH59" i="2"/>
  <c r="U64" i="23" s="1"/>
  <c r="BJ59" i="2"/>
  <c r="Y64" i="23" s="1"/>
  <c r="BF60" i="2"/>
  <c r="Q65" i="23" s="1"/>
  <c r="BH60" i="2"/>
  <c r="U65" i="23" s="1"/>
  <c r="BJ60" i="2"/>
  <c r="Y65" i="23" s="1"/>
  <c r="BF61" i="2"/>
  <c r="Q66" i="23" s="1"/>
  <c r="BH61" i="2"/>
  <c r="U66" i="23" s="1"/>
  <c r="BJ61" i="2"/>
  <c r="Y66" i="23" s="1"/>
  <c r="BF62" i="2"/>
  <c r="Q67" i="23" s="1"/>
  <c r="BH62" i="2"/>
  <c r="U67" i="23" s="1"/>
  <c r="BJ62" i="2"/>
  <c r="Y67" i="23" s="1"/>
  <c r="BF63" i="2"/>
  <c r="Q68" i="23" s="1"/>
  <c r="BH63" i="2"/>
  <c r="U68" i="23" s="1"/>
  <c r="BJ63" i="2"/>
  <c r="Y68" i="23" s="1"/>
  <c r="BF64" i="2"/>
  <c r="Q69" i="23" s="1"/>
  <c r="BH64" i="2"/>
  <c r="U69" i="23" s="1"/>
  <c r="BJ64" i="2"/>
  <c r="Y69" i="23" s="1"/>
  <c r="BF65" i="2"/>
  <c r="Q70" i="23" s="1"/>
  <c r="BH65" i="2"/>
  <c r="U70" i="23" s="1"/>
  <c r="BJ65" i="2"/>
  <c r="Y70" i="23" s="1"/>
  <c r="BF66" i="2"/>
  <c r="Q71" i="23" s="1"/>
  <c r="BH66" i="2"/>
  <c r="U71" i="23" s="1"/>
  <c r="BJ66" i="2"/>
  <c r="Y71" i="23" s="1"/>
  <c r="BF67" i="2"/>
  <c r="Q72" i="23" s="1"/>
  <c r="BH67" i="2"/>
  <c r="U72" i="23" s="1"/>
  <c r="BJ67" i="2"/>
  <c r="Y72" i="23" s="1"/>
  <c r="BF68" i="2"/>
  <c r="Q73" i="23" s="1"/>
  <c r="BH68" i="2"/>
  <c r="U73" i="23" s="1"/>
  <c r="BJ68" i="2"/>
  <c r="Y73" i="23" s="1"/>
  <c r="BF69" i="2"/>
  <c r="Q74" i="23" s="1"/>
  <c r="BH69" i="2"/>
  <c r="U74" i="23" s="1"/>
  <c r="BJ69" i="2"/>
  <c r="Y74" i="23" s="1"/>
  <c r="BF70" i="2"/>
  <c r="Q75" i="23" s="1"/>
  <c r="BH70" i="2"/>
  <c r="U75" i="23" s="1"/>
  <c r="BJ70" i="2"/>
  <c r="Y75" i="23" s="1"/>
  <c r="BF71" i="2"/>
  <c r="Q76" i="23" s="1"/>
  <c r="BH71" i="2"/>
  <c r="U76" i="23" s="1"/>
  <c r="BJ71" i="2"/>
  <c r="Y76" i="23" s="1"/>
  <c r="BF72" i="2"/>
  <c r="Q77" i="23" s="1"/>
  <c r="BH72" i="2"/>
  <c r="U77" i="23" s="1"/>
  <c r="BJ72" i="2"/>
  <c r="Y77" i="23" s="1"/>
  <c r="BF73" i="2"/>
  <c r="Q78" i="23" s="1"/>
  <c r="BH73" i="2"/>
  <c r="U78" i="23" s="1"/>
  <c r="BJ73" i="2"/>
  <c r="Y78" i="23" s="1"/>
  <c r="BF74" i="2"/>
  <c r="Q79" i="23" s="1"/>
  <c r="BH74" i="2"/>
  <c r="U79" i="23" s="1"/>
  <c r="BJ74" i="2"/>
  <c r="Y79" i="23" s="1"/>
  <c r="BF75" i="2"/>
  <c r="Q80" i="23" s="1"/>
  <c r="BH75" i="2"/>
  <c r="U80" i="23" s="1"/>
  <c r="BJ75" i="2"/>
  <c r="Y80" i="23" s="1"/>
  <c r="BF76" i="2"/>
  <c r="Q81" i="23" s="1"/>
  <c r="BH76" i="2"/>
  <c r="U81" i="23" s="1"/>
  <c r="BJ76" i="2"/>
  <c r="Y81" i="23" s="1"/>
  <c r="BF77" i="2"/>
  <c r="Q82" i="23" s="1"/>
  <c r="BH77" i="2"/>
  <c r="U82" i="23" s="1"/>
  <c r="BJ77" i="2"/>
  <c r="Y82" i="23" s="1"/>
  <c r="BF78" i="2"/>
  <c r="Q83" i="23" s="1"/>
  <c r="BH78" i="2"/>
  <c r="U83" i="23" s="1"/>
  <c r="BJ78" i="2"/>
  <c r="Y83" i="23" s="1"/>
  <c r="BF79" i="2"/>
  <c r="Q84" i="23" s="1"/>
  <c r="BH79" i="2"/>
  <c r="U84" i="23" s="1"/>
  <c r="BJ79" i="2"/>
  <c r="Y84" i="23" s="1"/>
  <c r="BF80" i="2"/>
  <c r="Q85" i="23" s="1"/>
  <c r="BH80" i="2"/>
  <c r="U85" i="23" s="1"/>
  <c r="BJ80" i="2"/>
  <c r="Y85" i="23" s="1"/>
  <c r="BF81" i="2"/>
  <c r="Q86" i="23" s="1"/>
  <c r="BH81" i="2"/>
  <c r="U86" i="23" s="1"/>
  <c r="BJ81" i="2"/>
  <c r="Y86" i="23" s="1"/>
  <c r="BF82" i="2"/>
  <c r="Q87" i="23" s="1"/>
  <c r="BH82" i="2"/>
  <c r="U87" i="23" s="1"/>
  <c r="BJ82" i="2"/>
  <c r="Y87" i="23" s="1"/>
  <c r="BF83" i="2"/>
  <c r="Q88" i="23" s="1"/>
  <c r="BH83" i="2"/>
  <c r="U88" i="23" s="1"/>
  <c r="BJ83" i="2"/>
  <c r="Y88" i="23" s="1"/>
  <c r="Q89" i="23"/>
  <c r="U89" i="23"/>
  <c r="Y89" i="23"/>
  <c r="Q90" i="23"/>
  <c r="U90" i="23"/>
  <c r="Y90" i="23"/>
  <c r="Q91" i="23"/>
  <c r="U91" i="23"/>
  <c r="Y91" i="23"/>
  <c r="Q92" i="23"/>
  <c r="U92" i="23"/>
  <c r="Y92" i="23"/>
  <c r="Q93" i="23"/>
  <c r="U93" i="23"/>
  <c r="Y93" i="23"/>
  <c r="Q94" i="23"/>
  <c r="U94" i="23"/>
  <c r="Y94" i="23"/>
  <c r="Q95" i="23"/>
  <c r="U95" i="23"/>
  <c r="Y95" i="23"/>
  <c r="Q96" i="23"/>
  <c r="U96" i="23"/>
  <c r="Y96" i="23"/>
  <c r="Q97" i="23"/>
  <c r="U97" i="23"/>
  <c r="Y97" i="23"/>
  <c r="Q98" i="23"/>
  <c r="U98" i="23"/>
  <c r="Y98" i="23"/>
  <c r="Q99" i="23"/>
  <c r="U99" i="23"/>
  <c r="Y99" i="23"/>
  <c r="Q100" i="23"/>
  <c r="U100" i="23"/>
  <c r="Y100" i="23"/>
  <c r="Q101" i="23"/>
  <c r="U101" i="23"/>
  <c r="Y101" i="23"/>
  <c r="Q102" i="23"/>
  <c r="U102" i="23"/>
  <c r="Y102" i="23"/>
  <c r="Q103" i="23"/>
  <c r="U103" i="23"/>
  <c r="Y103" i="23"/>
  <c r="Q104" i="23"/>
  <c r="U104" i="23"/>
  <c r="Y104" i="23"/>
  <c r="Q105" i="23"/>
  <c r="U105" i="23"/>
  <c r="Y105" i="23"/>
  <c r="Q106" i="23"/>
  <c r="U106" i="23"/>
  <c r="Y106" i="23"/>
  <c r="Q107" i="23"/>
  <c r="U107" i="23"/>
  <c r="Y107" i="23"/>
  <c r="Q108" i="23"/>
  <c r="U108" i="23"/>
  <c r="Y108" i="23"/>
  <c r="BJ54" i="2"/>
  <c r="Y59" i="23" s="1"/>
  <c r="BH54" i="2"/>
  <c r="U59" i="23" s="1"/>
  <c r="BF54" i="2"/>
  <c r="Q59" i="23" s="1"/>
  <c r="BI21" i="2"/>
  <c r="BI22" i="2"/>
  <c r="BI23" i="2"/>
  <c r="BI24" i="2"/>
  <c r="BI25" i="2"/>
  <c r="BI26" i="2"/>
  <c r="BI27" i="2"/>
  <c r="BI28" i="2"/>
  <c r="BI29" i="2"/>
  <c r="BI30" i="2"/>
  <c r="BI31" i="2"/>
  <c r="BI32" i="2"/>
  <c r="BI33" i="2"/>
  <c r="BI34" i="2"/>
  <c r="BI35" i="2"/>
  <c r="BI36" i="2"/>
  <c r="BI37" i="2"/>
  <c r="BI38" i="2"/>
  <c r="BI39" i="2"/>
  <c r="BI40" i="2"/>
  <c r="BI41" i="2"/>
  <c r="BI42" i="2"/>
  <c r="BI43" i="2"/>
  <c r="BI44" i="2"/>
  <c r="BI45" i="2"/>
  <c r="BI46" i="2"/>
  <c r="BI47" i="2"/>
  <c r="BI48" i="2"/>
  <c r="BI49" i="2"/>
  <c r="BI20" i="2"/>
  <c r="BG21" i="2"/>
  <c r="BG22" i="2"/>
  <c r="BG23" i="2"/>
  <c r="BG24" i="2"/>
  <c r="BG25" i="2"/>
  <c r="BG26" i="2"/>
  <c r="BG27" i="2"/>
  <c r="BG28" i="2"/>
  <c r="BG29" i="2"/>
  <c r="BG30" i="2"/>
  <c r="BG31" i="2"/>
  <c r="BG32" i="2"/>
  <c r="BG33" i="2"/>
  <c r="BG34" i="2"/>
  <c r="BG35" i="2"/>
  <c r="BG36" i="2"/>
  <c r="BG37" i="2"/>
  <c r="BG38" i="2"/>
  <c r="BG39" i="2"/>
  <c r="BG40" i="2"/>
  <c r="BG41" i="2"/>
  <c r="BG42" i="2"/>
  <c r="BG43" i="2"/>
  <c r="BG44" i="2"/>
  <c r="BG45" i="2"/>
  <c r="BG46" i="2"/>
  <c r="BG47" i="2"/>
  <c r="BG48" i="2"/>
  <c r="BG49" i="2"/>
  <c r="BG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20" i="2"/>
  <c r="BB55" i="2"/>
  <c r="BB56" i="2"/>
  <c r="BB57" i="2"/>
  <c r="BB58" i="2"/>
  <c r="BB59" i="2"/>
  <c r="BB60" i="2"/>
  <c r="BB61" i="2"/>
  <c r="BB62" i="2"/>
  <c r="BB63" i="2"/>
  <c r="BB64" i="2"/>
  <c r="BB65" i="2"/>
  <c r="BB66" i="2"/>
  <c r="BB67" i="2"/>
  <c r="BB68" i="2"/>
  <c r="BB69" i="2"/>
  <c r="BB70" i="2"/>
  <c r="BB71" i="2"/>
  <c r="BB72" i="2"/>
  <c r="BB73" i="2"/>
  <c r="BB74" i="2"/>
  <c r="BB75" i="2"/>
  <c r="BB76" i="2"/>
  <c r="BB77" i="2"/>
  <c r="BB78" i="2"/>
  <c r="BB79" i="2"/>
  <c r="BB80" i="2"/>
  <c r="BB81" i="2"/>
  <c r="BB82" i="2"/>
  <c r="BB83" i="2"/>
  <c r="BB54" i="2"/>
  <c r="AZ55" i="2"/>
  <c r="AZ56" i="2"/>
  <c r="AZ57" i="2"/>
  <c r="AZ58" i="2"/>
  <c r="AZ59" i="2"/>
  <c r="AZ60" i="2"/>
  <c r="AZ61" i="2"/>
  <c r="AZ62" i="2"/>
  <c r="AZ63" i="2"/>
  <c r="AZ64" i="2"/>
  <c r="AZ65" i="2"/>
  <c r="AZ66" i="2"/>
  <c r="AZ67" i="2"/>
  <c r="AZ68" i="2"/>
  <c r="AZ69" i="2"/>
  <c r="AZ70" i="2"/>
  <c r="AZ71" i="2"/>
  <c r="AZ72" i="2"/>
  <c r="AZ73" i="2"/>
  <c r="AZ74" i="2"/>
  <c r="AZ75" i="2"/>
  <c r="AZ76" i="2"/>
  <c r="AZ77" i="2"/>
  <c r="AZ78" i="2"/>
  <c r="AZ79" i="2"/>
  <c r="AZ80" i="2"/>
  <c r="AZ81" i="2"/>
  <c r="AZ82" i="2"/>
  <c r="AZ83" i="2"/>
  <c r="AZ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Y68" i="2" s="1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54" i="2"/>
  <c r="AT55" i="2"/>
  <c r="AT56" i="2"/>
  <c r="AT57" i="2"/>
  <c r="AT58" i="2"/>
  <c r="AT59" i="2"/>
  <c r="AT60" i="2"/>
  <c r="AT61" i="2"/>
  <c r="AT62" i="2"/>
  <c r="AT63" i="2"/>
  <c r="AT64" i="2"/>
  <c r="AT65" i="2"/>
  <c r="AT66" i="2"/>
  <c r="AT67" i="2"/>
  <c r="AT68" i="2"/>
  <c r="AT69" i="2"/>
  <c r="AT70" i="2"/>
  <c r="AT71" i="2"/>
  <c r="AT72" i="2"/>
  <c r="AT73" i="2"/>
  <c r="AT74" i="2"/>
  <c r="AT75" i="2"/>
  <c r="AT76" i="2"/>
  <c r="AT77" i="2"/>
  <c r="AT78" i="2"/>
  <c r="AT79" i="2"/>
  <c r="AT80" i="2"/>
  <c r="AT81" i="2"/>
  <c r="AT82" i="2"/>
  <c r="AT83" i="2"/>
  <c r="AT54" i="2"/>
  <c r="AS79" i="2"/>
  <c r="AS80" i="2"/>
  <c r="AS81" i="2"/>
  <c r="AS82" i="2"/>
  <c r="AS83" i="2"/>
  <c r="AR55" i="2"/>
  <c r="AR56" i="2"/>
  <c r="AR57" i="2"/>
  <c r="AR58" i="2"/>
  <c r="AR59" i="2"/>
  <c r="AR60" i="2"/>
  <c r="AR61" i="2"/>
  <c r="AR62" i="2"/>
  <c r="AR63" i="2"/>
  <c r="AR64" i="2"/>
  <c r="AR65" i="2"/>
  <c r="AR66" i="2"/>
  <c r="AR67" i="2"/>
  <c r="AR68" i="2"/>
  <c r="AR69" i="2"/>
  <c r="AR70" i="2"/>
  <c r="AR71" i="2"/>
  <c r="AR72" i="2"/>
  <c r="AR73" i="2"/>
  <c r="AR74" i="2"/>
  <c r="AR75" i="2"/>
  <c r="AR76" i="2"/>
  <c r="AR77" i="2"/>
  <c r="AR78" i="2"/>
  <c r="AR79" i="2"/>
  <c r="AR80" i="2"/>
  <c r="AR81" i="2"/>
  <c r="AR82" i="2"/>
  <c r="AR83" i="2"/>
  <c r="AR54" i="2"/>
  <c r="BC60" i="2" l="1"/>
  <c r="J69" i="1" s="1"/>
  <c r="BC56" i="2"/>
  <c r="J65" i="1" s="1"/>
  <c r="AY82" i="2"/>
  <c r="I91" i="1" s="1"/>
  <c r="AY78" i="2"/>
  <c r="I87" i="1" s="1"/>
  <c r="AY74" i="2"/>
  <c r="I83" i="1" s="1"/>
  <c r="AY70" i="2"/>
  <c r="I79" i="1" s="1"/>
  <c r="AY66" i="2"/>
  <c r="I75" i="1" s="1"/>
  <c r="AY62" i="2"/>
  <c r="I71" i="1" s="1"/>
  <c r="AY58" i="2"/>
  <c r="I67" i="1" s="1"/>
  <c r="BC54" i="2"/>
  <c r="J63" i="1" s="1"/>
  <c r="BC80" i="2"/>
  <c r="J89" i="1" s="1"/>
  <c r="BC76" i="2"/>
  <c r="J85" i="1" s="1"/>
  <c r="BC72" i="2"/>
  <c r="J81" i="1" s="1"/>
  <c r="BC68" i="2"/>
  <c r="J77" i="1" s="1"/>
  <c r="BC64" i="2"/>
  <c r="J73" i="1" s="1"/>
  <c r="AU81" i="2"/>
  <c r="H90" i="1" s="1"/>
  <c r="AU77" i="2"/>
  <c r="H86" i="1" s="1"/>
  <c r="AU73" i="2"/>
  <c r="H82" i="1" s="1"/>
  <c r="AU69" i="2"/>
  <c r="H78" i="1" s="1"/>
  <c r="AU65" i="2"/>
  <c r="H74" i="1" s="1"/>
  <c r="AU61" i="2"/>
  <c r="H70" i="1" s="1"/>
  <c r="AU57" i="2"/>
  <c r="H66" i="1" s="1"/>
  <c r="AY54" i="2"/>
  <c r="I63" i="1" s="1"/>
  <c r="AY80" i="2"/>
  <c r="I89" i="1" s="1"/>
  <c r="AY76" i="2"/>
  <c r="I85" i="1" s="1"/>
  <c r="AY72" i="2"/>
  <c r="I81" i="1" s="1"/>
  <c r="I77" i="1"/>
  <c r="AY64" i="2"/>
  <c r="I73" i="1" s="1"/>
  <c r="AY60" i="2"/>
  <c r="I69" i="1" s="1"/>
  <c r="AY56" i="2"/>
  <c r="I65" i="1" s="1"/>
  <c r="BC82" i="2"/>
  <c r="J91" i="1" s="1"/>
  <c r="BC78" i="2"/>
  <c r="J87" i="1" s="1"/>
  <c r="BC74" i="2"/>
  <c r="J83" i="1" s="1"/>
  <c r="BC70" i="2"/>
  <c r="J79" i="1" s="1"/>
  <c r="BC66" i="2"/>
  <c r="J75" i="1" s="1"/>
  <c r="BC62" i="2"/>
  <c r="J71" i="1" s="1"/>
  <c r="BC58" i="2"/>
  <c r="J67" i="1" s="1"/>
  <c r="AU82" i="2"/>
  <c r="H91" i="1" s="1"/>
  <c r="AU78" i="2"/>
  <c r="H87" i="1" s="1"/>
  <c r="AU74" i="2"/>
  <c r="H83" i="1" s="1"/>
  <c r="AU70" i="2"/>
  <c r="H79" i="1" s="1"/>
  <c r="AU66" i="2"/>
  <c r="H75" i="1" s="1"/>
  <c r="AU62" i="2"/>
  <c r="H71" i="1" s="1"/>
  <c r="AU58" i="2"/>
  <c r="H67" i="1" s="1"/>
  <c r="AY81" i="2"/>
  <c r="I90" i="1" s="1"/>
  <c r="AY77" i="2"/>
  <c r="I86" i="1" s="1"/>
  <c r="AY73" i="2"/>
  <c r="I82" i="1" s="1"/>
  <c r="AY69" i="2"/>
  <c r="I78" i="1" s="1"/>
  <c r="AY65" i="2"/>
  <c r="I74" i="1" s="1"/>
  <c r="AY61" i="2"/>
  <c r="I70" i="1" s="1"/>
  <c r="AY57" i="2"/>
  <c r="I66" i="1" s="1"/>
  <c r="BC83" i="2"/>
  <c r="J92" i="1" s="1"/>
  <c r="BC79" i="2"/>
  <c r="J88" i="1" s="1"/>
  <c r="BC75" i="2"/>
  <c r="J84" i="1" s="1"/>
  <c r="BC71" i="2"/>
  <c r="J80" i="1" s="1"/>
  <c r="BC67" i="2"/>
  <c r="J76" i="1" s="1"/>
  <c r="BC63" i="2"/>
  <c r="J72" i="1" s="1"/>
  <c r="BC59" i="2"/>
  <c r="J68" i="1" s="1"/>
  <c r="BC55" i="2"/>
  <c r="J64" i="1" s="1"/>
  <c r="AU80" i="2"/>
  <c r="H89" i="1" s="1"/>
  <c r="AU76" i="2"/>
  <c r="H85" i="1" s="1"/>
  <c r="AU72" i="2"/>
  <c r="H81" i="1" s="1"/>
  <c r="AU68" i="2"/>
  <c r="H77" i="1" s="1"/>
  <c r="AU64" i="2"/>
  <c r="H73" i="1" s="1"/>
  <c r="AU60" i="2"/>
  <c r="H69" i="1" s="1"/>
  <c r="AU56" i="2"/>
  <c r="H65" i="1" s="1"/>
  <c r="AY83" i="2"/>
  <c r="I92" i="1" s="1"/>
  <c r="AY79" i="2"/>
  <c r="I88" i="1" s="1"/>
  <c r="AY75" i="2"/>
  <c r="I84" i="1" s="1"/>
  <c r="AY71" i="2"/>
  <c r="I80" i="1" s="1"/>
  <c r="AY67" i="2"/>
  <c r="I76" i="1" s="1"/>
  <c r="AY63" i="2"/>
  <c r="I72" i="1" s="1"/>
  <c r="AY59" i="2"/>
  <c r="I68" i="1" s="1"/>
  <c r="AY55" i="2"/>
  <c r="I64" i="1" s="1"/>
  <c r="BC81" i="2"/>
  <c r="J90" i="1" s="1"/>
  <c r="BC77" i="2"/>
  <c r="J86" i="1" s="1"/>
  <c r="BC73" i="2"/>
  <c r="J82" i="1" s="1"/>
  <c r="BC69" i="2"/>
  <c r="J78" i="1" s="1"/>
  <c r="BC65" i="2"/>
  <c r="J74" i="1" s="1"/>
  <c r="BC61" i="2"/>
  <c r="J70" i="1" s="1"/>
  <c r="BC57" i="2"/>
  <c r="J66" i="1" s="1"/>
  <c r="AU83" i="2"/>
  <c r="H92" i="1" s="1"/>
  <c r="AU79" i="2"/>
  <c r="H88" i="1" s="1"/>
  <c r="AU75" i="2"/>
  <c r="H84" i="1" s="1"/>
  <c r="AU71" i="2"/>
  <c r="H80" i="1" s="1"/>
  <c r="AU67" i="2"/>
  <c r="H76" i="1" s="1"/>
  <c r="AU63" i="2"/>
  <c r="H72" i="1" s="1"/>
  <c r="AU59" i="2"/>
  <c r="H68" i="1" s="1"/>
  <c r="AU55" i="2"/>
  <c r="H64" i="1" s="1"/>
  <c r="AU54" i="2"/>
  <c r="H63" i="1" s="1"/>
  <c r="AM49" i="2"/>
  <c r="AL49" i="2"/>
  <c r="AO49" i="2"/>
  <c r="AJ49" i="2"/>
  <c r="AK49" i="2"/>
  <c r="AP49" i="2"/>
  <c r="AR49" i="2"/>
  <c r="AS49" i="2"/>
  <c r="AT49" i="2"/>
  <c r="AV49" i="2"/>
  <c r="AW49" i="2"/>
  <c r="AX49" i="2"/>
  <c r="AZ49" i="2"/>
  <c r="BA49" i="2"/>
  <c r="BB49" i="2"/>
  <c r="BF49" i="2"/>
  <c r="T34" i="23"/>
  <c r="BH49" i="2"/>
  <c r="U34" i="23" s="1"/>
  <c r="BJ49" i="2"/>
  <c r="Y34" i="23" s="1"/>
  <c r="P35" i="23"/>
  <c r="Q35" i="23"/>
  <c r="U35" i="23"/>
  <c r="Y35" i="23"/>
  <c r="P36" i="23"/>
  <c r="U36" i="23"/>
  <c r="X36" i="23"/>
  <c r="Y36" i="23"/>
  <c r="Q37" i="23"/>
  <c r="T37" i="23"/>
  <c r="X37" i="23"/>
  <c r="Y37" i="23"/>
  <c r="Q38" i="23"/>
  <c r="T38" i="23"/>
  <c r="U38" i="23"/>
  <c r="Y38" i="23"/>
  <c r="P39" i="23"/>
  <c r="Q39" i="23"/>
  <c r="U39" i="23"/>
  <c r="Y39" i="23"/>
  <c r="P40" i="23"/>
  <c r="Q40" i="23"/>
  <c r="U40" i="23"/>
  <c r="X40" i="23"/>
  <c r="Y40" i="23"/>
  <c r="Q41" i="23"/>
  <c r="U41" i="23"/>
  <c r="Q42" i="23"/>
  <c r="T42" i="23"/>
  <c r="U42" i="23"/>
  <c r="X42" i="23"/>
  <c r="Q43" i="23"/>
  <c r="T43" i="23"/>
  <c r="U43" i="23"/>
  <c r="X43" i="23"/>
  <c r="P44" i="23"/>
  <c r="Q44" i="23"/>
  <c r="X44" i="23"/>
  <c r="Y44" i="23"/>
  <c r="P45" i="23"/>
  <c r="Q45" i="23"/>
  <c r="T45" i="23"/>
  <c r="U45" i="23"/>
  <c r="P46" i="23"/>
  <c r="Q46" i="23"/>
  <c r="T46" i="23"/>
  <c r="U46" i="23"/>
  <c r="Y46" i="23"/>
  <c r="Q47" i="23"/>
  <c r="U47" i="23"/>
  <c r="Y47" i="23"/>
  <c r="P48" i="23"/>
  <c r="Q48" i="23"/>
  <c r="T48" i="23"/>
  <c r="U48" i="23"/>
  <c r="X48" i="23"/>
  <c r="Y48" i="23"/>
  <c r="Q49" i="23"/>
  <c r="U49" i="23"/>
  <c r="X49" i="23"/>
  <c r="Y49" i="23"/>
  <c r="P50" i="23"/>
  <c r="Q50" i="23"/>
  <c r="T50" i="23"/>
  <c r="U50" i="23"/>
  <c r="X50" i="23"/>
  <c r="Y50" i="23"/>
  <c r="P51" i="23"/>
  <c r="Q51" i="23"/>
  <c r="T51" i="23"/>
  <c r="U51" i="23"/>
  <c r="X51" i="23"/>
  <c r="Y51" i="23"/>
  <c r="P52" i="23"/>
  <c r="Q52" i="23"/>
  <c r="T52" i="23"/>
  <c r="U52" i="23"/>
  <c r="X52" i="23"/>
  <c r="Y52" i="23"/>
  <c r="P53" i="23"/>
  <c r="Q53" i="23"/>
  <c r="U53" i="23"/>
  <c r="X53" i="23"/>
  <c r="Y53" i="23"/>
  <c r="Q34" i="23"/>
  <c r="Q36" i="23"/>
  <c r="U37" i="23"/>
  <c r="U44" i="23"/>
  <c r="Y41" i="23"/>
  <c r="Y42" i="23"/>
  <c r="Y43" i="23"/>
  <c r="Y45" i="23"/>
  <c r="X34" i="23"/>
  <c r="X35" i="23"/>
  <c r="X38" i="23"/>
  <c r="X39" i="23"/>
  <c r="X41" i="23"/>
  <c r="X45" i="23"/>
  <c r="X46" i="23"/>
  <c r="X47" i="23"/>
  <c r="P34" i="23"/>
  <c r="P37" i="23"/>
  <c r="P38" i="23"/>
  <c r="P41" i="23"/>
  <c r="P42" i="23"/>
  <c r="P43" i="23"/>
  <c r="P47" i="23"/>
  <c r="P49" i="23"/>
  <c r="T35" i="23"/>
  <c r="T36" i="23"/>
  <c r="T39" i="23"/>
  <c r="T40" i="23"/>
  <c r="T41" i="23"/>
  <c r="T44" i="23"/>
  <c r="T47" i="23"/>
  <c r="T49" i="23"/>
  <c r="T53" i="23"/>
  <c r="BJ21" i="2"/>
  <c r="Y6" i="23" s="1"/>
  <c r="BJ22" i="2"/>
  <c r="Y7" i="23" s="1"/>
  <c r="BJ23" i="2"/>
  <c r="Y8" i="23" s="1"/>
  <c r="BJ24" i="2"/>
  <c r="Y9" i="23" s="1"/>
  <c r="BJ25" i="2"/>
  <c r="Y10" i="23" s="1"/>
  <c r="BJ26" i="2"/>
  <c r="Y11" i="23" s="1"/>
  <c r="BJ27" i="2"/>
  <c r="Y12" i="23" s="1"/>
  <c r="BJ28" i="2"/>
  <c r="Y13" i="23" s="1"/>
  <c r="BJ29" i="2"/>
  <c r="Y14" i="23" s="1"/>
  <c r="BJ30" i="2"/>
  <c r="Y15" i="23" s="1"/>
  <c r="BJ31" i="2"/>
  <c r="Y16" i="23" s="1"/>
  <c r="BJ32" i="2"/>
  <c r="Y17" i="23" s="1"/>
  <c r="BJ33" i="2"/>
  <c r="Y18" i="23" s="1"/>
  <c r="BJ34" i="2"/>
  <c r="Y19" i="23" s="1"/>
  <c r="BJ35" i="2"/>
  <c r="Y20" i="23" s="1"/>
  <c r="BJ36" i="2"/>
  <c r="Y21" i="23" s="1"/>
  <c r="BJ37" i="2"/>
  <c r="Y22" i="23" s="1"/>
  <c r="BJ38" i="2"/>
  <c r="Y23" i="23" s="1"/>
  <c r="BJ39" i="2"/>
  <c r="Y24" i="23" s="1"/>
  <c r="BJ40" i="2"/>
  <c r="Y25" i="23" s="1"/>
  <c r="BJ41" i="2"/>
  <c r="Y26" i="23" s="1"/>
  <c r="BJ42" i="2"/>
  <c r="Y27" i="23" s="1"/>
  <c r="BJ43" i="2"/>
  <c r="Y28" i="23" s="1"/>
  <c r="BJ44" i="2"/>
  <c r="Y29" i="23" s="1"/>
  <c r="BJ45" i="2"/>
  <c r="Y30" i="23" s="1"/>
  <c r="BJ46" i="2"/>
  <c r="Y31" i="23" s="1"/>
  <c r="BJ47" i="2"/>
  <c r="Y32" i="23" s="1"/>
  <c r="BJ48" i="2"/>
  <c r="Y33" i="23" s="1"/>
  <c r="Y54" i="23"/>
  <c r="BJ20" i="2"/>
  <c r="Y5" i="23" s="1"/>
  <c r="BH21" i="2"/>
  <c r="U6" i="23" s="1"/>
  <c r="BH22" i="2"/>
  <c r="U7" i="23" s="1"/>
  <c r="BH23" i="2"/>
  <c r="U8" i="23" s="1"/>
  <c r="BH24" i="2"/>
  <c r="U9" i="23" s="1"/>
  <c r="BH25" i="2"/>
  <c r="U10" i="23" s="1"/>
  <c r="BH26" i="2"/>
  <c r="U11" i="23" s="1"/>
  <c r="BH27" i="2"/>
  <c r="U12" i="23" s="1"/>
  <c r="BH28" i="2"/>
  <c r="U13" i="23" s="1"/>
  <c r="BH29" i="2"/>
  <c r="U14" i="23" s="1"/>
  <c r="BH30" i="2"/>
  <c r="U15" i="23" s="1"/>
  <c r="BH31" i="2"/>
  <c r="U16" i="23" s="1"/>
  <c r="BH32" i="2"/>
  <c r="U17" i="23" s="1"/>
  <c r="BH33" i="2"/>
  <c r="U18" i="23" s="1"/>
  <c r="BH34" i="2"/>
  <c r="U19" i="23" s="1"/>
  <c r="BH35" i="2"/>
  <c r="U20" i="23" s="1"/>
  <c r="BH36" i="2"/>
  <c r="U21" i="23" s="1"/>
  <c r="BH37" i="2"/>
  <c r="U22" i="23" s="1"/>
  <c r="BH38" i="2"/>
  <c r="U23" i="23" s="1"/>
  <c r="BH39" i="2"/>
  <c r="U24" i="23" s="1"/>
  <c r="BH40" i="2"/>
  <c r="U25" i="23" s="1"/>
  <c r="BH41" i="2"/>
  <c r="U26" i="23" s="1"/>
  <c r="BH42" i="2"/>
  <c r="U27" i="23" s="1"/>
  <c r="BH43" i="2"/>
  <c r="U28" i="23" s="1"/>
  <c r="BH44" i="2"/>
  <c r="U29" i="23" s="1"/>
  <c r="BH45" i="2"/>
  <c r="U30" i="23" s="1"/>
  <c r="BH46" i="2"/>
  <c r="U31" i="23" s="1"/>
  <c r="BH47" i="2"/>
  <c r="U32" i="23" s="1"/>
  <c r="BH48" i="2"/>
  <c r="U33" i="23" s="1"/>
  <c r="U54" i="23"/>
  <c r="BH20" i="2"/>
  <c r="U5" i="23" s="1"/>
  <c r="BF21" i="2"/>
  <c r="Q6" i="23" s="1"/>
  <c r="BF22" i="2"/>
  <c r="Q7" i="23" s="1"/>
  <c r="BF23" i="2"/>
  <c r="Q8" i="23" s="1"/>
  <c r="BF24" i="2"/>
  <c r="Q9" i="23" s="1"/>
  <c r="BF25" i="2"/>
  <c r="Q10" i="23" s="1"/>
  <c r="BF26" i="2"/>
  <c r="Q11" i="23" s="1"/>
  <c r="BF27" i="2"/>
  <c r="Q12" i="23" s="1"/>
  <c r="BF28" i="2"/>
  <c r="Q13" i="23" s="1"/>
  <c r="BF29" i="2"/>
  <c r="Q14" i="23" s="1"/>
  <c r="BF30" i="2"/>
  <c r="Q15" i="23" s="1"/>
  <c r="BF31" i="2"/>
  <c r="Q16" i="23" s="1"/>
  <c r="BF32" i="2"/>
  <c r="Q17" i="23" s="1"/>
  <c r="BF33" i="2"/>
  <c r="Q18" i="23" s="1"/>
  <c r="BF34" i="2"/>
  <c r="Q19" i="23" s="1"/>
  <c r="BF35" i="2"/>
  <c r="Q20" i="23" s="1"/>
  <c r="BF36" i="2"/>
  <c r="Q21" i="23" s="1"/>
  <c r="BF37" i="2"/>
  <c r="Q22" i="23" s="1"/>
  <c r="BF38" i="2"/>
  <c r="Q23" i="23" s="1"/>
  <c r="BF39" i="2"/>
  <c r="Q24" i="23" s="1"/>
  <c r="BF40" i="2"/>
  <c r="Q25" i="23" s="1"/>
  <c r="BF41" i="2"/>
  <c r="Q26" i="23" s="1"/>
  <c r="BF42" i="2"/>
  <c r="Q27" i="23" s="1"/>
  <c r="BF43" i="2"/>
  <c r="Q28" i="23" s="1"/>
  <c r="BF44" i="2"/>
  <c r="Q29" i="23" s="1"/>
  <c r="BF45" i="2"/>
  <c r="Q30" i="23" s="1"/>
  <c r="BF46" i="2"/>
  <c r="Q31" i="23" s="1"/>
  <c r="BF47" i="2"/>
  <c r="Q32" i="23" s="1"/>
  <c r="BF48" i="2"/>
  <c r="Q33" i="23" s="1"/>
  <c r="Q54" i="23"/>
  <c r="BF20" i="2"/>
  <c r="Q5" i="23" s="1"/>
  <c r="P6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5" i="23"/>
  <c r="P26" i="23"/>
  <c r="P27" i="23"/>
  <c r="P28" i="23"/>
  <c r="P29" i="23"/>
  <c r="P30" i="23"/>
  <c r="P31" i="23"/>
  <c r="P32" i="23"/>
  <c r="P33" i="23"/>
  <c r="P54" i="23"/>
  <c r="P5" i="23"/>
  <c r="T6" i="23"/>
  <c r="T7" i="23"/>
  <c r="T8" i="23"/>
  <c r="T9" i="23"/>
  <c r="T10" i="23"/>
  <c r="T11" i="23"/>
  <c r="T12" i="23"/>
  <c r="T13" i="23"/>
  <c r="T14" i="23"/>
  <c r="T15" i="23"/>
  <c r="T16" i="23"/>
  <c r="T17" i="23"/>
  <c r="T18" i="23"/>
  <c r="T19" i="23"/>
  <c r="T20" i="23"/>
  <c r="T21" i="23"/>
  <c r="T22" i="23"/>
  <c r="T23" i="23"/>
  <c r="T24" i="23"/>
  <c r="T25" i="23"/>
  <c r="T26" i="23"/>
  <c r="T27" i="23"/>
  <c r="T28" i="23"/>
  <c r="T29" i="23"/>
  <c r="T30" i="23"/>
  <c r="T31" i="23"/>
  <c r="T32" i="23"/>
  <c r="T33" i="23"/>
  <c r="T54" i="23"/>
  <c r="T5" i="23"/>
  <c r="X6" i="23"/>
  <c r="X7" i="23"/>
  <c r="X8" i="23"/>
  <c r="X9" i="23"/>
  <c r="X10" i="23"/>
  <c r="X11" i="23"/>
  <c r="X12" i="23"/>
  <c r="X13" i="23"/>
  <c r="X14" i="23"/>
  <c r="X15" i="23"/>
  <c r="X16" i="23"/>
  <c r="X17" i="23"/>
  <c r="X18" i="23"/>
  <c r="X19" i="23"/>
  <c r="X20" i="23"/>
  <c r="X21" i="23"/>
  <c r="X22" i="23"/>
  <c r="X23" i="23"/>
  <c r="X24" i="23"/>
  <c r="X25" i="23"/>
  <c r="X26" i="23"/>
  <c r="X27" i="23"/>
  <c r="X28" i="23"/>
  <c r="X29" i="23"/>
  <c r="X30" i="23"/>
  <c r="X31" i="23"/>
  <c r="X32" i="23"/>
  <c r="X33" i="23"/>
  <c r="X54" i="23"/>
  <c r="X5" i="23"/>
  <c r="T16" i="47" l="1"/>
  <c r="T18" i="47" s="1"/>
  <c r="AN49" i="2"/>
  <c r="AU49" i="2"/>
  <c r="AY49" i="2"/>
  <c r="BC49" i="2"/>
  <c r="BB21" i="2" l="1"/>
  <c r="BB22" i="2"/>
  <c r="BB23" i="2"/>
  <c r="BB24" i="2"/>
  <c r="BB25" i="2"/>
  <c r="BB26" i="2"/>
  <c r="BB27" i="2"/>
  <c r="BB28" i="2"/>
  <c r="BB29" i="2"/>
  <c r="BB30" i="2"/>
  <c r="BB31" i="2"/>
  <c r="BB32" i="2"/>
  <c r="BB33" i="2"/>
  <c r="BB34" i="2"/>
  <c r="BB35" i="2"/>
  <c r="BB36" i="2"/>
  <c r="BB37" i="2"/>
  <c r="BB38" i="2"/>
  <c r="BB39" i="2"/>
  <c r="BB40" i="2"/>
  <c r="BB41" i="2"/>
  <c r="BB42" i="2"/>
  <c r="BB43" i="2"/>
  <c r="BB44" i="2"/>
  <c r="BB45" i="2"/>
  <c r="BB46" i="2"/>
  <c r="BB47" i="2"/>
  <c r="BB48" i="2"/>
  <c r="BB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Z48" i="2"/>
  <c r="AZ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BA43" i="2"/>
  <c r="BA44" i="2"/>
  <c r="BA45" i="2"/>
  <c r="BA46" i="2"/>
  <c r="BA47" i="2"/>
  <c r="BA48" i="2"/>
  <c r="BA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20" i="2"/>
  <c r="AV45" i="2"/>
  <c r="AV46" i="2"/>
  <c r="AV47" i="2"/>
  <c r="AV48" i="2"/>
  <c r="AS34" i="2"/>
  <c r="AS35" i="2"/>
  <c r="AS36" i="2"/>
  <c r="AS37" i="2"/>
  <c r="AS38" i="2"/>
  <c r="AS39" i="2"/>
  <c r="AS40" i="2"/>
  <c r="AS41" i="2"/>
  <c r="AS42" i="2"/>
  <c r="AS43" i="2"/>
  <c r="AS44" i="2"/>
  <c r="AS45" i="2"/>
  <c r="AS46" i="2"/>
  <c r="AS47" i="2"/>
  <c r="AS48" i="2"/>
  <c r="AR45" i="2"/>
  <c r="AR46" i="2"/>
  <c r="AR47" i="2"/>
  <c r="AR48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T48" i="2"/>
  <c r="AT20" i="2"/>
  <c r="AS21" i="2"/>
  <c r="AS22" i="2"/>
  <c r="AS23" i="2"/>
  <c r="AS24" i="2"/>
  <c r="AS25" i="2"/>
  <c r="AS26" i="2"/>
  <c r="AS27" i="2"/>
  <c r="AS28" i="2"/>
  <c r="AS29" i="2"/>
  <c r="AS30" i="2"/>
  <c r="AS31" i="2"/>
  <c r="AS32" i="2"/>
  <c r="AS33" i="2"/>
  <c r="AM45" i="2"/>
  <c r="AL45" i="2"/>
  <c r="AO45" i="2"/>
  <c r="AJ45" i="2"/>
  <c r="AK45" i="2"/>
  <c r="AP45" i="2"/>
  <c r="AM46" i="2"/>
  <c r="AL46" i="2"/>
  <c r="AO46" i="2"/>
  <c r="AJ46" i="2"/>
  <c r="AK46" i="2"/>
  <c r="AP46" i="2"/>
  <c r="AL47" i="2"/>
  <c r="AO47" i="2"/>
  <c r="AJ47" i="2"/>
  <c r="AK47" i="2"/>
  <c r="AP47" i="2"/>
  <c r="AM48" i="2"/>
  <c r="AL48" i="2"/>
  <c r="AO48" i="2"/>
  <c r="AJ48" i="2"/>
  <c r="AK48" i="2"/>
  <c r="AP48" i="2"/>
  <c r="AM79" i="2"/>
  <c r="AL79" i="2"/>
  <c r="AO79" i="2"/>
  <c r="C88" i="1" s="1"/>
  <c r="AJ79" i="2"/>
  <c r="E88" i="1" s="1"/>
  <c r="AK79" i="2"/>
  <c r="G88" i="1" s="1"/>
  <c r="AP79" i="2"/>
  <c r="D88" i="1" s="1"/>
  <c r="AM80" i="2"/>
  <c r="AL80" i="2"/>
  <c r="AO80" i="2"/>
  <c r="C89" i="1" s="1"/>
  <c r="AJ80" i="2"/>
  <c r="E89" i="1" s="1"/>
  <c r="AK80" i="2"/>
  <c r="G89" i="1" s="1"/>
  <c r="AP80" i="2"/>
  <c r="D89" i="1" s="1"/>
  <c r="AM81" i="2"/>
  <c r="AL81" i="2"/>
  <c r="AO81" i="2"/>
  <c r="C90" i="1" s="1"/>
  <c r="AJ81" i="2"/>
  <c r="E90" i="1" s="1"/>
  <c r="AK81" i="2"/>
  <c r="G90" i="1" s="1"/>
  <c r="AP81" i="2"/>
  <c r="D90" i="1" s="1"/>
  <c r="AM82" i="2"/>
  <c r="AL82" i="2"/>
  <c r="AO82" i="2"/>
  <c r="C91" i="1" s="1"/>
  <c r="AJ82" i="2"/>
  <c r="E91" i="1" s="1"/>
  <c r="AK82" i="2"/>
  <c r="G91" i="1" s="1"/>
  <c r="AP82" i="2"/>
  <c r="D91" i="1" s="1"/>
  <c r="AL83" i="2"/>
  <c r="AO83" i="2"/>
  <c r="C92" i="1" s="1"/>
  <c r="AJ83" i="2"/>
  <c r="E92" i="1" s="1"/>
  <c r="AK83" i="2"/>
  <c r="G92" i="1" s="1"/>
  <c r="AP83" i="2"/>
  <c r="D92" i="1" s="1"/>
  <c r="BC46" i="2" l="1"/>
  <c r="BC42" i="2"/>
  <c r="J26" i="1" s="1"/>
  <c r="BC38" i="2"/>
  <c r="J22" i="1" s="1"/>
  <c r="BC34" i="2"/>
  <c r="J18" i="1" s="1"/>
  <c r="BC30" i="2"/>
  <c r="J14" i="1" s="1"/>
  <c r="BC26" i="2"/>
  <c r="J10" i="1" s="1"/>
  <c r="BC22" i="2"/>
  <c r="J6" i="1" s="1"/>
  <c r="BC20" i="2"/>
  <c r="J4" i="1" s="1"/>
  <c r="BC45" i="2"/>
  <c r="BC41" i="2"/>
  <c r="J25" i="1" s="1"/>
  <c r="BC37" i="2"/>
  <c r="J21" i="1" s="1"/>
  <c r="BC33" i="2"/>
  <c r="J17" i="1" s="1"/>
  <c r="BC29" i="2"/>
  <c r="J13" i="1" s="1"/>
  <c r="BC25" i="2"/>
  <c r="J9" i="1" s="1"/>
  <c r="BC21" i="2"/>
  <c r="J5" i="1" s="1"/>
  <c r="BC48" i="2"/>
  <c r="BC44" i="2"/>
  <c r="J28" i="1" s="1"/>
  <c r="BC40" i="2"/>
  <c r="J24" i="1" s="1"/>
  <c r="BC36" i="2"/>
  <c r="J20" i="1" s="1"/>
  <c r="BC32" i="2"/>
  <c r="J16" i="1" s="1"/>
  <c r="BC28" i="2"/>
  <c r="J12" i="1" s="1"/>
  <c r="BC24" i="2"/>
  <c r="J8" i="1" s="1"/>
  <c r="BC47" i="2"/>
  <c r="BC43" i="2"/>
  <c r="J27" i="1" s="1"/>
  <c r="BC39" i="2"/>
  <c r="J23" i="1" s="1"/>
  <c r="BC35" i="2"/>
  <c r="J19" i="1" s="1"/>
  <c r="BC31" i="2"/>
  <c r="J15" i="1" s="1"/>
  <c r="BC27" i="2"/>
  <c r="J11" i="1" s="1"/>
  <c r="BC23" i="2"/>
  <c r="J7" i="1" s="1"/>
  <c r="AY46" i="2"/>
  <c r="AY47" i="2"/>
  <c r="AY45" i="2"/>
  <c r="AU29" i="2"/>
  <c r="H13" i="1" s="1"/>
  <c r="AU47" i="2"/>
  <c r="AU43" i="2"/>
  <c r="H27" i="1" s="1"/>
  <c r="AU39" i="2"/>
  <c r="H23" i="1" s="1"/>
  <c r="AU35" i="2"/>
  <c r="H19" i="1" s="1"/>
  <c r="AN83" i="2"/>
  <c r="B92" i="1" s="1"/>
  <c r="AU28" i="2"/>
  <c r="H12" i="1" s="1"/>
  <c r="AY48" i="2"/>
  <c r="AU46" i="2"/>
  <c r="AU42" i="2"/>
  <c r="H26" i="1" s="1"/>
  <c r="AU38" i="2"/>
  <c r="H22" i="1" s="1"/>
  <c r="AU34" i="2"/>
  <c r="H18" i="1" s="1"/>
  <c r="AU45" i="2"/>
  <c r="AU41" i="2"/>
  <c r="H25" i="1" s="1"/>
  <c r="AU37" i="2"/>
  <c r="H21" i="1" s="1"/>
  <c r="AU48" i="2"/>
  <c r="AU44" i="2"/>
  <c r="H28" i="1" s="1"/>
  <c r="AU40" i="2"/>
  <c r="H24" i="1" s="1"/>
  <c r="AU36" i="2"/>
  <c r="H20" i="1" s="1"/>
  <c r="AU31" i="2"/>
  <c r="H15" i="1" s="1"/>
  <c r="AU33" i="2"/>
  <c r="H17" i="1" s="1"/>
  <c r="AU32" i="2"/>
  <c r="H16" i="1" s="1"/>
  <c r="AU30" i="2"/>
  <c r="H14" i="1" s="1"/>
  <c r="AN45" i="2"/>
  <c r="AN48" i="2"/>
  <c r="AN47" i="2"/>
  <c r="AM83" i="2"/>
  <c r="AN79" i="2"/>
  <c r="B88" i="1" s="1"/>
  <c r="AM47" i="2"/>
  <c r="AN46" i="2"/>
  <c r="AN82" i="2"/>
  <c r="B91" i="1" s="1"/>
  <c r="AN81" i="2"/>
  <c r="B90" i="1" s="1"/>
  <c r="AN80" i="2"/>
  <c r="B89" i="1" s="1"/>
  <c r="AU27" i="2"/>
  <c r="H11" i="1" s="1"/>
  <c r="AU21" i="2"/>
  <c r="H5" i="1" s="1"/>
  <c r="AU22" i="2"/>
  <c r="H6" i="1" s="1"/>
  <c r="AU23" i="2"/>
  <c r="H7" i="1" s="1"/>
  <c r="AU24" i="2"/>
  <c r="H8" i="1" s="1"/>
  <c r="AU25" i="2"/>
  <c r="H9" i="1" s="1"/>
  <c r="AU26" i="2"/>
  <c r="H10" i="1" s="1"/>
  <c r="AU20" i="2"/>
  <c r="H4" i="1" s="1"/>
  <c r="K116" i="16" l="1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71" i="16"/>
  <c r="K70" i="16"/>
  <c r="K69" i="16"/>
  <c r="K68" i="16"/>
  <c r="K67" i="16"/>
  <c r="K66" i="16"/>
  <c r="K65" i="16"/>
  <c r="K64" i="16"/>
  <c r="K63" i="16"/>
  <c r="K62" i="16"/>
  <c r="K61" i="16"/>
  <c r="K60" i="16"/>
  <c r="K59" i="16"/>
  <c r="K58" i="16"/>
  <c r="K57" i="16"/>
  <c r="K56" i="16"/>
  <c r="N4" i="16"/>
  <c r="N5" i="16"/>
  <c r="N6" i="16"/>
  <c r="N7" i="16"/>
  <c r="N8" i="16"/>
  <c r="N9" i="16"/>
  <c r="N10" i="16"/>
  <c r="N11" i="16"/>
  <c r="N12" i="16"/>
  <c r="N13" i="16"/>
  <c r="N14" i="16"/>
  <c r="N15" i="16"/>
  <c r="N16" i="16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3" i="16"/>
  <c r="K4" i="16"/>
  <c r="K5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112" i="16"/>
  <c r="K113" i="16"/>
  <c r="K114" i="16"/>
  <c r="K115" i="16"/>
  <c r="K117" i="16"/>
  <c r="K118" i="16"/>
  <c r="K119" i="16"/>
  <c r="K3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D13" i="54" l="1"/>
  <c r="J46" i="35"/>
  <c r="D23" i="54"/>
  <c r="T43" i="47"/>
  <c r="T38" i="47"/>
  <c r="AQ41" i="44"/>
  <c r="AR41" i="44" s="1"/>
  <c r="AQ42" i="44"/>
  <c r="AR42" i="44" s="1"/>
  <c r="AQ43" i="44"/>
  <c r="AR43" i="44" s="1"/>
  <c r="AQ44" i="44"/>
  <c r="AR44" i="44" s="1"/>
  <c r="AQ45" i="44"/>
  <c r="AR45" i="44" s="1"/>
  <c r="AQ46" i="44"/>
  <c r="AR46" i="44" s="1"/>
  <c r="AQ47" i="44"/>
  <c r="AR47" i="44" s="1"/>
  <c r="AQ48" i="44"/>
  <c r="AR48" i="44" s="1"/>
  <c r="AQ49" i="44"/>
  <c r="AR49" i="44" s="1"/>
  <c r="AQ50" i="44"/>
  <c r="AR50" i="44" s="1"/>
  <c r="AQ51" i="44"/>
  <c r="AR51" i="44" s="1"/>
  <c r="AQ52" i="44"/>
  <c r="AR52" i="44" s="1"/>
  <c r="AQ53" i="44"/>
  <c r="AR53" i="44" s="1"/>
  <c r="AQ54" i="44"/>
  <c r="AR54" i="44" s="1"/>
  <c r="AQ55" i="44"/>
  <c r="AR55" i="44" s="1"/>
  <c r="AQ56" i="44"/>
  <c r="AR56" i="44" s="1"/>
  <c r="AQ57" i="44"/>
  <c r="AR57" i="44" s="1"/>
  <c r="AQ58" i="44"/>
  <c r="AR58" i="44" s="1"/>
  <c r="AQ59" i="44"/>
  <c r="AR59" i="44" s="1"/>
  <c r="AQ60" i="44"/>
  <c r="AR60" i="44" s="1"/>
  <c r="AQ61" i="44"/>
  <c r="AR61" i="44" s="1"/>
  <c r="AQ62" i="44"/>
  <c r="AR62" i="44" s="1"/>
  <c r="AQ63" i="44"/>
  <c r="AR63" i="44" s="1"/>
  <c r="AQ64" i="44"/>
  <c r="AR64" i="44" s="1"/>
  <c r="AQ40" i="44"/>
  <c r="AU41" i="44"/>
  <c r="AV41" i="44" s="1"/>
  <c r="I100" i="1" s="1"/>
  <c r="AU42" i="44"/>
  <c r="AV42" i="44" s="1"/>
  <c r="I101" i="1" s="1"/>
  <c r="AU43" i="44"/>
  <c r="AV43" i="44" s="1"/>
  <c r="I102" i="1" s="1"/>
  <c r="AU44" i="44"/>
  <c r="AV44" i="44" s="1"/>
  <c r="I103" i="1" s="1"/>
  <c r="AU45" i="44"/>
  <c r="AV45" i="44" s="1"/>
  <c r="I104" i="1" s="1"/>
  <c r="AU46" i="44"/>
  <c r="AV46" i="44" s="1"/>
  <c r="I105" i="1" s="1"/>
  <c r="AU47" i="44"/>
  <c r="AV47" i="44" s="1"/>
  <c r="I106" i="1" s="1"/>
  <c r="AU48" i="44"/>
  <c r="AV48" i="44" s="1"/>
  <c r="I107" i="1" s="1"/>
  <c r="AU49" i="44"/>
  <c r="AV49" i="44" s="1"/>
  <c r="I108" i="1" s="1"/>
  <c r="AU50" i="44"/>
  <c r="AV50" i="44" s="1"/>
  <c r="I109" i="1" s="1"/>
  <c r="AU51" i="44"/>
  <c r="AV51" i="44" s="1"/>
  <c r="I110" i="1" s="1"/>
  <c r="AU52" i="44"/>
  <c r="AV52" i="44" s="1"/>
  <c r="I111" i="1" s="1"/>
  <c r="AU53" i="44"/>
  <c r="AV53" i="44" s="1"/>
  <c r="I112" i="1" s="1"/>
  <c r="AU54" i="44"/>
  <c r="AV54" i="44" s="1"/>
  <c r="I113" i="1" s="1"/>
  <c r="AU55" i="44"/>
  <c r="AV55" i="44" s="1"/>
  <c r="I114" i="1" s="1"/>
  <c r="AU56" i="44"/>
  <c r="AV56" i="44" s="1"/>
  <c r="I115" i="1" s="1"/>
  <c r="AU57" i="44"/>
  <c r="AV57" i="44" s="1"/>
  <c r="I116" i="1" s="1"/>
  <c r="AU58" i="44"/>
  <c r="AV58" i="44" s="1"/>
  <c r="I117" i="1" s="1"/>
  <c r="AU59" i="44"/>
  <c r="AV59" i="44" s="1"/>
  <c r="I118" i="1" s="1"/>
  <c r="AU60" i="44"/>
  <c r="AV60" i="44" s="1"/>
  <c r="I119" i="1" s="1"/>
  <c r="AU61" i="44"/>
  <c r="AV61" i="44" s="1"/>
  <c r="I120" i="1" s="1"/>
  <c r="AU62" i="44"/>
  <c r="AV62" i="44" s="1"/>
  <c r="I121" i="1" s="1"/>
  <c r="AU63" i="44"/>
  <c r="AV63" i="44" s="1"/>
  <c r="I122" i="1" s="1"/>
  <c r="AU64" i="44"/>
  <c r="AV64" i="44" s="1"/>
  <c r="I123" i="1" s="1"/>
  <c r="AU40" i="44"/>
  <c r="AV40" i="44" s="1"/>
  <c r="I99" i="1" s="1"/>
  <c r="AQ14" i="44"/>
  <c r="AQ15" i="44"/>
  <c r="AQ16" i="44"/>
  <c r="AQ17" i="44"/>
  <c r="AQ18" i="44"/>
  <c r="AQ19" i="44"/>
  <c r="AQ20" i="44"/>
  <c r="AQ21" i="44"/>
  <c r="AQ22" i="44"/>
  <c r="AQ23" i="44"/>
  <c r="AQ24" i="44"/>
  <c r="AQ25" i="44"/>
  <c r="AQ26" i="44"/>
  <c r="AQ27" i="44"/>
  <c r="AQ28" i="44"/>
  <c r="AQ29" i="44"/>
  <c r="AQ30" i="44"/>
  <c r="AQ31" i="44"/>
  <c r="AQ32" i="44"/>
  <c r="AQ33" i="44"/>
  <c r="AQ34" i="44"/>
  <c r="AQ35" i="44"/>
  <c r="AQ36" i="44"/>
  <c r="AQ37" i="44"/>
  <c r="AQ13" i="44"/>
  <c r="Q162" i="23" l="1"/>
  <c r="H119" i="1"/>
  <c r="Q154" i="23"/>
  <c r="H111" i="1"/>
  <c r="Q165" i="23"/>
  <c r="H122" i="1"/>
  <c r="Q161" i="23"/>
  <c r="H118" i="1"/>
  <c r="Q157" i="23"/>
  <c r="H114" i="1"/>
  <c r="Q153" i="23"/>
  <c r="H110" i="1"/>
  <c r="Q149" i="23"/>
  <c r="H106" i="1"/>
  <c r="Q145" i="23"/>
  <c r="H102" i="1"/>
  <c r="Q166" i="23"/>
  <c r="H123" i="1"/>
  <c r="Q146" i="23"/>
  <c r="H103" i="1"/>
  <c r="Q164" i="23"/>
  <c r="H121" i="1"/>
  <c r="Q160" i="23"/>
  <c r="H117" i="1"/>
  <c r="Q156" i="23"/>
  <c r="H113" i="1"/>
  <c r="Q152" i="23"/>
  <c r="H109" i="1"/>
  <c r="Q148" i="23"/>
  <c r="H105" i="1"/>
  <c r="Q144" i="23"/>
  <c r="H101" i="1"/>
  <c r="Q158" i="23"/>
  <c r="H115" i="1"/>
  <c r="Q150" i="23"/>
  <c r="H107" i="1"/>
  <c r="Q142" i="23"/>
  <c r="AR40" i="44"/>
  <c r="H99" i="1" s="1"/>
  <c r="Q163" i="23"/>
  <c r="H120" i="1"/>
  <c r="Q159" i="23"/>
  <c r="H116" i="1"/>
  <c r="Q155" i="23"/>
  <c r="H112" i="1"/>
  <c r="Q151" i="23"/>
  <c r="H108" i="1"/>
  <c r="Q147" i="23"/>
  <c r="H104" i="1"/>
  <c r="Q143" i="23"/>
  <c r="H100" i="1"/>
  <c r="AR32" i="44"/>
  <c r="H52" i="1" s="1"/>
  <c r="AR24" i="44"/>
  <c r="H44" i="1" s="1"/>
  <c r="AR16" i="44"/>
  <c r="H36" i="1" s="1"/>
  <c r="AR35" i="44"/>
  <c r="H55" i="1" s="1"/>
  <c r="AR31" i="44"/>
  <c r="H51" i="1" s="1"/>
  <c r="AR27" i="44"/>
  <c r="H47" i="1" s="1"/>
  <c r="AR23" i="44"/>
  <c r="H43" i="1" s="1"/>
  <c r="AR19" i="44"/>
  <c r="H39" i="1" s="1"/>
  <c r="AR15" i="44"/>
  <c r="H35" i="1" s="1"/>
  <c r="AR36" i="44"/>
  <c r="H56" i="1" s="1"/>
  <c r="AR13" i="44"/>
  <c r="H33" i="1" s="1"/>
  <c r="AR34" i="44"/>
  <c r="H54" i="1" s="1"/>
  <c r="AR30" i="44"/>
  <c r="H50" i="1" s="1"/>
  <c r="AR26" i="44"/>
  <c r="H46" i="1" s="1"/>
  <c r="AR22" i="44"/>
  <c r="H42" i="1" s="1"/>
  <c r="AR18" i="44"/>
  <c r="H38" i="1" s="1"/>
  <c r="AR14" i="44"/>
  <c r="H34" i="1" s="1"/>
  <c r="AR28" i="44"/>
  <c r="H48" i="1" s="1"/>
  <c r="AR20" i="44"/>
  <c r="H40" i="1" s="1"/>
  <c r="AR37" i="44"/>
  <c r="H57" i="1" s="1"/>
  <c r="AR33" i="44"/>
  <c r="H53" i="1" s="1"/>
  <c r="AR29" i="44"/>
  <c r="H49" i="1" s="1"/>
  <c r="AR25" i="44"/>
  <c r="H45" i="1" s="1"/>
  <c r="AR21" i="44"/>
  <c r="H41" i="1" s="1"/>
  <c r="AR17" i="44"/>
  <c r="H37" i="1" s="1"/>
  <c r="AM22" i="2" l="1"/>
  <c r="AO22" i="2"/>
  <c r="C6" i="1" s="1"/>
  <c r="AM23" i="2"/>
  <c r="AO23" i="2"/>
  <c r="C7" i="1" s="1"/>
  <c r="AM24" i="2"/>
  <c r="AO24" i="2"/>
  <c r="C8" i="1" s="1"/>
  <c r="AO25" i="2"/>
  <c r="C9" i="1" s="1"/>
  <c r="AO26" i="2"/>
  <c r="C10" i="1" s="1"/>
  <c r="AM27" i="2"/>
  <c r="AO27" i="2"/>
  <c r="C11" i="1" s="1"/>
  <c r="AO28" i="2"/>
  <c r="C12" i="1" s="1"/>
  <c r="AM29" i="2"/>
  <c r="AO29" i="2"/>
  <c r="C13" i="1" s="1"/>
  <c r="AM30" i="2"/>
  <c r="AO30" i="2"/>
  <c r="C14" i="1" s="1"/>
  <c r="AM31" i="2"/>
  <c r="AO31" i="2"/>
  <c r="C15" i="1" s="1"/>
  <c r="AM32" i="2"/>
  <c r="AO32" i="2"/>
  <c r="C16" i="1" s="1"/>
  <c r="AM33" i="2"/>
  <c r="AO33" i="2"/>
  <c r="C17" i="1" s="1"/>
  <c r="AM34" i="2"/>
  <c r="AO34" i="2"/>
  <c r="C18" i="1" s="1"/>
  <c r="AM35" i="2"/>
  <c r="AO35" i="2"/>
  <c r="C19" i="1" s="1"/>
  <c r="AM36" i="2"/>
  <c r="AO36" i="2"/>
  <c r="C20" i="1" s="1"/>
  <c r="AO37" i="2"/>
  <c r="C21" i="1" s="1"/>
  <c r="AM38" i="2"/>
  <c r="AO38" i="2"/>
  <c r="C22" i="1" s="1"/>
  <c r="AM39" i="2"/>
  <c r="AO39" i="2"/>
  <c r="C23" i="1" s="1"/>
  <c r="AM40" i="2"/>
  <c r="AO40" i="2"/>
  <c r="C24" i="1" s="1"/>
  <c r="AO41" i="2"/>
  <c r="C25" i="1" s="1"/>
  <c r="AM42" i="2"/>
  <c r="AO42" i="2"/>
  <c r="C26" i="1" s="1"/>
  <c r="AM43" i="2"/>
  <c r="AO43" i="2"/>
  <c r="C27" i="1" s="1"/>
  <c r="AO44" i="2"/>
  <c r="C28" i="1" s="1"/>
  <c r="AN22" i="2" l="1"/>
  <c r="B6" i="1" s="1"/>
  <c r="AN38" i="2"/>
  <c r="B22" i="1" s="1"/>
  <c r="AN42" i="2"/>
  <c r="B26" i="1" s="1"/>
  <c r="AN30" i="2"/>
  <c r="B14" i="1" s="1"/>
  <c r="AN26" i="2"/>
  <c r="B10" i="1" s="1"/>
  <c r="AN34" i="2"/>
  <c r="B18" i="1" s="1"/>
  <c r="AM26" i="2"/>
  <c r="AN41" i="2"/>
  <c r="B25" i="1" s="1"/>
  <c r="AN37" i="2"/>
  <c r="B21" i="1" s="1"/>
  <c r="AN25" i="2"/>
  <c r="B9" i="1" s="1"/>
  <c r="AN23" i="2"/>
  <c r="B7" i="1" s="1"/>
  <c r="AN43" i="2"/>
  <c r="B27" i="1" s="1"/>
  <c r="AN35" i="2"/>
  <c r="B19" i="1" s="1"/>
  <c r="AN27" i="2"/>
  <c r="B11" i="1" s="1"/>
  <c r="AN31" i="2"/>
  <c r="B15" i="1" s="1"/>
  <c r="AN39" i="2"/>
  <c r="B23" i="1" s="1"/>
  <c r="AN40" i="2"/>
  <c r="B24" i="1" s="1"/>
  <c r="AN28" i="2"/>
  <c r="B12" i="1" s="1"/>
  <c r="AN24" i="2"/>
  <c r="B8" i="1" s="1"/>
  <c r="AN44" i="2"/>
  <c r="B28" i="1" s="1"/>
  <c r="AN29" i="2"/>
  <c r="B13" i="1" s="1"/>
  <c r="AM37" i="2"/>
  <c r="AN33" i="2"/>
  <c r="B17" i="1" s="1"/>
  <c r="AM41" i="2"/>
  <c r="AM25" i="2"/>
  <c r="AM44" i="2"/>
  <c r="AM28" i="2"/>
  <c r="AN36" i="2"/>
  <c r="B20" i="1" s="1"/>
  <c r="AN32" i="2"/>
  <c r="B16" i="1" s="1"/>
  <c r="E6" i="47"/>
  <c r="C48" i="45"/>
  <c r="C49" i="45"/>
  <c r="C50" i="45"/>
  <c r="C51" i="45"/>
  <c r="C52" i="45"/>
  <c r="C47" i="45"/>
  <c r="E48" i="45"/>
  <c r="E49" i="45"/>
  <c r="E50" i="45"/>
  <c r="E51" i="45"/>
  <c r="E52" i="45"/>
  <c r="E47" i="45"/>
  <c r="G52" i="45"/>
  <c r="G51" i="45"/>
  <c r="G50" i="45"/>
  <c r="G49" i="45"/>
  <c r="G48" i="45"/>
  <c r="G47" i="45"/>
  <c r="BG84" i="40"/>
  <c r="BG83" i="40"/>
  <c r="BL84" i="40"/>
  <c r="BL83" i="40"/>
  <c r="BL82" i="40"/>
  <c r="BI83" i="40"/>
  <c r="BK83" i="40"/>
  <c r="BM83" i="40"/>
  <c r="BI84" i="40"/>
  <c r="BK84" i="40"/>
  <c r="BM84" i="40"/>
  <c r="I40" i="40"/>
  <c r="I39" i="40"/>
  <c r="I38" i="40"/>
  <c r="I37" i="40"/>
  <c r="B19" i="45" s="1"/>
  <c r="I36" i="40"/>
  <c r="I35" i="40"/>
  <c r="H143" i="23"/>
  <c r="U143" i="23"/>
  <c r="H144" i="23"/>
  <c r="U144" i="23"/>
  <c r="H145" i="23"/>
  <c r="U145" i="23"/>
  <c r="H146" i="23"/>
  <c r="U146" i="23"/>
  <c r="H147" i="23"/>
  <c r="U147" i="23"/>
  <c r="H148" i="23"/>
  <c r="U148" i="23"/>
  <c r="H149" i="23"/>
  <c r="U149" i="23"/>
  <c r="H150" i="23"/>
  <c r="U150" i="23"/>
  <c r="H151" i="23"/>
  <c r="U151" i="23"/>
  <c r="H152" i="23"/>
  <c r="U152" i="23"/>
  <c r="H153" i="23"/>
  <c r="U153" i="23"/>
  <c r="H154" i="23"/>
  <c r="U154" i="23"/>
  <c r="H155" i="23"/>
  <c r="U155" i="23"/>
  <c r="H156" i="23"/>
  <c r="U156" i="23"/>
  <c r="H157" i="23"/>
  <c r="U157" i="23"/>
  <c r="H158" i="23"/>
  <c r="U158" i="23"/>
  <c r="H159" i="23"/>
  <c r="U159" i="23"/>
  <c r="H160" i="23"/>
  <c r="U160" i="23"/>
  <c r="H161" i="23"/>
  <c r="U161" i="23"/>
  <c r="H162" i="23"/>
  <c r="U162" i="23"/>
  <c r="H163" i="23"/>
  <c r="U163" i="23"/>
  <c r="H164" i="23"/>
  <c r="U164" i="23"/>
  <c r="H165" i="23"/>
  <c r="U165" i="23"/>
  <c r="H166" i="23"/>
  <c r="U166" i="23"/>
  <c r="H115" i="23"/>
  <c r="H116" i="23"/>
  <c r="H117" i="23"/>
  <c r="H118" i="23"/>
  <c r="H119" i="23"/>
  <c r="H120" i="23"/>
  <c r="H121" i="23"/>
  <c r="H122" i="23"/>
  <c r="H123" i="23"/>
  <c r="H124" i="23"/>
  <c r="H125" i="23"/>
  <c r="H126" i="23"/>
  <c r="H127" i="23"/>
  <c r="H128" i="23"/>
  <c r="H129" i="23"/>
  <c r="H130" i="23"/>
  <c r="H131" i="23"/>
  <c r="H132" i="23"/>
  <c r="H133" i="23"/>
  <c r="H134" i="23"/>
  <c r="H135" i="23"/>
  <c r="H136" i="23"/>
  <c r="H137" i="23"/>
  <c r="H138" i="23"/>
  <c r="B22" i="45" l="1"/>
  <c r="B18" i="45"/>
  <c r="B21" i="45"/>
  <c r="B20" i="45"/>
  <c r="B17" i="45"/>
  <c r="I60" i="46"/>
  <c r="H60" i="46"/>
  <c r="G60" i="46"/>
  <c r="E60" i="46"/>
  <c r="C60" i="46"/>
  <c r="I59" i="46"/>
  <c r="H59" i="46"/>
  <c r="G59" i="46"/>
  <c r="E59" i="46"/>
  <c r="C59" i="46"/>
  <c r="I58" i="46"/>
  <c r="H58" i="46"/>
  <c r="G58" i="46"/>
  <c r="E58" i="46"/>
  <c r="C58" i="46"/>
  <c r="I57" i="46"/>
  <c r="H57" i="46"/>
  <c r="G57" i="46"/>
  <c r="E57" i="46"/>
  <c r="C57" i="46"/>
  <c r="I56" i="46"/>
  <c r="H56" i="46"/>
  <c r="G56" i="46"/>
  <c r="E56" i="46"/>
  <c r="C56" i="46"/>
  <c r="I55" i="46"/>
  <c r="H55" i="46"/>
  <c r="G55" i="46"/>
  <c r="E55" i="46"/>
  <c r="C55" i="46"/>
  <c r="I53" i="46"/>
  <c r="H53" i="46"/>
  <c r="G53" i="46"/>
  <c r="E53" i="46"/>
  <c r="C53" i="46"/>
  <c r="I52" i="46"/>
  <c r="H52" i="46"/>
  <c r="G52" i="46"/>
  <c r="E52" i="46"/>
  <c r="C52" i="46"/>
  <c r="I51" i="46"/>
  <c r="H51" i="46"/>
  <c r="G51" i="46"/>
  <c r="E51" i="46"/>
  <c r="C51" i="46"/>
  <c r="I50" i="46"/>
  <c r="H50" i="46"/>
  <c r="G50" i="46"/>
  <c r="E50" i="46"/>
  <c r="C50" i="46"/>
  <c r="I49" i="46"/>
  <c r="H49" i="46"/>
  <c r="G49" i="46"/>
  <c r="E49" i="46"/>
  <c r="C49" i="46"/>
  <c r="I48" i="46"/>
  <c r="H48" i="46"/>
  <c r="G48" i="46"/>
  <c r="E48" i="46"/>
  <c r="C48" i="46"/>
  <c r="H47" i="46"/>
  <c r="G47" i="46"/>
  <c r="E47" i="46"/>
  <c r="H46" i="46"/>
  <c r="G46" i="46"/>
  <c r="E46" i="46"/>
  <c r="H45" i="46"/>
  <c r="G45" i="46"/>
  <c r="E45" i="46"/>
  <c r="H44" i="46"/>
  <c r="G44" i="46"/>
  <c r="E44" i="46"/>
  <c r="H43" i="46"/>
  <c r="G43" i="46"/>
  <c r="E43" i="46"/>
  <c r="H42" i="46"/>
  <c r="G42" i="46"/>
  <c r="E42" i="46"/>
  <c r="H41" i="46"/>
  <c r="G41" i="46"/>
  <c r="E41" i="46"/>
  <c r="H40" i="46"/>
  <c r="G40" i="46"/>
  <c r="E40" i="46"/>
  <c r="H39" i="46"/>
  <c r="G39" i="46"/>
  <c r="E39" i="46"/>
  <c r="H38" i="46"/>
  <c r="G38" i="46"/>
  <c r="E38" i="46"/>
  <c r="H37" i="46"/>
  <c r="G37" i="46"/>
  <c r="E37" i="46"/>
  <c r="H36" i="46"/>
  <c r="G36" i="46"/>
  <c r="E36" i="46"/>
  <c r="I30" i="46"/>
  <c r="H30" i="46"/>
  <c r="G30" i="46"/>
  <c r="E30" i="46"/>
  <c r="C30" i="46"/>
  <c r="I29" i="46"/>
  <c r="H29" i="46"/>
  <c r="G29" i="46"/>
  <c r="E29" i="46"/>
  <c r="C29" i="46"/>
  <c r="I28" i="46"/>
  <c r="H28" i="46"/>
  <c r="G28" i="46"/>
  <c r="E28" i="46"/>
  <c r="C28" i="46"/>
  <c r="I27" i="46"/>
  <c r="H27" i="46"/>
  <c r="G27" i="46"/>
  <c r="E27" i="46"/>
  <c r="C27" i="46"/>
  <c r="I26" i="46"/>
  <c r="H26" i="46"/>
  <c r="G26" i="46"/>
  <c r="E26" i="46"/>
  <c r="C26" i="46"/>
  <c r="I25" i="46"/>
  <c r="H25" i="46"/>
  <c r="G25" i="46"/>
  <c r="E25" i="46"/>
  <c r="C25" i="46"/>
  <c r="I23" i="46"/>
  <c r="H23" i="46"/>
  <c r="G23" i="46"/>
  <c r="E23" i="46"/>
  <c r="C23" i="46"/>
  <c r="I22" i="46"/>
  <c r="H22" i="46"/>
  <c r="G22" i="46"/>
  <c r="E22" i="46"/>
  <c r="C22" i="46"/>
  <c r="I21" i="46"/>
  <c r="H21" i="46"/>
  <c r="G21" i="46"/>
  <c r="E21" i="46"/>
  <c r="C21" i="46"/>
  <c r="I20" i="46"/>
  <c r="H20" i="46"/>
  <c r="G20" i="46"/>
  <c r="E20" i="46"/>
  <c r="C20" i="46"/>
  <c r="I19" i="46"/>
  <c r="H19" i="46"/>
  <c r="G19" i="46"/>
  <c r="E19" i="46"/>
  <c r="C19" i="46"/>
  <c r="I18" i="46"/>
  <c r="H18" i="46"/>
  <c r="G18" i="46"/>
  <c r="E18" i="46"/>
  <c r="C18" i="46"/>
  <c r="H17" i="46"/>
  <c r="G17" i="46"/>
  <c r="E17" i="46"/>
  <c r="H16" i="46"/>
  <c r="G16" i="46"/>
  <c r="E16" i="46"/>
  <c r="H15" i="46"/>
  <c r="G15" i="46"/>
  <c r="E15" i="46"/>
  <c r="H14" i="46"/>
  <c r="G14" i="46"/>
  <c r="E14" i="46"/>
  <c r="H13" i="46"/>
  <c r="G13" i="46"/>
  <c r="E13" i="46"/>
  <c r="H12" i="46"/>
  <c r="G12" i="46"/>
  <c r="E12" i="46"/>
  <c r="H11" i="46"/>
  <c r="G11" i="46"/>
  <c r="E11" i="46"/>
  <c r="H10" i="46"/>
  <c r="G10" i="46"/>
  <c r="E10" i="46"/>
  <c r="H9" i="46"/>
  <c r="G9" i="46"/>
  <c r="E9" i="46"/>
  <c r="H8" i="46"/>
  <c r="G8" i="46"/>
  <c r="E8" i="46"/>
  <c r="H7" i="46"/>
  <c r="G7" i="46"/>
  <c r="E7" i="46"/>
  <c r="H6" i="46"/>
  <c r="G6" i="46"/>
  <c r="E6" i="46"/>
  <c r="I59" i="45"/>
  <c r="H59" i="45"/>
  <c r="G59" i="45"/>
  <c r="E59" i="45"/>
  <c r="C59" i="45"/>
  <c r="I58" i="45"/>
  <c r="H58" i="45"/>
  <c r="G58" i="45"/>
  <c r="E58" i="45"/>
  <c r="C58" i="45"/>
  <c r="I57" i="45"/>
  <c r="H57" i="45"/>
  <c r="G57" i="45"/>
  <c r="E57" i="45"/>
  <c r="C57" i="45"/>
  <c r="I56" i="45"/>
  <c r="H56" i="45"/>
  <c r="G56" i="45"/>
  <c r="E56" i="45"/>
  <c r="C56" i="45"/>
  <c r="I55" i="45"/>
  <c r="H55" i="45"/>
  <c r="G55" i="45"/>
  <c r="E55" i="45"/>
  <c r="C55" i="45"/>
  <c r="I54" i="45"/>
  <c r="H54" i="45"/>
  <c r="G54" i="45"/>
  <c r="E54" i="45"/>
  <c r="C54" i="45"/>
  <c r="I52" i="45"/>
  <c r="H52" i="45"/>
  <c r="I51" i="45"/>
  <c r="H51" i="45"/>
  <c r="I50" i="45"/>
  <c r="H50" i="45"/>
  <c r="I49" i="45"/>
  <c r="H49" i="45"/>
  <c r="I48" i="45"/>
  <c r="H48" i="45"/>
  <c r="I47" i="45"/>
  <c r="H47" i="45"/>
  <c r="H46" i="45"/>
  <c r="G46" i="45"/>
  <c r="E46" i="45"/>
  <c r="H45" i="45"/>
  <c r="G45" i="45"/>
  <c r="E45" i="45"/>
  <c r="H44" i="45"/>
  <c r="G44" i="45"/>
  <c r="E44" i="45"/>
  <c r="H43" i="45"/>
  <c r="G43" i="45"/>
  <c r="E43" i="45"/>
  <c r="H42" i="45"/>
  <c r="G42" i="45"/>
  <c r="E42" i="45"/>
  <c r="H41" i="45"/>
  <c r="G41" i="45"/>
  <c r="E41" i="45"/>
  <c r="H40" i="45"/>
  <c r="G40" i="45"/>
  <c r="E40" i="45"/>
  <c r="H39" i="45"/>
  <c r="G39" i="45"/>
  <c r="E39" i="45"/>
  <c r="H38" i="45"/>
  <c r="G38" i="45"/>
  <c r="E38" i="45"/>
  <c r="H37" i="45"/>
  <c r="G37" i="45"/>
  <c r="E37" i="45"/>
  <c r="H36" i="45"/>
  <c r="G36" i="45"/>
  <c r="E36" i="45"/>
  <c r="H35" i="45"/>
  <c r="G35" i="45"/>
  <c r="E35" i="45"/>
  <c r="I29" i="45"/>
  <c r="H29" i="45"/>
  <c r="G29" i="45"/>
  <c r="E29" i="45"/>
  <c r="C29" i="45"/>
  <c r="I28" i="45"/>
  <c r="H28" i="45"/>
  <c r="G28" i="45"/>
  <c r="E28" i="45"/>
  <c r="C28" i="45"/>
  <c r="I27" i="45"/>
  <c r="H27" i="45"/>
  <c r="G27" i="45"/>
  <c r="E27" i="45"/>
  <c r="C27" i="45"/>
  <c r="I26" i="45"/>
  <c r="H26" i="45"/>
  <c r="G26" i="45"/>
  <c r="E26" i="45"/>
  <c r="C26" i="45"/>
  <c r="I25" i="45"/>
  <c r="H25" i="45"/>
  <c r="G25" i="45"/>
  <c r="E25" i="45"/>
  <c r="C25" i="45"/>
  <c r="I24" i="45"/>
  <c r="H24" i="45"/>
  <c r="G24" i="45"/>
  <c r="E24" i="45"/>
  <c r="C24" i="45"/>
  <c r="I22" i="45"/>
  <c r="H22" i="45"/>
  <c r="G22" i="45"/>
  <c r="E22" i="45"/>
  <c r="C22" i="45"/>
  <c r="I21" i="45"/>
  <c r="H21" i="45"/>
  <c r="G21" i="45"/>
  <c r="E21" i="45"/>
  <c r="C21" i="45"/>
  <c r="I20" i="45"/>
  <c r="H20" i="45"/>
  <c r="G20" i="45"/>
  <c r="E20" i="45"/>
  <c r="C20" i="45"/>
  <c r="I19" i="45"/>
  <c r="H19" i="45"/>
  <c r="G19" i="45"/>
  <c r="E19" i="45"/>
  <c r="C19" i="45"/>
  <c r="I18" i="45"/>
  <c r="H18" i="45"/>
  <c r="G18" i="45"/>
  <c r="E18" i="45"/>
  <c r="C18" i="45"/>
  <c r="I17" i="45"/>
  <c r="H17" i="45"/>
  <c r="G17" i="45"/>
  <c r="E17" i="45"/>
  <c r="C17" i="45"/>
  <c r="H16" i="45"/>
  <c r="G16" i="45"/>
  <c r="E16" i="45"/>
  <c r="H15" i="45"/>
  <c r="G15" i="45"/>
  <c r="E15" i="45"/>
  <c r="H14" i="45"/>
  <c r="G14" i="45"/>
  <c r="E14" i="45"/>
  <c r="H13" i="45"/>
  <c r="G13" i="45"/>
  <c r="E13" i="45"/>
  <c r="H12" i="45"/>
  <c r="G12" i="45"/>
  <c r="E12" i="45"/>
  <c r="H11" i="45"/>
  <c r="G11" i="45"/>
  <c r="E11" i="45"/>
  <c r="H10" i="45"/>
  <c r="G10" i="45"/>
  <c r="E10" i="45"/>
  <c r="H9" i="45"/>
  <c r="G9" i="45"/>
  <c r="E9" i="45"/>
  <c r="H8" i="45"/>
  <c r="G8" i="45"/>
  <c r="E8" i="45"/>
  <c r="H7" i="45"/>
  <c r="G7" i="45"/>
  <c r="E7" i="45"/>
  <c r="H6" i="45"/>
  <c r="G6" i="45"/>
  <c r="E6" i="45"/>
  <c r="H5" i="45"/>
  <c r="G5" i="45"/>
  <c r="E5" i="45"/>
  <c r="U142" i="23"/>
  <c r="H142" i="23"/>
  <c r="H114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X57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F28" i="1"/>
  <c r="F24" i="1"/>
  <c r="AI36" i="2"/>
  <c r="F87" i="1"/>
  <c r="F85" i="1"/>
  <c r="F84" i="1"/>
  <c r="F83" i="1"/>
  <c r="AI73" i="2"/>
  <c r="L82" i="1" s="1"/>
  <c r="F81" i="1"/>
  <c r="F80" i="1"/>
  <c r="F79" i="1"/>
  <c r="AI69" i="2"/>
  <c r="L78" i="1" s="1"/>
  <c r="F77" i="1"/>
  <c r="F76" i="1"/>
  <c r="F75" i="1"/>
  <c r="AI65" i="2"/>
  <c r="L74" i="1" s="1"/>
  <c r="F73" i="1"/>
  <c r="F72" i="1"/>
  <c r="F71" i="1"/>
  <c r="AI61" i="2"/>
  <c r="L70" i="1" s="1"/>
  <c r="AI60" i="2"/>
  <c r="L69" i="1" s="1"/>
  <c r="F68" i="1"/>
  <c r="F67" i="1"/>
  <c r="AI57" i="2"/>
  <c r="L66" i="1" s="1"/>
  <c r="F65" i="1"/>
  <c r="F64" i="1"/>
  <c r="F63" i="1"/>
  <c r="D55" i="47"/>
  <c r="D54" i="47"/>
  <c r="D53" i="47"/>
  <c r="D52" i="47"/>
  <c r="D51" i="47"/>
  <c r="E20" i="47"/>
  <c r="F18" i="47"/>
  <c r="E10" i="47"/>
  <c r="T9" i="47"/>
  <c r="E9" i="47"/>
  <c r="E8" i="47"/>
  <c r="E7" i="47"/>
  <c r="G5" i="47"/>
  <c r="AI79" i="35"/>
  <c r="AH79" i="35"/>
  <c r="AG79" i="35"/>
  <c r="AE79" i="35"/>
  <c r="AC79" i="35"/>
  <c r="AI78" i="35"/>
  <c r="AH78" i="35"/>
  <c r="AG78" i="35"/>
  <c r="AE78" i="35"/>
  <c r="AC78" i="35"/>
  <c r="AI77" i="35"/>
  <c r="AH77" i="35"/>
  <c r="AG77" i="35"/>
  <c r="AE77" i="35"/>
  <c r="AC77" i="35"/>
  <c r="AI76" i="35"/>
  <c r="AH76" i="35"/>
  <c r="AG76" i="35"/>
  <c r="AE76" i="35"/>
  <c r="AC76" i="35"/>
  <c r="AI75" i="35"/>
  <c r="AH75" i="35"/>
  <c r="AG75" i="35"/>
  <c r="AE75" i="35"/>
  <c r="AC75" i="35"/>
  <c r="AI74" i="35"/>
  <c r="AH74" i="35"/>
  <c r="AG74" i="35"/>
  <c r="AE74" i="35"/>
  <c r="AC74" i="35"/>
  <c r="AI73" i="35"/>
  <c r="AH73" i="35"/>
  <c r="AG73" i="35"/>
  <c r="AE73" i="35"/>
  <c r="AC73" i="35"/>
  <c r="AI72" i="35"/>
  <c r="AH72" i="35"/>
  <c r="AG72" i="35"/>
  <c r="AE72" i="35"/>
  <c r="AC72" i="35"/>
  <c r="AI71" i="35"/>
  <c r="AH71" i="35"/>
  <c r="AG71" i="35"/>
  <c r="AE71" i="35"/>
  <c r="AC71" i="35"/>
  <c r="AI70" i="35"/>
  <c r="AH70" i="35"/>
  <c r="AG70" i="35"/>
  <c r="AE70" i="35"/>
  <c r="AC70" i="35"/>
  <c r="AI69" i="35"/>
  <c r="AH69" i="35"/>
  <c r="AG69" i="35"/>
  <c r="AE69" i="35"/>
  <c r="AC69" i="35"/>
  <c r="AI68" i="35"/>
  <c r="AH68" i="35"/>
  <c r="AG68" i="35"/>
  <c r="AE68" i="35"/>
  <c r="AC68" i="35"/>
  <c r="AI67" i="35"/>
  <c r="AH67" i="35"/>
  <c r="AG67" i="35"/>
  <c r="AE67" i="35"/>
  <c r="AC67" i="35"/>
  <c r="AB67" i="35"/>
  <c r="AA67" i="35"/>
  <c r="AI66" i="35"/>
  <c r="AH66" i="35"/>
  <c r="AG66" i="35"/>
  <c r="AE66" i="35"/>
  <c r="AC66" i="35"/>
  <c r="AB66" i="35"/>
  <c r="AA66" i="35"/>
  <c r="AI65" i="35"/>
  <c r="AH65" i="35"/>
  <c r="AG65" i="35"/>
  <c r="AE65" i="35"/>
  <c r="AC65" i="35"/>
  <c r="AB65" i="35"/>
  <c r="AA65" i="35"/>
  <c r="AI64" i="35"/>
  <c r="AH64" i="35"/>
  <c r="AG64" i="35"/>
  <c r="AE64" i="35"/>
  <c r="AC64" i="35"/>
  <c r="AB64" i="35"/>
  <c r="AA64" i="35"/>
  <c r="AI63" i="35"/>
  <c r="AH63" i="35"/>
  <c r="AG63" i="35"/>
  <c r="AE63" i="35"/>
  <c r="AC63" i="35"/>
  <c r="AB63" i="35"/>
  <c r="AA63" i="35"/>
  <c r="AI62" i="35"/>
  <c r="AH62" i="35"/>
  <c r="AG62" i="35"/>
  <c r="AE62" i="35"/>
  <c r="AC62" i="35"/>
  <c r="AB62" i="35"/>
  <c r="AA62" i="35"/>
  <c r="AH61" i="35"/>
  <c r="AG61" i="35"/>
  <c r="AE61" i="35"/>
  <c r="AH60" i="35"/>
  <c r="AG60" i="35"/>
  <c r="AE60" i="35"/>
  <c r="AH59" i="35"/>
  <c r="AG59" i="35"/>
  <c r="AE59" i="35"/>
  <c r="AH58" i="35"/>
  <c r="AG58" i="35"/>
  <c r="AE58" i="35"/>
  <c r="AH57" i="35"/>
  <c r="AG57" i="35"/>
  <c r="AE57" i="35"/>
  <c r="AH56" i="35"/>
  <c r="AG56" i="35"/>
  <c r="AE56" i="35"/>
  <c r="AH55" i="35"/>
  <c r="AG55" i="35"/>
  <c r="AE55" i="35"/>
  <c r="AH54" i="35"/>
  <c r="AG54" i="35"/>
  <c r="AE54" i="35"/>
  <c r="AH50" i="35"/>
  <c r="AG50" i="35"/>
  <c r="AE50" i="35"/>
  <c r="AH49" i="35"/>
  <c r="AG49" i="35"/>
  <c r="AE49" i="35"/>
  <c r="AB79" i="35"/>
  <c r="AB35" i="35"/>
  <c r="AH48" i="35"/>
  <c r="AG48" i="35"/>
  <c r="AE48" i="35"/>
  <c r="AB78" i="35"/>
  <c r="AB34" i="35"/>
  <c r="AH47" i="35"/>
  <c r="AG47" i="35"/>
  <c r="AE47" i="35"/>
  <c r="AB77" i="35"/>
  <c r="AB33" i="35"/>
  <c r="AB76" i="35"/>
  <c r="AB75" i="35"/>
  <c r="AB31" i="35"/>
  <c r="X28" i="54"/>
  <c r="Y28" i="54" s="1"/>
  <c r="U38" i="35"/>
  <c r="AB73" i="35" s="1"/>
  <c r="I38" i="35"/>
  <c r="U37" i="35"/>
  <c r="AB72" i="35" s="1"/>
  <c r="I37" i="35"/>
  <c r="U36" i="35"/>
  <c r="AB71" i="35" s="1"/>
  <c r="I36" i="35"/>
  <c r="AI35" i="35"/>
  <c r="AH35" i="35"/>
  <c r="AG35" i="35"/>
  <c r="AE35" i="35"/>
  <c r="AC35" i="35"/>
  <c r="U35" i="35"/>
  <c r="AB70" i="35" s="1"/>
  <c r="I35" i="35"/>
  <c r="J35" i="35" s="1"/>
  <c r="AI34" i="35"/>
  <c r="AH34" i="35"/>
  <c r="AG34" i="35"/>
  <c r="AE34" i="35"/>
  <c r="AC34" i="35"/>
  <c r="U34" i="35"/>
  <c r="AB69" i="35" s="1"/>
  <c r="I34" i="35"/>
  <c r="AI33" i="35"/>
  <c r="AH33" i="35"/>
  <c r="AG33" i="35"/>
  <c r="AE33" i="35"/>
  <c r="AC33" i="35"/>
  <c r="U33" i="35"/>
  <c r="AB68" i="35" s="1"/>
  <c r="I33" i="35"/>
  <c r="AI32" i="35"/>
  <c r="AH32" i="35"/>
  <c r="AG32" i="35"/>
  <c r="AE32" i="35"/>
  <c r="AC32" i="35"/>
  <c r="AI31" i="35"/>
  <c r="AH31" i="35"/>
  <c r="AG31" i="35"/>
  <c r="AE31" i="35"/>
  <c r="AC31" i="35"/>
  <c r="AI27" i="35"/>
  <c r="AH27" i="35"/>
  <c r="AG27" i="35"/>
  <c r="AE27" i="35"/>
  <c r="AC27" i="35"/>
  <c r="AI26" i="35"/>
  <c r="AH26" i="35"/>
  <c r="AG26" i="35"/>
  <c r="AE26" i="35"/>
  <c r="AC26" i="35"/>
  <c r="AB26" i="35"/>
  <c r="AA26" i="35"/>
  <c r="U26" i="35"/>
  <c r="AB61" i="35" s="1"/>
  <c r="S26" i="35"/>
  <c r="AC61" i="35" s="1"/>
  <c r="R26" i="35"/>
  <c r="I47" i="46" s="1"/>
  <c r="I26" i="35"/>
  <c r="AB23" i="35" s="1"/>
  <c r="G26" i="35"/>
  <c r="AC23" i="35" s="1"/>
  <c r="F26" i="35"/>
  <c r="I17" i="46" s="1"/>
  <c r="AI25" i="35"/>
  <c r="AH25" i="35"/>
  <c r="AG25" i="35"/>
  <c r="AE25" i="35"/>
  <c r="AC25" i="35"/>
  <c r="AB25" i="35"/>
  <c r="AA25" i="35"/>
  <c r="U25" i="35"/>
  <c r="AB60" i="35" s="1"/>
  <c r="S25" i="35"/>
  <c r="AC60" i="35" s="1"/>
  <c r="R25" i="35"/>
  <c r="I46" i="46" s="1"/>
  <c r="I25" i="35"/>
  <c r="AB22" i="35" s="1"/>
  <c r="G25" i="35"/>
  <c r="AC22" i="35" s="1"/>
  <c r="F25" i="35"/>
  <c r="I16" i="46" s="1"/>
  <c r="AI24" i="35"/>
  <c r="AH24" i="35"/>
  <c r="AG24" i="35"/>
  <c r="AE24" i="35"/>
  <c r="AC24" i="35"/>
  <c r="AB24" i="35"/>
  <c r="AA24" i="35"/>
  <c r="U24" i="35"/>
  <c r="AB59" i="35" s="1"/>
  <c r="S24" i="35"/>
  <c r="AC59" i="35" s="1"/>
  <c r="R24" i="35"/>
  <c r="AI59" i="35" s="1"/>
  <c r="I24" i="35"/>
  <c r="AB21" i="35" s="1"/>
  <c r="G24" i="35"/>
  <c r="AC21" i="35" s="1"/>
  <c r="F24" i="35"/>
  <c r="AI21" i="35" s="1"/>
  <c r="AH23" i="35"/>
  <c r="AG23" i="35"/>
  <c r="AE23" i="35"/>
  <c r="U23" i="35"/>
  <c r="AB58" i="35" s="1"/>
  <c r="S23" i="35"/>
  <c r="AC58" i="35" s="1"/>
  <c r="R23" i="35"/>
  <c r="AI58" i="35" s="1"/>
  <c r="I23" i="35"/>
  <c r="AB20" i="35" s="1"/>
  <c r="G23" i="35"/>
  <c r="AC20" i="35" s="1"/>
  <c r="F23" i="35"/>
  <c r="I14" i="46" s="1"/>
  <c r="AH22" i="35"/>
  <c r="AG22" i="35"/>
  <c r="AE22" i="35"/>
  <c r="U22" i="35"/>
  <c r="AB57" i="35" s="1"/>
  <c r="S22" i="35"/>
  <c r="AC57" i="35" s="1"/>
  <c r="R22" i="35"/>
  <c r="I43" i="46" s="1"/>
  <c r="I22" i="35"/>
  <c r="G22" i="35"/>
  <c r="F22" i="35"/>
  <c r="AH21" i="35"/>
  <c r="AG21" i="35"/>
  <c r="AE21" i="35"/>
  <c r="U21" i="35"/>
  <c r="B45" i="46" s="1"/>
  <c r="S21" i="35"/>
  <c r="C46" i="46" s="1"/>
  <c r="R21" i="35"/>
  <c r="I42" i="46" s="1"/>
  <c r="I21" i="35"/>
  <c r="B15" i="46" s="1"/>
  <c r="G21" i="35"/>
  <c r="C16" i="46" s="1"/>
  <c r="F21" i="35"/>
  <c r="I12" i="46" s="1"/>
  <c r="AH20" i="35"/>
  <c r="AG20" i="35"/>
  <c r="AE20" i="35"/>
  <c r="AH19" i="35"/>
  <c r="AG19" i="35"/>
  <c r="AE19" i="35"/>
  <c r="AH18" i="35"/>
  <c r="AG18" i="35"/>
  <c r="AE18" i="35"/>
  <c r="U18" i="35"/>
  <c r="AI55" i="35"/>
  <c r="AI18" i="35"/>
  <c r="AH17" i="35"/>
  <c r="AG17" i="35"/>
  <c r="AE17" i="35"/>
  <c r="U17" i="35"/>
  <c r="AI54" i="35"/>
  <c r="I10" i="46"/>
  <c r="AH16" i="35"/>
  <c r="AG16" i="35"/>
  <c r="AE16" i="35"/>
  <c r="U16" i="35"/>
  <c r="I39" i="46"/>
  <c r="AI16" i="35"/>
  <c r="AH15" i="35"/>
  <c r="AG15" i="35"/>
  <c r="AE15" i="35"/>
  <c r="U15" i="35"/>
  <c r="I38" i="46"/>
  <c r="I8" i="46"/>
  <c r="AH14" i="35"/>
  <c r="AG14" i="35"/>
  <c r="AE14" i="35"/>
  <c r="U14" i="35"/>
  <c r="I37" i="46"/>
  <c r="AI14" i="35"/>
  <c r="AH13" i="35"/>
  <c r="AG13" i="35"/>
  <c r="AE13" i="35"/>
  <c r="U13" i="35"/>
  <c r="AI47" i="35"/>
  <c r="AI13" i="35"/>
  <c r="Z5" i="35"/>
  <c r="Z6" i="35" s="1"/>
  <c r="BM82" i="40"/>
  <c r="BK82" i="40"/>
  <c r="BI82" i="40"/>
  <c r="BG82" i="40"/>
  <c r="BM81" i="40"/>
  <c r="BL81" i="40"/>
  <c r="BK81" i="40"/>
  <c r="BI81" i="40"/>
  <c r="BG81" i="40"/>
  <c r="BM80" i="40"/>
  <c r="BL80" i="40"/>
  <c r="BK80" i="40"/>
  <c r="BI80" i="40"/>
  <c r="BG80" i="40"/>
  <c r="BM79" i="40"/>
  <c r="BL79" i="40"/>
  <c r="BK79" i="40"/>
  <c r="BI79" i="40"/>
  <c r="BG79" i="40"/>
  <c r="BM78" i="40"/>
  <c r="BL78" i="40"/>
  <c r="BK78" i="40"/>
  <c r="BI78" i="40"/>
  <c r="BG78" i="40"/>
  <c r="BM77" i="40"/>
  <c r="BL77" i="40"/>
  <c r="BK77" i="40"/>
  <c r="BI77" i="40"/>
  <c r="BG77" i="40"/>
  <c r="BM76" i="40"/>
  <c r="BL76" i="40"/>
  <c r="BK76" i="40"/>
  <c r="BI76" i="40"/>
  <c r="BG76" i="40"/>
  <c r="BM75" i="40"/>
  <c r="BL75" i="40"/>
  <c r="BK75" i="40"/>
  <c r="BI75" i="40"/>
  <c r="BG75" i="40"/>
  <c r="BM74" i="40"/>
  <c r="BL74" i="40"/>
  <c r="BK74" i="40"/>
  <c r="BI74" i="40"/>
  <c r="BG74" i="40"/>
  <c r="BM73" i="40"/>
  <c r="BL73" i="40"/>
  <c r="BK73" i="40"/>
  <c r="BI73" i="40"/>
  <c r="BG73" i="40"/>
  <c r="BM72" i="40"/>
  <c r="BL72" i="40"/>
  <c r="BK72" i="40"/>
  <c r="BI72" i="40"/>
  <c r="BG72" i="40"/>
  <c r="BF72" i="40"/>
  <c r="BE72" i="40"/>
  <c r="BM71" i="40"/>
  <c r="BL71" i="40"/>
  <c r="BK71" i="40"/>
  <c r="BI71" i="40"/>
  <c r="BG71" i="40"/>
  <c r="BF71" i="40"/>
  <c r="BE71" i="40"/>
  <c r="BM70" i="40"/>
  <c r="BL70" i="40"/>
  <c r="BK70" i="40"/>
  <c r="BI70" i="40"/>
  <c r="BG70" i="40"/>
  <c r="BF70" i="40"/>
  <c r="BE70" i="40"/>
  <c r="BM69" i="40"/>
  <c r="BL69" i="40"/>
  <c r="BK69" i="40"/>
  <c r="BI69" i="40"/>
  <c r="BG69" i="40"/>
  <c r="BF69" i="40"/>
  <c r="BE69" i="40"/>
  <c r="BM68" i="40"/>
  <c r="BL68" i="40"/>
  <c r="BK68" i="40"/>
  <c r="BI68" i="40"/>
  <c r="BG68" i="40"/>
  <c r="BF68" i="40"/>
  <c r="BE68" i="40"/>
  <c r="BM67" i="40"/>
  <c r="BL67" i="40"/>
  <c r="BK67" i="40"/>
  <c r="BI67" i="40"/>
  <c r="BG67" i="40"/>
  <c r="BF67" i="40"/>
  <c r="BE67" i="40"/>
  <c r="BL66" i="40"/>
  <c r="BK66" i="40"/>
  <c r="BI66" i="40"/>
  <c r="BL65" i="40"/>
  <c r="BK65" i="40"/>
  <c r="BI65" i="40"/>
  <c r="BL64" i="40"/>
  <c r="BK64" i="40"/>
  <c r="BI64" i="40"/>
  <c r="BL63" i="40"/>
  <c r="BK63" i="40"/>
  <c r="BI63" i="40"/>
  <c r="BL62" i="40"/>
  <c r="BK62" i="40"/>
  <c r="BI62" i="40"/>
  <c r="BL61" i="40"/>
  <c r="BK61" i="40"/>
  <c r="BI61" i="40"/>
  <c r="BL60" i="40"/>
  <c r="BI60" i="40"/>
  <c r="BL59" i="40"/>
  <c r="BI59" i="40"/>
  <c r="BL58" i="40"/>
  <c r="BI58" i="40"/>
  <c r="BL57" i="40"/>
  <c r="BI57" i="40"/>
  <c r="BL56" i="40"/>
  <c r="BI56" i="40"/>
  <c r="BL55" i="40"/>
  <c r="BI55" i="40"/>
  <c r="AA37" i="40"/>
  <c r="AN36" i="40"/>
  <c r="BF48" i="40"/>
  <c r="BM49" i="40"/>
  <c r="BL49" i="40"/>
  <c r="BK49" i="40"/>
  <c r="BI49" i="40"/>
  <c r="BG49" i="40"/>
  <c r="BF47" i="40"/>
  <c r="BM48" i="40"/>
  <c r="BL48" i="40"/>
  <c r="BK48" i="40"/>
  <c r="BI48" i="40"/>
  <c r="BG48" i="40"/>
  <c r="BF81" i="40"/>
  <c r="AA34" i="40"/>
  <c r="BM47" i="40"/>
  <c r="BL47" i="40"/>
  <c r="BK47" i="40"/>
  <c r="BI47" i="40"/>
  <c r="BG47" i="40"/>
  <c r="BF80" i="40"/>
  <c r="BF45" i="40"/>
  <c r="BM46" i="40"/>
  <c r="BL46" i="40"/>
  <c r="BK46" i="40"/>
  <c r="BI46" i="40"/>
  <c r="BG46" i="40"/>
  <c r="Y29" i="53"/>
  <c r="Z29" i="53" s="1"/>
  <c r="BM45" i="40"/>
  <c r="BL45" i="40"/>
  <c r="BK45" i="40"/>
  <c r="BI45" i="40"/>
  <c r="BG45" i="40"/>
  <c r="BM44" i="40"/>
  <c r="BL44" i="40"/>
  <c r="BK44" i="40"/>
  <c r="BI44" i="40"/>
  <c r="BG44" i="40"/>
  <c r="BM41" i="40"/>
  <c r="BL41" i="40"/>
  <c r="BK41" i="40"/>
  <c r="BI41" i="40"/>
  <c r="BG41" i="40"/>
  <c r="BM40" i="40"/>
  <c r="BL40" i="40"/>
  <c r="BK40" i="40"/>
  <c r="BI40" i="40"/>
  <c r="BG40" i="40"/>
  <c r="U40" i="40"/>
  <c r="BF78" i="40" s="1"/>
  <c r="BF41" i="40"/>
  <c r="BM39" i="40"/>
  <c r="BL39" i="40"/>
  <c r="BK39" i="40"/>
  <c r="BI39" i="40"/>
  <c r="BG39" i="40"/>
  <c r="U39" i="40"/>
  <c r="BF77" i="40" s="1"/>
  <c r="BF40" i="40"/>
  <c r="BM38" i="40"/>
  <c r="BL38" i="40"/>
  <c r="BK38" i="40"/>
  <c r="BI38" i="40"/>
  <c r="BG38" i="40"/>
  <c r="U38" i="40"/>
  <c r="BF76" i="40" s="1"/>
  <c r="BF39" i="40"/>
  <c r="BM37" i="40"/>
  <c r="BL37" i="40"/>
  <c r="BK37" i="40"/>
  <c r="BI37" i="40"/>
  <c r="BG37" i="40"/>
  <c r="BF37" i="40"/>
  <c r="AU37" i="40"/>
  <c r="AT37" i="40"/>
  <c r="AS37" i="40"/>
  <c r="AQ37" i="40"/>
  <c r="AO37" i="40"/>
  <c r="AH37" i="40"/>
  <c r="AG37" i="40"/>
  <c r="AF37" i="40"/>
  <c r="AD37" i="40"/>
  <c r="AB37" i="40"/>
  <c r="U37" i="40"/>
  <c r="BF75" i="40" s="1"/>
  <c r="J37" i="40"/>
  <c r="BF38" i="40"/>
  <c r="BM36" i="40"/>
  <c r="BL36" i="40"/>
  <c r="BK36" i="40"/>
  <c r="BI36" i="40"/>
  <c r="BG36" i="40"/>
  <c r="AU36" i="40"/>
  <c r="AT36" i="40"/>
  <c r="AS36" i="40"/>
  <c r="AQ36" i="40"/>
  <c r="AO36" i="40"/>
  <c r="AH36" i="40"/>
  <c r="AG36" i="40"/>
  <c r="AF36" i="40"/>
  <c r="AD36" i="40"/>
  <c r="AB36" i="40"/>
  <c r="U36" i="40"/>
  <c r="BF74" i="40" s="1"/>
  <c r="BM35" i="40"/>
  <c r="BL35" i="40"/>
  <c r="BK35" i="40"/>
  <c r="BI35" i="40"/>
  <c r="BG35" i="40"/>
  <c r="BF35" i="40"/>
  <c r="BE35" i="40"/>
  <c r="AU35" i="40"/>
  <c r="AT35" i="40"/>
  <c r="AS35" i="40"/>
  <c r="AQ35" i="40"/>
  <c r="AO35" i="40"/>
  <c r="AH35" i="40"/>
  <c r="AG35" i="40"/>
  <c r="AF35" i="40"/>
  <c r="AD35" i="40"/>
  <c r="AB35" i="40"/>
  <c r="U35" i="40"/>
  <c r="BF36" i="40"/>
  <c r="BM34" i="40"/>
  <c r="BL34" i="40"/>
  <c r="BK34" i="40"/>
  <c r="BI34" i="40"/>
  <c r="BG34" i="40"/>
  <c r="BF34" i="40"/>
  <c r="BE34" i="40"/>
  <c r="AU34" i="40"/>
  <c r="AT34" i="40"/>
  <c r="AS34" i="40"/>
  <c r="AQ34" i="40"/>
  <c r="AO34" i="40"/>
  <c r="AH34" i="40"/>
  <c r="AG34" i="40"/>
  <c r="AF34" i="40"/>
  <c r="AD34" i="40"/>
  <c r="AB34" i="40"/>
  <c r="BL33" i="40"/>
  <c r="BK33" i="40"/>
  <c r="BI33" i="40"/>
  <c r="AU33" i="40"/>
  <c r="AT33" i="40"/>
  <c r="AS33" i="40"/>
  <c r="AQ33" i="40"/>
  <c r="AO33" i="40"/>
  <c r="AN33" i="40"/>
  <c r="AM33" i="40"/>
  <c r="AH33" i="40"/>
  <c r="AG33" i="40"/>
  <c r="AF33" i="40"/>
  <c r="AD33" i="40"/>
  <c r="AB33" i="40"/>
  <c r="AA33" i="40"/>
  <c r="Z33" i="40"/>
  <c r="BL32" i="40"/>
  <c r="BK32" i="40"/>
  <c r="BI32" i="40"/>
  <c r="AU32" i="40"/>
  <c r="BK60" i="40" s="1"/>
  <c r="AT32" i="40"/>
  <c r="AS32" i="40"/>
  <c r="AQ32" i="40"/>
  <c r="AO32" i="40"/>
  <c r="AN32" i="40"/>
  <c r="AM32" i="40"/>
  <c r="AH32" i="40"/>
  <c r="AG32" i="40"/>
  <c r="AF32" i="40"/>
  <c r="AD32" i="40"/>
  <c r="AB32" i="40"/>
  <c r="AA32" i="40"/>
  <c r="Z32" i="40"/>
  <c r="BL29" i="40"/>
  <c r="BK29" i="40"/>
  <c r="BI29" i="40"/>
  <c r="AU29" i="40"/>
  <c r="BK59" i="40" s="1"/>
  <c r="AT29" i="40"/>
  <c r="AS29" i="40"/>
  <c r="AQ29" i="40"/>
  <c r="AO29" i="40"/>
  <c r="AN29" i="40"/>
  <c r="AM29" i="40"/>
  <c r="AH29" i="40"/>
  <c r="AG29" i="40"/>
  <c r="AF29" i="40"/>
  <c r="AD29" i="40"/>
  <c r="AB29" i="40"/>
  <c r="AA29" i="40"/>
  <c r="Z29" i="40"/>
  <c r="U29" i="40"/>
  <c r="BF66" i="40" s="1"/>
  <c r="S29" i="40"/>
  <c r="BG66" i="40" s="1"/>
  <c r="R29" i="40"/>
  <c r="I46" i="45" s="1"/>
  <c r="I29" i="40"/>
  <c r="AA26" i="40" s="1"/>
  <c r="G29" i="40"/>
  <c r="AB26" i="40" s="1"/>
  <c r="F29" i="40"/>
  <c r="AH26" i="40" s="1"/>
  <c r="BL28" i="40"/>
  <c r="BK28" i="40"/>
  <c r="BI28" i="40"/>
  <c r="AU28" i="40"/>
  <c r="BK58" i="40" s="1"/>
  <c r="AT28" i="40"/>
  <c r="AS28" i="40"/>
  <c r="AQ28" i="40"/>
  <c r="AO28" i="40"/>
  <c r="AN28" i="40"/>
  <c r="AM28" i="40"/>
  <c r="AH28" i="40"/>
  <c r="AG28" i="40"/>
  <c r="AF28" i="40"/>
  <c r="AD28" i="40"/>
  <c r="AB28" i="40"/>
  <c r="AA28" i="40"/>
  <c r="Z28" i="40"/>
  <c r="U28" i="40"/>
  <c r="BF65" i="40" s="1"/>
  <c r="S28" i="40"/>
  <c r="BG65" i="40" s="1"/>
  <c r="R28" i="40"/>
  <c r="I45" i="45" s="1"/>
  <c r="I28" i="40"/>
  <c r="AA25" i="40" s="1"/>
  <c r="G28" i="40"/>
  <c r="AB25" i="40" s="1"/>
  <c r="F28" i="40"/>
  <c r="I15" i="45" s="1"/>
  <c r="BL27" i="40"/>
  <c r="BK27" i="40"/>
  <c r="BI27" i="40"/>
  <c r="AU27" i="40"/>
  <c r="BK57" i="40" s="1"/>
  <c r="AT27" i="40"/>
  <c r="AS27" i="40"/>
  <c r="AQ27" i="40"/>
  <c r="AO27" i="40"/>
  <c r="AN27" i="40"/>
  <c r="AM27" i="40"/>
  <c r="AH27" i="40"/>
  <c r="AG27" i="40"/>
  <c r="AF27" i="40"/>
  <c r="AD27" i="40"/>
  <c r="AB27" i="40"/>
  <c r="AA27" i="40"/>
  <c r="Z27" i="40"/>
  <c r="U27" i="40"/>
  <c r="BF64" i="40" s="1"/>
  <c r="S27" i="40"/>
  <c r="BG64" i="40" s="1"/>
  <c r="R27" i="40"/>
  <c r="BM64" i="40" s="1"/>
  <c r="I27" i="40"/>
  <c r="G27" i="40"/>
  <c r="AB24" i="40" s="1"/>
  <c r="F27" i="40"/>
  <c r="I14" i="45" s="1"/>
  <c r="BL26" i="40"/>
  <c r="BK26" i="40"/>
  <c r="BI26" i="40"/>
  <c r="AT26" i="40"/>
  <c r="AS26" i="40"/>
  <c r="AQ26" i="40"/>
  <c r="AG26" i="40"/>
  <c r="AF26" i="40"/>
  <c r="AD26" i="40"/>
  <c r="U26" i="40"/>
  <c r="BF63" i="40" s="1"/>
  <c r="S26" i="40"/>
  <c r="BG63" i="40" s="1"/>
  <c r="R26" i="40"/>
  <c r="I43" i="45" s="1"/>
  <c r="I26" i="40"/>
  <c r="J26" i="40" s="1"/>
  <c r="G26" i="40"/>
  <c r="AB23" i="40" s="1"/>
  <c r="F26" i="40"/>
  <c r="I13" i="45" s="1"/>
  <c r="BL25" i="40"/>
  <c r="BK25" i="40"/>
  <c r="BI25" i="40"/>
  <c r="AT25" i="40"/>
  <c r="AS25" i="40"/>
  <c r="AQ25" i="40"/>
  <c r="AG25" i="40"/>
  <c r="AF25" i="40"/>
  <c r="AD25" i="40"/>
  <c r="U25" i="40"/>
  <c r="BF62" i="40" s="1"/>
  <c r="S25" i="40"/>
  <c r="BG62" i="40" s="1"/>
  <c r="R25" i="40"/>
  <c r="I42" i="45" s="1"/>
  <c r="I25" i="40"/>
  <c r="AA22" i="40" s="1"/>
  <c r="G25" i="40"/>
  <c r="AB22" i="40" s="1"/>
  <c r="F25" i="40"/>
  <c r="I12" i="45" s="1"/>
  <c r="AT24" i="40"/>
  <c r="AS24" i="40"/>
  <c r="AQ24" i="40"/>
  <c r="AG24" i="40"/>
  <c r="AF24" i="40"/>
  <c r="AD24" i="40"/>
  <c r="U24" i="40"/>
  <c r="B44" i="45" s="1"/>
  <c r="S24" i="40"/>
  <c r="C45" i="45" s="1"/>
  <c r="R24" i="40"/>
  <c r="I41" i="45" s="1"/>
  <c r="I24" i="40"/>
  <c r="B14" i="45" s="1"/>
  <c r="G24" i="40"/>
  <c r="C15" i="45" s="1"/>
  <c r="F24" i="40"/>
  <c r="I11" i="45" s="1"/>
  <c r="AT23" i="40"/>
  <c r="AS23" i="40"/>
  <c r="AQ23" i="40"/>
  <c r="AG23" i="40"/>
  <c r="AF23" i="40"/>
  <c r="AD23" i="40"/>
  <c r="AT22" i="40"/>
  <c r="AS22" i="40"/>
  <c r="AQ22" i="40"/>
  <c r="AG22" i="40"/>
  <c r="AF22" i="40"/>
  <c r="AD22" i="40"/>
  <c r="AT21" i="40"/>
  <c r="AS21" i="40"/>
  <c r="AQ21" i="40"/>
  <c r="AG21" i="40"/>
  <c r="AF21" i="40"/>
  <c r="AD21" i="40"/>
  <c r="AT18" i="40"/>
  <c r="AS18" i="40"/>
  <c r="AQ18" i="40"/>
  <c r="AG18" i="40"/>
  <c r="AF18" i="40"/>
  <c r="AD18" i="40"/>
  <c r="U18" i="40"/>
  <c r="AU18" i="40"/>
  <c r="BM32" i="40"/>
  <c r="AT17" i="40"/>
  <c r="AS17" i="40"/>
  <c r="AQ17" i="40"/>
  <c r="AG17" i="40"/>
  <c r="AF17" i="40"/>
  <c r="AD17" i="40"/>
  <c r="U17" i="40"/>
  <c r="AU17" i="40"/>
  <c r="I17" i="40"/>
  <c r="BM29" i="40"/>
  <c r="AT16" i="40"/>
  <c r="AS16" i="40"/>
  <c r="AQ16" i="40"/>
  <c r="AG16" i="40"/>
  <c r="AF16" i="40"/>
  <c r="AD16" i="40"/>
  <c r="U16" i="40"/>
  <c r="AU16" i="40"/>
  <c r="BM28" i="40"/>
  <c r="AT15" i="40"/>
  <c r="AS15" i="40"/>
  <c r="AQ15" i="40"/>
  <c r="AG15" i="40"/>
  <c r="AF15" i="40"/>
  <c r="AD15" i="40"/>
  <c r="I37" i="45"/>
  <c r="I7" i="45"/>
  <c r="AT14" i="40"/>
  <c r="AS14" i="40"/>
  <c r="AQ14" i="40"/>
  <c r="AG14" i="40"/>
  <c r="AF14" i="40"/>
  <c r="AD14" i="40"/>
  <c r="U14" i="40"/>
  <c r="AU14" i="40"/>
  <c r="AH14" i="40"/>
  <c r="AT13" i="40"/>
  <c r="AS13" i="40"/>
  <c r="AQ13" i="40"/>
  <c r="AG13" i="40"/>
  <c r="AF13" i="40"/>
  <c r="AD13" i="40"/>
  <c r="I35" i="45"/>
  <c r="I13" i="40"/>
  <c r="AH13" i="40"/>
  <c r="AM64" i="44"/>
  <c r="AK64" i="44"/>
  <c r="B123" i="1" s="1"/>
  <c r="AJ64" i="44"/>
  <c r="G166" i="23" s="1"/>
  <c r="AI64" i="44"/>
  <c r="K166" i="23" s="1"/>
  <c r="AH64" i="44"/>
  <c r="AG64" i="44"/>
  <c r="AF64" i="44"/>
  <c r="L123" i="1" s="1"/>
  <c r="AE64" i="44"/>
  <c r="A123" i="1" s="1"/>
  <c r="AM63" i="44"/>
  <c r="AK63" i="44"/>
  <c r="B122" i="1" s="1"/>
  <c r="AJ63" i="44"/>
  <c r="G165" i="23" s="1"/>
  <c r="AI63" i="44"/>
  <c r="K165" i="23" s="1"/>
  <c r="AH63" i="44"/>
  <c r="AG63" i="44"/>
  <c r="AF63" i="44"/>
  <c r="L122" i="1" s="1"/>
  <c r="AE63" i="44"/>
  <c r="A122" i="1" s="1"/>
  <c r="AM62" i="44"/>
  <c r="AK62" i="44"/>
  <c r="B121" i="1" s="1"/>
  <c r="AJ62" i="44"/>
  <c r="G164" i="23" s="1"/>
  <c r="AI62" i="44"/>
  <c r="K164" i="23" s="1"/>
  <c r="AH62" i="44"/>
  <c r="AG62" i="44"/>
  <c r="AF62" i="44"/>
  <c r="L121" i="1" s="1"/>
  <c r="AE62" i="44"/>
  <c r="A121" i="1" s="1"/>
  <c r="AM61" i="44"/>
  <c r="AK61" i="44"/>
  <c r="B120" i="1" s="1"/>
  <c r="AJ61" i="44"/>
  <c r="G163" i="23" s="1"/>
  <c r="AI61" i="44"/>
  <c r="K163" i="23" s="1"/>
  <c r="AH61" i="44"/>
  <c r="AG61" i="44"/>
  <c r="AF61" i="44"/>
  <c r="L120" i="1" s="1"/>
  <c r="AE61" i="44"/>
  <c r="A120" i="1" s="1"/>
  <c r="AM60" i="44"/>
  <c r="AK60" i="44"/>
  <c r="B119" i="1" s="1"/>
  <c r="AJ60" i="44"/>
  <c r="G162" i="23" s="1"/>
  <c r="AI60" i="44"/>
  <c r="K162" i="23" s="1"/>
  <c r="AH60" i="44"/>
  <c r="AG60" i="44"/>
  <c r="AF60" i="44"/>
  <c r="L119" i="1" s="1"/>
  <c r="AE60" i="44"/>
  <c r="A119" i="1" s="1"/>
  <c r="AM59" i="44"/>
  <c r="AK59" i="44"/>
  <c r="B118" i="1" s="1"/>
  <c r="AJ59" i="44"/>
  <c r="G161" i="23" s="1"/>
  <c r="AI59" i="44"/>
  <c r="K161" i="23" s="1"/>
  <c r="AH59" i="44"/>
  <c r="AG59" i="44"/>
  <c r="AF59" i="44"/>
  <c r="L118" i="1" s="1"/>
  <c r="AE59" i="44"/>
  <c r="A118" i="1" s="1"/>
  <c r="AM58" i="44"/>
  <c r="AK58" i="44"/>
  <c r="B117" i="1" s="1"/>
  <c r="AJ58" i="44"/>
  <c r="G160" i="23" s="1"/>
  <c r="AI58" i="44"/>
  <c r="K160" i="23" s="1"/>
  <c r="AH58" i="44"/>
  <c r="AG58" i="44"/>
  <c r="AF58" i="44"/>
  <c r="L117" i="1" s="1"/>
  <c r="AE58" i="44"/>
  <c r="A117" i="1" s="1"/>
  <c r="AM57" i="44"/>
  <c r="AK57" i="44"/>
  <c r="B116" i="1" s="1"/>
  <c r="AJ57" i="44"/>
  <c r="G159" i="23" s="1"/>
  <c r="AI57" i="44"/>
  <c r="K159" i="23" s="1"/>
  <c r="AH57" i="44"/>
  <c r="AG57" i="44"/>
  <c r="AF57" i="44"/>
  <c r="L116" i="1" s="1"/>
  <c r="AE57" i="44"/>
  <c r="A116" i="1" s="1"/>
  <c r="AM56" i="44"/>
  <c r="AK56" i="44"/>
  <c r="B115" i="1" s="1"/>
  <c r="AJ56" i="44"/>
  <c r="G158" i="23" s="1"/>
  <c r="AI56" i="44"/>
  <c r="K158" i="23" s="1"/>
  <c r="AH56" i="44"/>
  <c r="AG56" i="44"/>
  <c r="AF56" i="44"/>
  <c r="L115" i="1" s="1"/>
  <c r="AE56" i="44"/>
  <c r="A115" i="1" s="1"/>
  <c r="AM55" i="44"/>
  <c r="AK55" i="44"/>
  <c r="B114" i="1" s="1"/>
  <c r="AJ55" i="44"/>
  <c r="G157" i="23" s="1"/>
  <c r="AI55" i="44"/>
  <c r="K157" i="23" s="1"/>
  <c r="AH55" i="44"/>
  <c r="AG55" i="44"/>
  <c r="AF55" i="44"/>
  <c r="L114" i="1" s="1"/>
  <c r="AE55" i="44"/>
  <c r="A114" i="1" s="1"/>
  <c r="AM54" i="44"/>
  <c r="AK54" i="44"/>
  <c r="B113" i="1" s="1"/>
  <c r="AJ54" i="44"/>
  <c r="G156" i="23" s="1"/>
  <c r="AI54" i="44"/>
  <c r="K156" i="23" s="1"/>
  <c r="AH54" i="44"/>
  <c r="AG54" i="44"/>
  <c r="AF54" i="44"/>
  <c r="L113" i="1" s="1"/>
  <c r="AE54" i="44"/>
  <c r="A113" i="1" s="1"/>
  <c r="AM53" i="44"/>
  <c r="AK53" i="44"/>
  <c r="B112" i="1" s="1"/>
  <c r="AJ53" i="44"/>
  <c r="G155" i="23" s="1"/>
  <c r="AI53" i="44"/>
  <c r="K155" i="23" s="1"/>
  <c r="AH53" i="44"/>
  <c r="AG53" i="44"/>
  <c r="AF53" i="44"/>
  <c r="L112" i="1" s="1"/>
  <c r="AE53" i="44"/>
  <c r="A112" i="1" s="1"/>
  <c r="AM52" i="44"/>
  <c r="AK52" i="44"/>
  <c r="B111" i="1" s="1"/>
  <c r="AJ52" i="44"/>
  <c r="G154" i="23" s="1"/>
  <c r="AI52" i="44"/>
  <c r="K154" i="23" s="1"/>
  <c r="AH52" i="44"/>
  <c r="AG52" i="44"/>
  <c r="AF52" i="44"/>
  <c r="L111" i="1" s="1"/>
  <c r="AE52" i="44"/>
  <c r="A111" i="1" s="1"/>
  <c r="AM51" i="44"/>
  <c r="AK51" i="44"/>
  <c r="B110" i="1" s="1"/>
  <c r="AJ51" i="44"/>
  <c r="G153" i="23" s="1"/>
  <c r="AI51" i="44"/>
  <c r="K153" i="23" s="1"/>
  <c r="AH51" i="44"/>
  <c r="AG51" i="44"/>
  <c r="AF51" i="44"/>
  <c r="L110" i="1" s="1"/>
  <c r="AE51" i="44"/>
  <c r="A110" i="1" s="1"/>
  <c r="AM50" i="44"/>
  <c r="AK50" i="44"/>
  <c r="B109" i="1" s="1"/>
  <c r="AJ50" i="44"/>
  <c r="G152" i="23" s="1"/>
  <c r="AI50" i="44"/>
  <c r="K152" i="23" s="1"/>
  <c r="AH50" i="44"/>
  <c r="AG50" i="44"/>
  <c r="AF50" i="44"/>
  <c r="L109" i="1" s="1"/>
  <c r="AE50" i="44"/>
  <c r="A109" i="1" s="1"/>
  <c r="AM49" i="44"/>
  <c r="AK49" i="44"/>
  <c r="B108" i="1" s="1"/>
  <c r="AJ49" i="44"/>
  <c r="G151" i="23" s="1"/>
  <c r="AI49" i="44"/>
  <c r="K151" i="23" s="1"/>
  <c r="AH49" i="44"/>
  <c r="AG49" i="44"/>
  <c r="AF49" i="44"/>
  <c r="L108" i="1" s="1"/>
  <c r="AE49" i="44"/>
  <c r="A108" i="1" s="1"/>
  <c r="AM48" i="44"/>
  <c r="AK48" i="44"/>
  <c r="B107" i="1" s="1"/>
  <c r="AJ48" i="44"/>
  <c r="G150" i="23" s="1"/>
  <c r="AI48" i="44"/>
  <c r="K150" i="23" s="1"/>
  <c r="AH48" i="44"/>
  <c r="AG48" i="44"/>
  <c r="AF48" i="44"/>
  <c r="L107" i="1" s="1"/>
  <c r="AE48" i="44"/>
  <c r="A107" i="1" s="1"/>
  <c r="AM47" i="44"/>
  <c r="AK47" i="44"/>
  <c r="B106" i="1" s="1"/>
  <c r="AJ47" i="44"/>
  <c r="G149" i="23" s="1"/>
  <c r="AI47" i="44"/>
  <c r="K149" i="23" s="1"/>
  <c r="AH47" i="44"/>
  <c r="AG47" i="44"/>
  <c r="AF47" i="44"/>
  <c r="L106" i="1" s="1"/>
  <c r="AE47" i="44"/>
  <c r="A106" i="1" s="1"/>
  <c r="AM46" i="44"/>
  <c r="AK46" i="44"/>
  <c r="B105" i="1" s="1"/>
  <c r="AJ46" i="44"/>
  <c r="G148" i="23" s="1"/>
  <c r="AI46" i="44"/>
  <c r="K148" i="23" s="1"/>
  <c r="AH46" i="44"/>
  <c r="AG46" i="44"/>
  <c r="AF46" i="44"/>
  <c r="L105" i="1" s="1"/>
  <c r="AE46" i="44"/>
  <c r="A105" i="1" s="1"/>
  <c r="AM45" i="44"/>
  <c r="AK45" i="44"/>
  <c r="B104" i="1" s="1"/>
  <c r="AJ45" i="44"/>
  <c r="G147" i="23" s="1"/>
  <c r="AI45" i="44"/>
  <c r="K147" i="23" s="1"/>
  <c r="AH45" i="44"/>
  <c r="AG45" i="44"/>
  <c r="AF45" i="44"/>
  <c r="L104" i="1" s="1"/>
  <c r="AE45" i="44"/>
  <c r="A104" i="1" s="1"/>
  <c r="AM44" i="44"/>
  <c r="AK44" i="44"/>
  <c r="B103" i="1" s="1"/>
  <c r="AJ44" i="44"/>
  <c r="G146" i="23" s="1"/>
  <c r="AI44" i="44"/>
  <c r="K146" i="23" s="1"/>
  <c r="AH44" i="44"/>
  <c r="AG44" i="44"/>
  <c r="AF44" i="44"/>
  <c r="L103" i="1" s="1"/>
  <c r="AE44" i="44"/>
  <c r="A103" i="1" s="1"/>
  <c r="AM43" i="44"/>
  <c r="AK43" i="44"/>
  <c r="B102" i="1" s="1"/>
  <c r="AJ43" i="44"/>
  <c r="G145" i="23" s="1"/>
  <c r="AI43" i="44"/>
  <c r="K145" i="23" s="1"/>
  <c r="AH43" i="44"/>
  <c r="AG43" i="44"/>
  <c r="AF43" i="44"/>
  <c r="L102" i="1" s="1"/>
  <c r="AE43" i="44"/>
  <c r="A102" i="1" s="1"/>
  <c r="AM42" i="44"/>
  <c r="AK42" i="44"/>
  <c r="B101" i="1" s="1"/>
  <c r="AJ42" i="44"/>
  <c r="G144" i="23" s="1"/>
  <c r="AI42" i="44"/>
  <c r="K144" i="23" s="1"/>
  <c r="AH42" i="44"/>
  <c r="AG42" i="44"/>
  <c r="AF42" i="44"/>
  <c r="L101" i="1" s="1"/>
  <c r="AE42" i="44"/>
  <c r="A101" i="1" s="1"/>
  <c r="AM41" i="44"/>
  <c r="AK41" i="44"/>
  <c r="B100" i="1" s="1"/>
  <c r="AJ41" i="44"/>
  <c r="G143" i="23" s="1"/>
  <c r="AI41" i="44"/>
  <c r="K143" i="23" s="1"/>
  <c r="AH41" i="44"/>
  <c r="AG41" i="44"/>
  <c r="AF41" i="44"/>
  <c r="L100" i="1" s="1"/>
  <c r="AE41" i="44"/>
  <c r="A100" i="1" s="1"/>
  <c r="AM40" i="44"/>
  <c r="AK40" i="44"/>
  <c r="B99" i="1" s="1"/>
  <c r="AJ40" i="44"/>
  <c r="G142" i="23" s="1"/>
  <c r="AI40" i="44"/>
  <c r="K142" i="23" s="1"/>
  <c r="AH40" i="44"/>
  <c r="AG40" i="44"/>
  <c r="AF40" i="44"/>
  <c r="L99" i="1" s="1"/>
  <c r="AE40" i="44"/>
  <c r="A99" i="1" s="1"/>
  <c r="AM37" i="44"/>
  <c r="AK37" i="44"/>
  <c r="B57" i="1" s="1"/>
  <c r="AJ37" i="44"/>
  <c r="G138" i="23" s="1"/>
  <c r="AI37" i="44"/>
  <c r="K138" i="23" s="1"/>
  <c r="AH37" i="44"/>
  <c r="AG37" i="44"/>
  <c r="AF37" i="44"/>
  <c r="AE37" i="44"/>
  <c r="A57" i="1" s="1"/>
  <c r="AM36" i="44"/>
  <c r="AK36" i="44"/>
  <c r="B56" i="1" s="1"/>
  <c r="AJ36" i="44"/>
  <c r="G137" i="23" s="1"/>
  <c r="AI36" i="44"/>
  <c r="K137" i="23" s="1"/>
  <c r="AH36" i="44"/>
  <c r="AG36" i="44"/>
  <c r="AF36" i="44"/>
  <c r="AE36" i="44"/>
  <c r="A56" i="1" s="1"/>
  <c r="AM35" i="44"/>
  <c r="AK35" i="44"/>
  <c r="B55" i="1" s="1"/>
  <c r="AJ35" i="44"/>
  <c r="G136" i="23" s="1"/>
  <c r="AI35" i="44"/>
  <c r="K136" i="23" s="1"/>
  <c r="AH35" i="44"/>
  <c r="AG35" i="44"/>
  <c r="AF35" i="44"/>
  <c r="AE35" i="44"/>
  <c r="A55" i="1" s="1"/>
  <c r="AM34" i="44"/>
  <c r="AK34" i="44"/>
  <c r="B54" i="1" s="1"/>
  <c r="AJ34" i="44"/>
  <c r="G135" i="23" s="1"/>
  <c r="AI34" i="44"/>
  <c r="K135" i="23" s="1"/>
  <c r="AH34" i="44"/>
  <c r="AG34" i="44"/>
  <c r="AF34" i="44"/>
  <c r="AE34" i="44"/>
  <c r="A54" i="1" s="1"/>
  <c r="AM33" i="44"/>
  <c r="AK33" i="44"/>
  <c r="B53" i="1" s="1"/>
  <c r="AJ33" i="44"/>
  <c r="G134" i="23" s="1"/>
  <c r="AI33" i="44"/>
  <c r="K134" i="23" s="1"/>
  <c r="AH33" i="44"/>
  <c r="AG33" i="44"/>
  <c r="AF33" i="44"/>
  <c r="AE33" i="44"/>
  <c r="A53" i="1" s="1"/>
  <c r="AM32" i="44"/>
  <c r="AK32" i="44"/>
  <c r="B52" i="1" s="1"/>
  <c r="AJ32" i="44"/>
  <c r="G133" i="23" s="1"/>
  <c r="AI32" i="44"/>
  <c r="K133" i="23" s="1"/>
  <c r="AH32" i="44"/>
  <c r="AG32" i="44"/>
  <c r="AF32" i="44"/>
  <c r="AE32" i="44"/>
  <c r="A52" i="1" s="1"/>
  <c r="AM31" i="44"/>
  <c r="AK31" i="44"/>
  <c r="B51" i="1" s="1"/>
  <c r="AJ31" i="44"/>
  <c r="G132" i="23" s="1"/>
  <c r="AI31" i="44"/>
  <c r="K132" i="23" s="1"/>
  <c r="AH31" i="44"/>
  <c r="AG31" i="44"/>
  <c r="AF31" i="44"/>
  <c r="AE31" i="44"/>
  <c r="A51" i="1" s="1"/>
  <c r="AM30" i="44"/>
  <c r="AK30" i="44"/>
  <c r="B50" i="1" s="1"/>
  <c r="AJ30" i="44"/>
  <c r="G131" i="23" s="1"/>
  <c r="AI30" i="44"/>
  <c r="K131" i="23" s="1"/>
  <c r="AH30" i="44"/>
  <c r="AG30" i="44"/>
  <c r="AF30" i="44"/>
  <c r="AE30" i="44"/>
  <c r="A50" i="1" s="1"/>
  <c r="AM29" i="44"/>
  <c r="AK29" i="44"/>
  <c r="B49" i="1" s="1"/>
  <c r="AJ29" i="44"/>
  <c r="G130" i="23" s="1"/>
  <c r="AI29" i="44"/>
  <c r="K130" i="23" s="1"/>
  <c r="AH29" i="44"/>
  <c r="AG29" i="44"/>
  <c r="AF29" i="44"/>
  <c r="AE29" i="44"/>
  <c r="A49" i="1" s="1"/>
  <c r="AM28" i="44"/>
  <c r="AK28" i="44"/>
  <c r="B48" i="1" s="1"/>
  <c r="AJ28" i="44"/>
  <c r="G129" i="23" s="1"/>
  <c r="AI28" i="44"/>
  <c r="K129" i="23" s="1"/>
  <c r="AH28" i="44"/>
  <c r="AG28" i="44"/>
  <c r="AF28" i="44"/>
  <c r="AE28" i="44"/>
  <c r="A48" i="1" s="1"/>
  <c r="AM27" i="44"/>
  <c r="AK27" i="44"/>
  <c r="B47" i="1" s="1"/>
  <c r="AJ27" i="44"/>
  <c r="G128" i="23" s="1"/>
  <c r="AI27" i="44"/>
  <c r="K128" i="23" s="1"/>
  <c r="AH27" i="44"/>
  <c r="AG27" i="44"/>
  <c r="AF27" i="44"/>
  <c r="AE27" i="44"/>
  <c r="A47" i="1" s="1"/>
  <c r="AM26" i="44"/>
  <c r="AK26" i="44"/>
  <c r="B46" i="1" s="1"/>
  <c r="AJ26" i="44"/>
  <c r="G127" i="23" s="1"/>
  <c r="AI26" i="44"/>
  <c r="K127" i="23" s="1"/>
  <c r="AH26" i="44"/>
  <c r="AG26" i="44"/>
  <c r="AF26" i="44"/>
  <c r="AE26" i="44"/>
  <c r="A46" i="1" s="1"/>
  <c r="AM25" i="44"/>
  <c r="AK25" i="44"/>
  <c r="B45" i="1" s="1"/>
  <c r="AJ25" i="44"/>
  <c r="G126" i="23" s="1"/>
  <c r="AI25" i="44"/>
  <c r="K126" i="23" s="1"/>
  <c r="AH25" i="44"/>
  <c r="AG25" i="44"/>
  <c r="AF25" i="44"/>
  <c r="AE25" i="44"/>
  <c r="A45" i="1" s="1"/>
  <c r="AM24" i="44"/>
  <c r="AK24" i="44"/>
  <c r="B44" i="1" s="1"/>
  <c r="AJ24" i="44"/>
  <c r="G125" i="23" s="1"/>
  <c r="AI24" i="44"/>
  <c r="K125" i="23" s="1"/>
  <c r="AH24" i="44"/>
  <c r="AG24" i="44"/>
  <c r="AF24" i="44"/>
  <c r="AE24" i="44"/>
  <c r="A44" i="1" s="1"/>
  <c r="AM23" i="44"/>
  <c r="AK23" i="44"/>
  <c r="B43" i="1" s="1"/>
  <c r="AJ23" i="44"/>
  <c r="G124" i="23" s="1"/>
  <c r="AI23" i="44"/>
  <c r="K124" i="23" s="1"/>
  <c r="AH23" i="44"/>
  <c r="AG23" i="44"/>
  <c r="AF23" i="44"/>
  <c r="AE23" i="44"/>
  <c r="A43" i="1" s="1"/>
  <c r="AM22" i="44"/>
  <c r="AK22" i="44"/>
  <c r="B42" i="1" s="1"/>
  <c r="AJ22" i="44"/>
  <c r="G123" i="23" s="1"/>
  <c r="AI22" i="44"/>
  <c r="K123" i="23" s="1"/>
  <c r="AH22" i="44"/>
  <c r="AG22" i="44"/>
  <c r="AF22" i="44"/>
  <c r="AE22" i="44"/>
  <c r="A42" i="1" s="1"/>
  <c r="AM21" i="44"/>
  <c r="AK21" i="44"/>
  <c r="B41" i="1" s="1"/>
  <c r="AJ21" i="44"/>
  <c r="G122" i="23" s="1"/>
  <c r="AI21" i="44"/>
  <c r="K122" i="23" s="1"/>
  <c r="AH21" i="44"/>
  <c r="AG21" i="44"/>
  <c r="AF21" i="44"/>
  <c r="AE21" i="44"/>
  <c r="A41" i="1" s="1"/>
  <c r="AM20" i="44"/>
  <c r="AK20" i="44"/>
  <c r="B40" i="1" s="1"/>
  <c r="AJ20" i="44"/>
  <c r="G121" i="23" s="1"/>
  <c r="AI20" i="44"/>
  <c r="K121" i="23" s="1"/>
  <c r="AH20" i="44"/>
  <c r="AG20" i="44"/>
  <c r="AF20" i="44"/>
  <c r="AE20" i="44"/>
  <c r="A40" i="1" s="1"/>
  <c r="AM19" i="44"/>
  <c r="AK19" i="44"/>
  <c r="B39" i="1" s="1"/>
  <c r="AJ19" i="44"/>
  <c r="G120" i="23" s="1"/>
  <c r="AI19" i="44"/>
  <c r="K120" i="23" s="1"/>
  <c r="AH19" i="44"/>
  <c r="AG19" i="44"/>
  <c r="AF19" i="44"/>
  <c r="AE19" i="44"/>
  <c r="A39" i="1" s="1"/>
  <c r="AM18" i="44"/>
  <c r="AK18" i="44"/>
  <c r="B38" i="1" s="1"/>
  <c r="AJ18" i="44"/>
  <c r="G119" i="23" s="1"/>
  <c r="AI18" i="44"/>
  <c r="K119" i="23" s="1"/>
  <c r="AH18" i="44"/>
  <c r="AG18" i="44"/>
  <c r="AF18" i="44"/>
  <c r="AE18" i="44"/>
  <c r="A38" i="1" s="1"/>
  <c r="AM17" i="44"/>
  <c r="AK17" i="44"/>
  <c r="B37" i="1" s="1"/>
  <c r="AJ17" i="44"/>
  <c r="G118" i="23" s="1"/>
  <c r="AI17" i="44"/>
  <c r="K118" i="23" s="1"/>
  <c r="AH17" i="44"/>
  <c r="AG17" i="44"/>
  <c r="AF17" i="44"/>
  <c r="AE17" i="44"/>
  <c r="A37" i="1" s="1"/>
  <c r="AM16" i="44"/>
  <c r="AK16" i="44"/>
  <c r="B36" i="1" s="1"/>
  <c r="AJ16" i="44"/>
  <c r="G117" i="23" s="1"/>
  <c r="AI16" i="44"/>
  <c r="K117" i="23" s="1"/>
  <c r="AH16" i="44"/>
  <c r="AG16" i="44"/>
  <c r="AF16" i="44"/>
  <c r="AE16" i="44"/>
  <c r="A36" i="1" s="1"/>
  <c r="AM15" i="44"/>
  <c r="AK15" i="44"/>
  <c r="B35" i="1" s="1"/>
  <c r="AJ15" i="44"/>
  <c r="G116" i="23" s="1"/>
  <c r="AI15" i="44"/>
  <c r="K116" i="23" s="1"/>
  <c r="AH15" i="44"/>
  <c r="AG15" i="44"/>
  <c r="AF15" i="44"/>
  <c r="AE15" i="44"/>
  <c r="A35" i="1" s="1"/>
  <c r="AM14" i="44"/>
  <c r="AK14" i="44"/>
  <c r="B34" i="1" s="1"/>
  <c r="AJ14" i="44"/>
  <c r="G115" i="23" s="1"/>
  <c r="AI14" i="44"/>
  <c r="K115" i="23" s="1"/>
  <c r="AH14" i="44"/>
  <c r="AG14" i="44"/>
  <c r="AF14" i="44"/>
  <c r="AE14" i="44"/>
  <c r="A34" i="1" s="1"/>
  <c r="AM13" i="44"/>
  <c r="AK13" i="44"/>
  <c r="B33" i="1" s="1"/>
  <c r="AJ13" i="44"/>
  <c r="G114" i="23" s="1"/>
  <c r="AI13" i="44"/>
  <c r="K114" i="23" s="1"/>
  <c r="AH13" i="44"/>
  <c r="AG13" i="44"/>
  <c r="AF13" i="44"/>
  <c r="AE13" i="44"/>
  <c r="A33" i="1" s="1"/>
  <c r="J108" i="23"/>
  <c r="K108" i="23"/>
  <c r="F108" i="23"/>
  <c r="H108" i="23"/>
  <c r="J107" i="23"/>
  <c r="K107" i="23"/>
  <c r="F107" i="23"/>
  <c r="H107" i="23"/>
  <c r="J106" i="23"/>
  <c r="K106" i="23"/>
  <c r="F106" i="23"/>
  <c r="H106" i="23"/>
  <c r="J105" i="23"/>
  <c r="K105" i="23"/>
  <c r="F105" i="23"/>
  <c r="H105" i="23"/>
  <c r="J104" i="23"/>
  <c r="K104" i="23"/>
  <c r="F104" i="23"/>
  <c r="H104" i="23"/>
  <c r="J103" i="23"/>
  <c r="K103" i="23"/>
  <c r="F103" i="23"/>
  <c r="H103" i="23"/>
  <c r="J102" i="23"/>
  <c r="K102" i="23"/>
  <c r="F102" i="23"/>
  <c r="H102" i="23"/>
  <c r="J101" i="23"/>
  <c r="K101" i="23"/>
  <c r="F101" i="23"/>
  <c r="H101" i="23"/>
  <c r="J100" i="23"/>
  <c r="K100" i="23"/>
  <c r="F100" i="23"/>
  <c r="H100" i="23"/>
  <c r="J99" i="23"/>
  <c r="K99" i="23"/>
  <c r="F99" i="23"/>
  <c r="H99" i="23"/>
  <c r="J98" i="23"/>
  <c r="K98" i="23"/>
  <c r="F98" i="23"/>
  <c r="H98" i="23"/>
  <c r="J97" i="23"/>
  <c r="K97" i="23"/>
  <c r="F97" i="23"/>
  <c r="H97" i="23"/>
  <c r="J96" i="23"/>
  <c r="K96" i="23"/>
  <c r="F96" i="23"/>
  <c r="H96" i="23"/>
  <c r="J95" i="23"/>
  <c r="K95" i="23"/>
  <c r="F95" i="23"/>
  <c r="H95" i="23"/>
  <c r="J94" i="23"/>
  <c r="K94" i="23"/>
  <c r="F94" i="23"/>
  <c r="H94" i="23"/>
  <c r="J93" i="23"/>
  <c r="K93" i="23"/>
  <c r="F93" i="23"/>
  <c r="H93" i="23"/>
  <c r="J92" i="23"/>
  <c r="K92" i="23"/>
  <c r="F92" i="23"/>
  <c r="H92" i="23"/>
  <c r="J91" i="23"/>
  <c r="K91" i="23"/>
  <c r="F91" i="23"/>
  <c r="H91" i="23"/>
  <c r="J90" i="23"/>
  <c r="K90" i="23"/>
  <c r="F90" i="23"/>
  <c r="H90" i="23"/>
  <c r="J89" i="23"/>
  <c r="K89" i="23"/>
  <c r="F89" i="23"/>
  <c r="H89" i="23"/>
  <c r="J88" i="23"/>
  <c r="K88" i="23"/>
  <c r="F88" i="23"/>
  <c r="H88" i="23"/>
  <c r="J87" i="23"/>
  <c r="K87" i="23"/>
  <c r="F87" i="23"/>
  <c r="H87" i="23"/>
  <c r="J86" i="23"/>
  <c r="K86" i="23"/>
  <c r="F86" i="23"/>
  <c r="H86" i="23"/>
  <c r="J85" i="23"/>
  <c r="K85" i="23"/>
  <c r="F85" i="23"/>
  <c r="H85" i="23"/>
  <c r="J84" i="23"/>
  <c r="K84" i="23"/>
  <c r="F84" i="23"/>
  <c r="H84" i="23"/>
  <c r="AP78" i="2"/>
  <c r="D87" i="1" s="1"/>
  <c r="AL78" i="2"/>
  <c r="K83" i="23" s="1"/>
  <c r="AK78" i="2"/>
  <c r="G87" i="1" s="1"/>
  <c r="AJ78" i="2"/>
  <c r="E87" i="1" s="1"/>
  <c r="AM78" i="2"/>
  <c r="AP77" i="2"/>
  <c r="D86" i="1" s="1"/>
  <c r="AL77" i="2"/>
  <c r="K82" i="23" s="1"/>
  <c r="AK77" i="2"/>
  <c r="G86" i="1" s="1"/>
  <c r="AJ77" i="2"/>
  <c r="E86" i="1" s="1"/>
  <c r="AI77" i="2"/>
  <c r="L86" i="1" s="1"/>
  <c r="AM77" i="2"/>
  <c r="AP76" i="2"/>
  <c r="D85" i="1" s="1"/>
  <c r="AL76" i="2"/>
  <c r="K81" i="23" s="1"/>
  <c r="AK76" i="2"/>
  <c r="G85" i="1" s="1"/>
  <c r="AJ76" i="2"/>
  <c r="E85" i="1" s="1"/>
  <c r="AM76" i="2"/>
  <c r="AP75" i="2"/>
  <c r="D84" i="1" s="1"/>
  <c r="AL75" i="2"/>
  <c r="K80" i="23" s="1"/>
  <c r="AK75" i="2"/>
  <c r="G84" i="1" s="1"/>
  <c r="AJ75" i="2"/>
  <c r="E84" i="1" s="1"/>
  <c r="AM75" i="2"/>
  <c r="AP74" i="2"/>
  <c r="D83" i="1" s="1"/>
  <c r="AL74" i="2"/>
  <c r="K79" i="23" s="1"/>
  <c r="AK74" i="2"/>
  <c r="G83" i="1" s="1"/>
  <c r="AJ74" i="2"/>
  <c r="E83" i="1" s="1"/>
  <c r="AM74" i="2"/>
  <c r="AP73" i="2"/>
  <c r="D82" i="1" s="1"/>
  <c r="AL73" i="2"/>
  <c r="K78" i="23" s="1"/>
  <c r="AK73" i="2"/>
  <c r="G82" i="1" s="1"/>
  <c r="AJ73" i="2"/>
  <c r="E82" i="1" s="1"/>
  <c r="AM73" i="2"/>
  <c r="AP72" i="2"/>
  <c r="D81" i="1" s="1"/>
  <c r="AL72" i="2"/>
  <c r="K77" i="23" s="1"/>
  <c r="AK72" i="2"/>
  <c r="G81" i="1" s="1"/>
  <c r="AJ72" i="2"/>
  <c r="E81" i="1" s="1"/>
  <c r="AM72" i="2"/>
  <c r="AP71" i="2"/>
  <c r="D80" i="1" s="1"/>
  <c r="AL71" i="2"/>
  <c r="K76" i="23" s="1"/>
  <c r="AK71" i="2"/>
  <c r="G80" i="1" s="1"/>
  <c r="AJ71" i="2"/>
  <c r="E80" i="1" s="1"/>
  <c r="AM71" i="2"/>
  <c r="AP70" i="2"/>
  <c r="D79" i="1" s="1"/>
  <c r="AL70" i="2"/>
  <c r="K75" i="23" s="1"/>
  <c r="AK70" i="2"/>
  <c r="G79" i="1" s="1"/>
  <c r="AJ70" i="2"/>
  <c r="E79" i="1" s="1"/>
  <c r="AM70" i="2"/>
  <c r="AP69" i="2"/>
  <c r="D78" i="1" s="1"/>
  <c r="AL69" i="2"/>
  <c r="K74" i="23" s="1"/>
  <c r="AK69" i="2"/>
  <c r="G78" i="1" s="1"/>
  <c r="AJ69" i="2"/>
  <c r="E78" i="1" s="1"/>
  <c r="AM69" i="2"/>
  <c r="AP68" i="2"/>
  <c r="D77" i="1" s="1"/>
  <c r="AL68" i="2"/>
  <c r="K73" i="23" s="1"/>
  <c r="AK68" i="2"/>
  <c r="G77" i="1" s="1"/>
  <c r="AJ68" i="2"/>
  <c r="E77" i="1" s="1"/>
  <c r="AM68" i="2"/>
  <c r="AP67" i="2"/>
  <c r="D76" i="1" s="1"/>
  <c r="AL67" i="2"/>
  <c r="K72" i="23" s="1"/>
  <c r="AK67" i="2"/>
  <c r="G76" i="1" s="1"/>
  <c r="AJ67" i="2"/>
  <c r="E76" i="1" s="1"/>
  <c r="AM67" i="2"/>
  <c r="AP66" i="2"/>
  <c r="D75" i="1" s="1"/>
  <c r="AL66" i="2"/>
  <c r="K71" i="23" s="1"/>
  <c r="AK66" i="2"/>
  <c r="G75" i="1" s="1"/>
  <c r="AJ66" i="2"/>
  <c r="E75" i="1" s="1"/>
  <c r="AM66" i="2"/>
  <c r="AP65" i="2"/>
  <c r="D74" i="1" s="1"/>
  <c r="AL65" i="2"/>
  <c r="K70" i="23" s="1"/>
  <c r="AK65" i="2"/>
  <c r="G74" i="1" s="1"/>
  <c r="AJ65" i="2"/>
  <c r="E74" i="1" s="1"/>
  <c r="AM65" i="2"/>
  <c r="AP64" i="2"/>
  <c r="D73" i="1" s="1"/>
  <c r="AL64" i="2"/>
  <c r="K69" i="23" s="1"/>
  <c r="AK64" i="2"/>
  <c r="G73" i="1" s="1"/>
  <c r="AJ64" i="2"/>
  <c r="E73" i="1" s="1"/>
  <c r="AM64" i="2"/>
  <c r="AP63" i="2"/>
  <c r="D72" i="1" s="1"/>
  <c r="AL63" i="2"/>
  <c r="K68" i="23" s="1"/>
  <c r="AK63" i="2"/>
  <c r="G72" i="1" s="1"/>
  <c r="AJ63" i="2"/>
  <c r="E72" i="1" s="1"/>
  <c r="AM63" i="2"/>
  <c r="AP62" i="2"/>
  <c r="D71" i="1" s="1"/>
  <c r="AL62" i="2"/>
  <c r="K67" i="23" s="1"/>
  <c r="AK62" i="2"/>
  <c r="G71" i="1" s="1"/>
  <c r="AJ62" i="2"/>
  <c r="E71" i="1" s="1"/>
  <c r="AM62" i="2"/>
  <c r="AP61" i="2"/>
  <c r="D70" i="1" s="1"/>
  <c r="AL61" i="2"/>
  <c r="K66" i="23" s="1"/>
  <c r="AK61" i="2"/>
  <c r="G70" i="1" s="1"/>
  <c r="AJ61" i="2"/>
  <c r="E70" i="1" s="1"/>
  <c r="AM61" i="2"/>
  <c r="AP60" i="2"/>
  <c r="D69" i="1" s="1"/>
  <c r="AL60" i="2"/>
  <c r="K65" i="23" s="1"/>
  <c r="AK60" i="2"/>
  <c r="G69" i="1" s="1"/>
  <c r="AJ60" i="2"/>
  <c r="E69" i="1" s="1"/>
  <c r="AM60" i="2"/>
  <c r="AP59" i="2"/>
  <c r="D68" i="1" s="1"/>
  <c r="AL59" i="2"/>
  <c r="K64" i="23" s="1"/>
  <c r="AK59" i="2"/>
  <c r="G68" i="1" s="1"/>
  <c r="AJ59" i="2"/>
  <c r="E68" i="1" s="1"/>
  <c r="AM59" i="2"/>
  <c r="AP58" i="2"/>
  <c r="D67" i="1" s="1"/>
  <c r="AL58" i="2"/>
  <c r="K63" i="23" s="1"/>
  <c r="AK58" i="2"/>
  <c r="G67" i="1" s="1"/>
  <c r="AJ58" i="2"/>
  <c r="E67" i="1" s="1"/>
  <c r="AM58" i="2"/>
  <c r="AP57" i="2"/>
  <c r="D66" i="1" s="1"/>
  <c r="AL57" i="2"/>
  <c r="K62" i="23" s="1"/>
  <c r="AK57" i="2"/>
  <c r="G66" i="1" s="1"/>
  <c r="AJ57" i="2"/>
  <c r="E66" i="1" s="1"/>
  <c r="AM57" i="2"/>
  <c r="AP56" i="2"/>
  <c r="AL56" i="2"/>
  <c r="K61" i="23" s="1"/>
  <c r="AK56" i="2"/>
  <c r="AJ56" i="2"/>
  <c r="E65" i="1" s="1"/>
  <c r="AM56" i="2"/>
  <c r="AP55" i="2"/>
  <c r="AL55" i="2"/>
  <c r="K60" i="23" s="1"/>
  <c r="AK55" i="2"/>
  <c r="AJ55" i="2"/>
  <c r="E64" i="1" s="1"/>
  <c r="AM55" i="2"/>
  <c r="AP54" i="2"/>
  <c r="AL54" i="2"/>
  <c r="K59" i="23" s="1"/>
  <c r="AK54" i="2"/>
  <c r="AJ54" i="2"/>
  <c r="E63" i="1" s="1"/>
  <c r="AM54" i="2"/>
  <c r="K54" i="23"/>
  <c r="F54" i="23"/>
  <c r="H54" i="23"/>
  <c r="G54" i="23"/>
  <c r="K53" i="23"/>
  <c r="H53" i="23"/>
  <c r="G53" i="23"/>
  <c r="K52" i="23"/>
  <c r="H52" i="23"/>
  <c r="G52" i="23"/>
  <c r="K51" i="23"/>
  <c r="H51" i="23"/>
  <c r="G51" i="23"/>
  <c r="K50" i="23"/>
  <c r="F50" i="23"/>
  <c r="H50" i="23"/>
  <c r="G50" i="23"/>
  <c r="K49" i="23"/>
  <c r="H49" i="23"/>
  <c r="G49" i="23"/>
  <c r="K48" i="23"/>
  <c r="H48" i="23"/>
  <c r="G48" i="23"/>
  <c r="K47" i="23"/>
  <c r="H47" i="23"/>
  <c r="G47" i="23"/>
  <c r="K46" i="23"/>
  <c r="F46" i="23"/>
  <c r="H46" i="23"/>
  <c r="G46" i="23"/>
  <c r="K45" i="23"/>
  <c r="H45" i="23"/>
  <c r="G45" i="23"/>
  <c r="K44" i="23"/>
  <c r="H44" i="23"/>
  <c r="G44" i="23"/>
  <c r="K43" i="23"/>
  <c r="H43" i="23"/>
  <c r="G43" i="23"/>
  <c r="K42" i="23"/>
  <c r="F42" i="23"/>
  <c r="H42" i="23"/>
  <c r="G42" i="23"/>
  <c r="K41" i="23"/>
  <c r="H41" i="23"/>
  <c r="G41" i="23"/>
  <c r="K40" i="23"/>
  <c r="H40" i="23"/>
  <c r="G40" i="23"/>
  <c r="K39" i="23"/>
  <c r="H39" i="23"/>
  <c r="G39" i="23"/>
  <c r="K38" i="23"/>
  <c r="F38" i="23"/>
  <c r="H38" i="23"/>
  <c r="G38" i="23"/>
  <c r="K37" i="23"/>
  <c r="H37" i="23"/>
  <c r="G37" i="23"/>
  <c r="K36" i="23"/>
  <c r="H36" i="23"/>
  <c r="G36" i="23"/>
  <c r="K35" i="23"/>
  <c r="H35" i="23"/>
  <c r="G35" i="23"/>
  <c r="K34" i="23"/>
  <c r="H34" i="23"/>
  <c r="G34" i="23"/>
  <c r="K33" i="23"/>
  <c r="H33" i="23"/>
  <c r="G33" i="23"/>
  <c r="K32" i="23"/>
  <c r="H32" i="23"/>
  <c r="G32" i="23"/>
  <c r="K31" i="23"/>
  <c r="H31" i="23"/>
  <c r="G31" i="23"/>
  <c r="K30" i="23"/>
  <c r="F30" i="23"/>
  <c r="H30" i="23"/>
  <c r="G30" i="23"/>
  <c r="AP44" i="2"/>
  <c r="D28" i="1" s="1"/>
  <c r="AL44" i="2"/>
  <c r="K29" i="23" s="1"/>
  <c r="AK44" i="2"/>
  <c r="G28" i="1" s="1"/>
  <c r="AJ44" i="2"/>
  <c r="H29" i="23"/>
  <c r="G29" i="23"/>
  <c r="AP43" i="2"/>
  <c r="D27" i="1" s="1"/>
  <c r="AL43" i="2"/>
  <c r="K28" i="23" s="1"/>
  <c r="AK43" i="2"/>
  <c r="G27" i="1" s="1"/>
  <c r="AJ43" i="2"/>
  <c r="H28" i="23"/>
  <c r="G28" i="23"/>
  <c r="AP42" i="2"/>
  <c r="D26" i="1" s="1"/>
  <c r="AL42" i="2"/>
  <c r="K27" i="23" s="1"/>
  <c r="AK42" i="2"/>
  <c r="G26" i="1" s="1"/>
  <c r="AJ42" i="2"/>
  <c r="H27" i="23"/>
  <c r="G27" i="23"/>
  <c r="AP41" i="2"/>
  <c r="D25" i="1" s="1"/>
  <c r="AL41" i="2"/>
  <c r="K26" i="23" s="1"/>
  <c r="AK41" i="2"/>
  <c r="G25" i="1" s="1"/>
  <c r="AJ41" i="2"/>
  <c r="H26" i="23"/>
  <c r="G26" i="23"/>
  <c r="AP40" i="2"/>
  <c r="D24" i="1" s="1"/>
  <c r="AL40" i="2"/>
  <c r="K25" i="23" s="1"/>
  <c r="AK40" i="2"/>
  <c r="G24" i="1" s="1"/>
  <c r="AJ40" i="2"/>
  <c r="H25" i="23"/>
  <c r="G25" i="23"/>
  <c r="AP39" i="2"/>
  <c r="D23" i="1" s="1"/>
  <c r="AL39" i="2"/>
  <c r="K24" i="23" s="1"/>
  <c r="AK39" i="2"/>
  <c r="G23" i="1" s="1"/>
  <c r="AJ39" i="2"/>
  <c r="H24" i="23"/>
  <c r="G24" i="23"/>
  <c r="AP38" i="2"/>
  <c r="D22" i="1" s="1"/>
  <c r="AL38" i="2"/>
  <c r="K23" i="23" s="1"/>
  <c r="AK38" i="2"/>
  <c r="G22" i="1" s="1"/>
  <c r="AJ38" i="2"/>
  <c r="H23" i="23"/>
  <c r="G23" i="23"/>
  <c r="AP37" i="2"/>
  <c r="D21" i="1" s="1"/>
  <c r="AL37" i="2"/>
  <c r="K22" i="23" s="1"/>
  <c r="AK37" i="2"/>
  <c r="AJ37" i="2"/>
  <c r="H22" i="23"/>
  <c r="G22" i="23"/>
  <c r="AP36" i="2"/>
  <c r="D20" i="1" s="1"/>
  <c r="AL36" i="2"/>
  <c r="K21" i="23" s="1"/>
  <c r="AK36" i="2"/>
  <c r="G20" i="1" s="1"/>
  <c r="AJ36" i="2"/>
  <c r="E20" i="1" s="1"/>
  <c r="H21" i="23"/>
  <c r="G21" i="23"/>
  <c r="AP35" i="2"/>
  <c r="D19" i="1" s="1"/>
  <c r="AL35" i="2"/>
  <c r="K20" i="23" s="1"/>
  <c r="AK35" i="2"/>
  <c r="G19" i="1" s="1"/>
  <c r="AJ35" i="2"/>
  <c r="E19" i="1" s="1"/>
  <c r="H20" i="23"/>
  <c r="G20" i="23"/>
  <c r="AP34" i="2"/>
  <c r="D18" i="1" s="1"/>
  <c r="AL34" i="2"/>
  <c r="K19" i="23" s="1"/>
  <c r="AK34" i="2"/>
  <c r="G18" i="1" s="1"/>
  <c r="AJ34" i="2"/>
  <c r="E18" i="1" s="1"/>
  <c r="H19" i="23"/>
  <c r="G19" i="23"/>
  <c r="AP33" i="2"/>
  <c r="D17" i="1" s="1"/>
  <c r="AL33" i="2"/>
  <c r="K18" i="23" s="1"/>
  <c r="AK33" i="2"/>
  <c r="G17" i="1" s="1"/>
  <c r="AJ33" i="2"/>
  <c r="E17" i="1" s="1"/>
  <c r="H18" i="23"/>
  <c r="G18" i="23"/>
  <c r="AP32" i="2"/>
  <c r="D16" i="1" s="1"/>
  <c r="AL32" i="2"/>
  <c r="K17" i="23" s="1"/>
  <c r="AK32" i="2"/>
  <c r="G16" i="1" s="1"/>
  <c r="AJ32" i="2"/>
  <c r="E16" i="1" s="1"/>
  <c r="H17" i="23"/>
  <c r="G17" i="23"/>
  <c r="AP31" i="2"/>
  <c r="D15" i="1" s="1"/>
  <c r="AL31" i="2"/>
  <c r="K16" i="23" s="1"/>
  <c r="AK31" i="2"/>
  <c r="G15" i="1" s="1"/>
  <c r="AJ31" i="2"/>
  <c r="E15" i="1" s="1"/>
  <c r="H16" i="23"/>
  <c r="G16" i="23"/>
  <c r="AP30" i="2"/>
  <c r="D14" i="1" s="1"/>
  <c r="AL30" i="2"/>
  <c r="K15" i="23" s="1"/>
  <c r="AK30" i="2"/>
  <c r="G14" i="1" s="1"/>
  <c r="AJ30" i="2"/>
  <c r="E14" i="1" s="1"/>
  <c r="H15" i="23"/>
  <c r="G15" i="23"/>
  <c r="AP29" i="2"/>
  <c r="D13" i="1" s="1"/>
  <c r="AL29" i="2"/>
  <c r="K14" i="23" s="1"/>
  <c r="AK29" i="2"/>
  <c r="AJ29" i="2"/>
  <c r="E13" i="1" s="1"/>
  <c r="H14" i="23"/>
  <c r="G14" i="23"/>
  <c r="AP28" i="2"/>
  <c r="D12" i="1" s="1"/>
  <c r="AL28" i="2"/>
  <c r="K13" i="23" s="1"/>
  <c r="AK28" i="2"/>
  <c r="G12" i="1" s="1"/>
  <c r="AJ28" i="2"/>
  <c r="E12" i="1" s="1"/>
  <c r="H13" i="23"/>
  <c r="G13" i="23"/>
  <c r="AP27" i="2"/>
  <c r="D11" i="1" s="1"/>
  <c r="AL27" i="2"/>
  <c r="K12" i="23" s="1"/>
  <c r="AK27" i="2"/>
  <c r="G11" i="1" s="1"/>
  <c r="AJ27" i="2"/>
  <c r="E11" i="1" s="1"/>
  <c r="H12" i="23"/>
  <c r="G12" i="23"/>
  <c r="AP26" i="2"/>
  <c r="D10" i="1" s="1"/>
  <c r="AL26" i="2"/>
  <c r="K11" i="23" s="1"/>
  <c r="AK26" i="2"/>
  <c r="G10" i="1" s="1"/>
  <c r="AJ26" i="2"/>
  <c r="E10" i="1" s="1"/>
  <c r="H11" i="23"/>
  <c r="G11" i="23"/>
  <c r="AP25" i="2"/>
  <c r="D9" i="1" s="1"/>
  <c r="AL25" i="2"/>
  <c r="K10" i="23" s="1"/>
  <c r="AK25" i="2"/>
  <c r="G9" i="1" s="1"/>
  <c r="AJ25" i="2"/>
  <c r="E9" i="1" s="1"/>
  <c r="H10" i="23"/>
  <c r="G10" i="23"/>
  <c r="AP24" i="2"/>
  <c r="D8" i="1" s="1"/>
  <c r="AL24" i="2"/>
  <c r="K9" i="23" s="1"/>
  <c r="AK24" i="2"/>
  <c r="G8" i="1" s="1"/>
  <c r="AJ24" i="2"/>
  <c r="E8" i="1" s="1"/>
  <c r="H9" i="23"/>
  <c r="G9" i="23"/>
  <c r="AP23" i="2"/>
  <c r="D7" i="1" s="1"/>
  <c r="AL23" i="2"/>
  <c r="K8" i="23" s="1"/>
  <c r="AK23" i="2"/>
  <c r="G7" i="1" s="1"/>
  <c r="AJ23" i="2"/>
  <c r="E7" i="1" s="1"/>
  <c r="H8" i="23"/>
  <c r="G8" i="23"/>
  <c r="AP22" i="2"/>
  <c r="D6" i="1" s="1"/>
  <c r="AL22" i="2"/>
  <c r="K7" i="23" s="1"/>
  <c r="AK22" i="2"/>
  <c r="G6" i="1" s="1"/>
  <c r="AJ22" i="2"/>
  <c r="E6" i="1" s="1"/>
  <c r="H7" i="23"/>
  <c r="G7" i="23"/>
  <c r="AP21" i="2"/>
  <c r="D5" i="1" s="1"/>
  <c r="AL21" i="2"/>
  <c r="K6" i="23" s="1"/>
  <c r="AK21" i="2"/>
  <c r="G5" i="1" s="1"/>
  <c r="AJ21" i="2"/>
  <c r="E5" i="1" s="1"/>
  <c r="AP20" i="2"/>
  <c r="D4" i="1" s="1"/>
  <c r="AL20" i="2"/>
  <c r="K5" i="23" s="1"/>
  <c r="AK20" i="2"/>
  <c r="G4" i="1" s="1"/>
  <c r="AJ20" i="2"/>
  <c r="E4" i="1" s="1"/>
  <c r="F17" i="47" l="1"/>
  <c r="T19" i="47"/>
  <c r="L3" i="53"/>
  <c r="D9" i="53"/>
  <c r="D19" i="54"/>
  <c r="AC48" i="35"/>
  <c r="AB48" i="35"/>
  <c r="AC49" i="35"/>
  <c r="V15" i="35"/>
  <c r="AC50" i="35"/>
  <c r="AB50" i="35"/>
  <c r="AC54" i="35"/>
  <c r="AB54" i="35"/>
  <c r="AC55" i="35"/>
  <c r="AB55" i="35"/>
  <c r="L3" i="54"/>
  <c r="D9" i="54"/>
  <c r="BG27" i="40"/>
  <c r="BF27" i="40"/>
  <c r="BG29" i="40"/>
  <c r="BF29" i="40"/>
  <c r="AC18" i="35"/>
  <c r="AB18" i="35"/>
  <c r="AC17" i="35"/>
  <c r="AB17" i="35"/>
  <c r="AC16" i="35"/>
  <c r="AB16" i="35"/>
  <c r="AC15" i="35"/>
  <c r="AC14" i="35"/>
  <c r="AB14" i="35"/>
  <c r="AO18" i="40"/>
  <c r="BF60" i="40"/>
  <c r="AO17" i="40"/>
  <c r="AN17" i="40"/>
  <c r="AO16" i="40"/>
  <c r="AN16" i="40"/>
  <c r="BG57" i="40"/>
  <c r="BF57" i="40"/>
  <c r="BG56" i="40"/>
  <c r="BF56" i="40"/>
  <c r="C7" i="45"/>
  <c r="C38" i="46"/>
  <c r="AI29" i="2"/>
  <c r="A14" i="23" s="1"/>
  <c r="C8" i="46"/>
  <c r="AI37" i="2"/>
  <c r="A22" i="23" s="1"/>
  <c r="AI33" i="2"/>
  <c r="L17" i="1" s="1"/>
  <c r="BF44" i="40"/>
  <c r="Y16" i="53"/>
  <c r="Z16" i="53" s="1"/>
  <c r="AB27" i="35"/>
  <c r="X15" i="54"/>
  <c r="Y15" i="54" s="1"/>
  <c r="I14" i="40"/>
  <c r="AI80" i="2"/>
  <c r="L89" i="1" s="1"/>
  <c r="F89" i="1"/>
  <c r="AA24" i="40"/>
  <c r="AI79" i="2"/>
  <c r="L88" i="1" s="1"/>
  <c r="F88" i="1"/>
  <c r="AI83" i="2"/>
  <c r="L92" i="1" s="1"/>
  <c r="F92" i="1"/>
  <c r="AI82" i="2"/>
  <c r="L91" i="1" s="1"/>
  <c r="F91" i="1"/>
  <c r="I16" i="40"/>
  <c r="I18" i="40"/>
  <c r="C114" i="23"/>
  <c r="F33" i="1"/>
  <c r="F115" i="23"/>
  <c r="G34" i="1"/>
  <c r="J119" i="23"/>
  <c r="D38" i="1"/>
  <c r="A121" i="23"/>
  <c r="L40" i="1"/>
  <c r="J123" i="23"/>
  <c r="D42" i="1"/>
  <c r="N124" i="23"/>
  <c r="E43" i="1"/>
  <c r="F127" i="23"/>
  <c r="G46" i="1"/>
  <c r="N128" i="23"/>
  <c r="E47" i="1"/>
  <c r="C134" i="23"/>
  <c r="F53" i="1"/>
  <c r="F135" i="23"/>
  <c r="G54" i="1"/>
  <c r="A145" i="23"/>
  <c r="F148" i="23"/>
  <c r="G105" i="1"/>
  <c r="J148" i="23"/>
  <c r="D105" i="1"/>
  <c r="A149" i="23"/>
  <c r="F152" i="23"/>
  <c r="G109" i="1"/>
  <c r="J152" i="23"/>
  <c r="D109" i="1"/>
  <c r="F156" i="23"/>
  <c r="G113" i="1"/>
  <c r="J156" i="23"/>
  <c r="D113" i="1"/>
  <c r="F160" i="23"/>
  <c r="G117" i="1"/>
  <c r="J160" i="23"/>
  <c r="D117" i="1"/>
  <c r="A161" i="23"/>
  <c r="F162" i="23"/>
  <c r="G119" i="1"/>
  <c r="F164" i="23"/>
  <c r="G121" i="1"/>
  <c r="A165" i="23"/>
  <c r="A114" i="23"/>
  <c r="L33" i="1"/>
  <c r="C115" i="23"/>
  <c r="F34" i="1"/>
  <c r="F116" i="23"/>
  <c r="G35" i="1"/>
  <c r="J116" i="23"/>
  <c r="D35" i="1"/>
  <c r="N117" i="23"/>
  <c r="E36" i="1"/>
  <c r="A118" i="23"/>
  <c r="L37" i="1"/>
  <c r="C119" i="23"/>
  <c r="F38" i="1"/>
  <c r="F120" i="23"/>
  <c r="G39" i="1"/>
  <c r="J120" i="23"/>
  <c r="D39" i="1"/>
  <c r="N121" i="23"/>
  <c r="E40" i="1"/>
  <c r="A122" i="23"/>
  <c r="L41" i="1"/>
  <c r="C123" i="23"/>
  <c r="F42" i="1"/>
  <c r="F124" i="23"/>
  <c r="G43" i="1"/>
  <c r="J124" i="23"/>
  <c r="D43" i="1"/>
  <c r="N125" i="23"/>
  <c r="E44" i="1"/>
  <c r="A126" i="23"/>
  <c r="L45" i="1"/>
  <c r="C127" i="23"/>
  <c r="F46" i="1"/>
  <c r="F128" i="23"/>
  <c r="G47" i="1"/>
  <c r="J128" i="23"/>
  <c r="D47" i="1"/>
  <c r="N129" i="23"/>
  <c r="E48" i="1"/>
  <c r="A130" i="23"/>
  <c r="L49" i="1"/>
  <c r="C131" i="23"/>
  <c r="F50" i="1"/>
  <c r="F132" i="23"/>
  <c r="G51" i="1"/>
  <c r="J132" i="23"/>
  <c r="D51" i="1"/>
  <c r="N133" i="23"/>
  <c r="E52" i="1"/>
  <c r="A134" i="23"/>
  <c r="L53" i="1"/>
  <c r="C135" i="23"/>
  <c r="F54" i="1"/>
  <c r="F136" i="23"/>
  <c r="G55" i="1"/>
  <c r="J136" i="23"/>
  <c r="D55" i="1"/>
  <c r="N137" i="23"/>
  <c r="E56" i="1"/>
  <c r="A138" i="23"/>
  <c r="L57" i="1"/>
  <c r="C142" i="23"/>
  <c r="F99" i="1"/>
  <c r="N143" i="23"/>
  <c r="E100" i="1"/>
  <c r="C144" i="23"/>
  <c r="F101" i="1"/>
  <c r="N145" i="23"/>
  <c r="E102" i="1"/>
  <c r="C146" i="23"/>
  <c r="F103" i="1"/>
  <c r="N147" i="23"/>
  <c r="E104" i="1"/>
  <c r="C148" i="23"/>
  <c r="F105" i="1"/>
  <c r="N149" i="23"/>
  <c r="E106" i="1"/>
  <c r="C150" i="23"/>
  <c r="F107" i="1"/>
  <c r="N151" i="23"/>
  <c r="E108" i="1"/>
  <c r="C152" i="23"/>
  <c r="F109" i="1"/>
  <c r="N153" i="23"/>
  <c r="E110" i="1"/>
  <c r="C154" i="23"/>
  <c r="F111" i="1"/>
  <c r="N155" i="23"/>
  <c r="E112" i="1"/>
  <c r="C156" i="23"/>
  <c r="F113" i="1"/>
  <c r="N157" i="23"/>
  <c r="E114" i="1"/>
  <c r="C158" i="23"/>
  <c r="F115" i="1"/>
  <c r="N159" i="23"/>
  <c r="E116" i="1"/>
  <c r="C160" i="23"/>
  <c r="F117" i="1"/>
  <c r="N161" i="23"/>
  <c r="E118" i="1"/>
  <c r="C162" i="23"/>
  <c r="F119" i="1"/>
  <c r="N163" i="23"/>
  <c r="E120" i="1"/>
  <c r="C164" i="23"/>
  <c r="F121" i="1"/>
  <c r="N165" i="23"/>
  <c r="E122" i="1"/>
  <c r="C166" i="23"/>
  <c r="F123" i="1"/>
  <c r="N116" i="23"/>
  <c r="E35" i="1"/>
  <c r="A117" i="23"/>
  <c r="L36" i="1"/>
  <c r="C122" i="23"/>
  <c r="F41" i="1"/>
  <c r="F123" i="23"/>
  <c r="G42" i="1"/>
  <c r="A125" i="23"/>
  <c r="L44" i="1"/>
  <c r="C130" i="23"/>
  <c r="F49" i="1"/>
  <c r="F131" i="23"/>
  <c r="G50" i="1"/>
  <c r="N132" i="23"/>
  <c r="E51" i="1"/>
  <c r="C138" i="23"/>
  <c r="F57" i="1"/>
  <c r="F142" i="23"/>
  <c r="G99" i="1"/>
  <c r="J142" i="23"/>
  <c r="D99" i="1"/>
  <c r="A143" i="23"/>
  <c r="F146" i="23"/>
  <c r="G103" i="1"/>
  <c r="J146" i="23"/>
  <c r="D103" i="1"/>
  <c r="A147" i="23"/>
  <c r="A153" i="23"/>
  <c r="A159" i="23"/>
  <c r="A163" i="23"/>
  <c r="F166" i="23"/>
  <c r="G123" i="1"/>
  <c r="J166" i="23"/>
  <c r="D123" i="1"/>
  <c r="N114" i="23"/>
  <c r="E33" i="1"/>
  <c r="A115" i="23"/>
  <c r="L34" i="1"/>
  <c r="C116" i="23"/>
  <c r="F35" i="1"/>
  <c r="F117" i="23"/>
  <c r="G36" i="1"/>
  <c r="J117" i="23"/>
  <c r="D36" i="1"/>
  <c r="N118" i="23"/>
  <c r="E37" i="1"/>
  <c r="A119" i="23"/>
  <c r="L38" i="1"/>
  <c r="C120" i="23"/>
  <c r="F39" i="1"/>
  <c r="F121" i="23"/>
  <c r="G40" i="1"/>
  <c r="J121" i="23"/>
  <c r="D40" i="1"/>
  <c r="N122" i="23"/>
  <c r="E41" i="1"/>
  <c r="A123" i="23"/>
  <c r="L42" i="1"/>
  <c r="C124" i="23"/>
  <c r="F43" i="1"/>
  <c r="F125" i="23"/>
  <c r="G44" i="1"/>
  <c r="J125" i="23"/>
  <c r="D44" i="1"/>
  <c r="N126" i="23"/>
  <c r="E45" i="1"/>
  <c r="A127" i="23"/>
  <c r="L46" i="1"/>
  <c r="C128" i="23"/>
  <c r="F47" i="1"/>
  <c r="F129" i="23"/>
  <c r="G48" i="1"/>
  <c r="J129" i="23"/>
  <c r="D48" i="1"/>
  <c r="N130" i="23"/>
  <c r="E49" i="1"/>
  <c r="A131" i="23"/>
  <c r="L50" i="1"/>
  <c r="C132" i="23"/>
  <c r="F51" i="1"/>
  <c r="F133" i="23"/>
  <c r="G52" i="1"/>
  <c r="J133" i="23"/>
  <c r="D52" i="1"/>
  <c r="N134" i="23"/>
  <c r="E53" i="1"/>
  <c r="A135" i="23"/>
  <c r="L54" i="1"/>
  <c r="C136" i="23"/>
  <c r="F55" i="1"/>
  <c r="F137" i="23"/>
  <c r="G56" i="1"/>
  <c r="J137" i="23"/>
  <c r="D56" i="1"/>
  <c r="N138" i="23"/>
  <c r="E57" i="1"/>
  <c r="A142" i="23"/>
  <c r="F143" i="23"/>
  <c r="G100" i="1"/>
  <c r="J143" i="23"/>
  <c r="D100" i="1"/>
  <c r="A144" i="23"/>
  <c r="F145" i="23"/>
  <c r="G102" i="1"/>
  <c r="J145" i="23"/>
  <c r="D102" i="1"/>
  <c r="A146" i="23"/>
  <c r="F147" i="23"/>
  <c r="G104" i="1"/>
  <c r="J147" i="23"/>
  <c r="D104" i="1"/>
  <c r="A148" i="23"/>
  <c r="F149" i="23"/>
  <c r="G106" i="1"/>
  <c r="J149" i="23"/>
  <c r="D106" i="1"/>
  <c r="A150" i="23"/>
  <c r="F151" i="23"/>
  <c r="G108" i="1"/>
  <c r="J151" i="23"/>
  <c r="D108" i="1"/>
  <c r="A152" i="23"/>
  <c r="F153" i="23"/>
  <c r="G110" i="1"/>
  <c r="J153" i="23"/>
  <c r="D110" i="1"/>
  <c r="A154" i="23"/>
  <c r="F155" i="23"/>
  <c r="G112" i="1"/>
  <c r="J155" i="23"/>
  <c r="D112" i="1"/>
  <c r="A156" i="23"/>
  <c r="F157" i="23"/>
  <c r="G114" i="1"/>
  <c r="J157" i="23"/>
  <c r="D114" i="1"/>
  <c r="A158" i="23"/>
  <c r="F159" i="23"/>
  <c r="G116" i="1"/>
  <c r="J159" i="23"/>
  <c r="D116" i="1"/>
  <c r="A160" i="23"/>
  <c r="F161" i="23"/>
  <c r="G118" i="1"/>
  <c r="J161" i="23"/>
  <c r="D118" i="1"/>
  <c r="A162" i="23"/>
  <c r="F163" i="23"/>
  <c r="G120" i="1"/>
  <c r="J163" i="23"/>
  <c r="D120" i="1"/>
  <c r="A164" i="23"/>
  <c r="F165" i="23"/>
  <c r="G122" i="1"/>
  <c r="J165" i="23"/>
  <c r="D122" i="1"/>
  <c r="A166" i="23"/>
  <c r="J115" i="23"/>
  <c r="D34" i="1"/>
  <c r="C118" i="23"/>
  <c r="F37" i="1"/>
  <c r="F119" i="23"/>
  <c r="G38" i="1"/>
  <c r="N120" i="23"/>
  <c r="E39" i="1"/>
  <c r="C126" i="23"/>
  <c r="F45" i="1"/>
  <c r="J127" i="23"/>
  <c r="D46" i="1"/>
  <c r="A129" i="23"/>
  <c r="L48" i="1"/>
  <c r="J131" i="23"/>
  <c r="D50" i="1"/>
  <c r="A133" i="23"/>
  <c r="L52" i="1"/>
  <c r="J135" i="23"/>
  <c r="D54" i="1"/>
  <c r="N136" i="23"/>
  <c r="E55" i="1"/>
  <c r="A137" i="23"/>
  <c r="L56" i="1"/>
  <c r="F144" i="23"/>
  <c r="G101" i="1"/>
  <c r="J144" i="23"/>
  <c r="D101" i="1"/>
  <c r="F150" i="23"/>
  <c r="G107" i="1"/>
  <c r="J150" i="23"/>
  <c r="D107" i="1"/>
  <c r="A151" i="23"/>
  <c r="F154" i="23"/>
  <c r="G111" i="1"/>
  <c r="J154" i="23"/>
  <c r="D111" i="1"/>
  <c r="A155" i="23"/>
  <c r="A157" i="23"/>
  <c r="F158" i="23"/>
  <c r="G115" i="1"/>
  <c r="J158" i="23"/>
  <c r="D115" i="1"/>
  <c r="J162" i="23"/>
  <c r="D119" i="1"/>
  <c r="J164" i="23"/>
  <c r="D121" i="1"/>
  <c r="F114" i="23"/>
  <c r="G33" i="1"/>
  <c r="J114" i="23"/>
  <c r="D33" i="1"/>
  <c r="N115" i="23"/>
  <c r="E34" i="1"/>
  <c r="A116" i="23"/>
  <c r="L35" i="1"/>
  <c r="C117" i="23"/>
  <c r="F36" i="1"/>
  <c r="F118" i="23"/>
  <c r="G37" i="1"/>
  <c r="J118" i="23"/>
  <c r="D37" i="1"/>
  <c r="N119" i="23"/>
  <c r="E38" i="1"/>
  <c r="A120" i="23"/>
  <c r="L39" i="1"/>
  <c r="C121" i="23"/>
  <c r="F40" i="1"/>
  <c r="F122" i="23"/>
  <c r="G41" i="1"/>
  <c r="J122" i="23"/>
  <c r="D41" i="1"/>
  <c r="N123" i="23"/>
  <c r="E42" i="1"/>
  <c r="A124" i="23"/>
  <c r="L43" i="1"/>
  <c r="C125" i="23"/>
  <c r="F44" i="1"/>
  <c r="F126" i="23"/>
  <c r="G45" i="1"/>
  <c r="J126" i="23"/>
  <c r="D45" i="1"/>
  <c r="N127" i="23"/>
  <c r="E46" i="1"/>
  <c r="A128" i="23"/>
  <c r="L47" i="1"/>
  <c r="C129" i="23"/>
  <c r="F48" i="1"/>
  <c r="F130" i="23"/>
  <c r="G49" i="1"/>
  <c r="J130" i="23"/>
  <c r="D49" i="1"/>
  <c r="N131" i="23"/>
  <c r="E50" i="1"/>
  <c r="A132" i="23"/>
  <c r="L51" i="1"/>
  <c r="C133" i="23"/>
  <c r="F52" i="1"/>
  <c r="F134" i="23"/>
  <c r="G53" i="1"/>
  <c r="J134" i="23"/>
  <c r="D53" i="1"/>
  <c r="N135" i="23"/>
  <c r="E54" i="1"/>
  <c r="A136" i="23"/>
  <c r="L55" i="1"/>
  <c r="C137" i="23"/>
  <c r="F56" i="1"/>
  <c r="F138" i="23"/>
  <c r="G57" i="1"/>
  <c r="J138" i="23"/>
  <c r="D57" i="1"/>
  <c r="N142" i="23"/>
  <c r="E99" i="1"/>
  <c r="C143" i="23"/>
  <c r="F100" i="1"/>
  <c r="N144" i="23"/>
  <c r="E101" i="1"/>
  <c r="C145" i="23"/>
  <c r="F102" i="1"/>
  <c r="N146" i="23"/>
  <c r="E103" i="1"/>
  <c r="C147" i="23"/>
  <c r="F104" i="1"/>
  <c r="N148" i="23"/>
  <c r="E105" i="1"/>
  <c r="C149" i="23"/>
  <c r="F106" i="1"/>
  <c r="N150" i="23"/>
  <c r="E107" i="1"/>
  <c r="C151" i="23"/>
  <c r="F108" i="1"/>
  <c r="N152" i="23"/>
  <c r="E109" i="1"/>
  <c r="C153" i="23"/>
  <c r="F110" i="1"/>
  <c r="N154" i="23"/>
  <c r="E111" i="1"/>
  <c r="C155" i="23"/>
  <c r="F112" i="1"/>
  <c r="N156" i="23"/>
  <c r="E113" i="1"/>
  <c r="C157" i="23"/>
  <c r="F114" i="1"/>
  <c r="N158" i="23"/>
  <c r="E115" i="1"/>
  <c r="C159" i="23"/>
  <c r="F116" i="1"/>
  <c r="N160" i="23"/>
  <c r="E117" i="1"/>
  <c r="C161" i="23"/>
  <c r="F118" i="1"/>
  <c r="N162" i="23"/>
  <c r="E119" i="1"/>
  <c r="C163" i="23"/>
  <c r="F120" i="1"/>
  <c r="N164" i="23"/>
  <c r="E121" i="1"/>
  <c r="C165" i="23"/>
  <c r="F122" i="1"/>
  <c r="N166" i="23"/>
  <c r="E123" i="1"/>
  <c r="H62" i="23"/>
  <c r="AO57" i="2"/>
  <c r="C66" i="1" s="1"/>
  <c r="H66" i="23"/>
  <c r="AO61" i="2"/>
  <c r="C70" i="1" s="1"/>
  <c r="H74" i="23"/>
  <c r="AO69" i="2"/>
  <c r="C78" i="1" s="1"/>
  <c r="H78" i="23"/>
  <c r="AO73" i="2"/>
  <c r="C82" i="1" s="1"/>
  <c r="H59" i="23"/>
  <c r="AO54" i="2"/>
  <c r="C63" i="1" s="1"/>
  <c r="H61" i="23"/>
  <c r="AO56" i="2"/>
  <c r="C65" i="1" s="1"/>
  <c r="H63" i="23"/>
  <c r="AO58" i="2"/>
  <c r="C67" i="1" s="1"/>
  <c r="H67" i="23"/>
  <c r="AO62" i="2"/>
  <c r="C71" i="1" s="1"/>
  <c r="H71" i="23"/>
  <c r="AO66" i="2"/>
  <c r="C75" i="1" s="1"/>
  <c r="H73" i="23"/>
  <c r="AO68" i="2"/>
  <c r="C77" i="1" s="1"/>
  <c r="H77" i="23"/>
  <c r="AO72" i="2"/>
  <c r="C81" i="1" s="1"/>
  <c r="J60" i="23"/>
  <c r="D64" i="1"/>
  <c r="F61" i="23"/>
  <c r="G65" i="1"/>
  <c r="H76" i="23"/>
  <c r="AO71" i="2"/>
  <c r="C80" i="1" s="1"/>
  <c r="H80" i="23"/>
  <c r="AO75" i="2"/>
  <c r="C84" i="1" s="1"/>
  <c r="J59" i="23"/>
  <c r="D63" i="1"/>
  <c r="F60" i="23"/>
  <c r="G64" i="1"/>
  <c r="J61" i="23"/>
  <c r="D65" i="1"/>
  <c r="H65" i="23"/>
  <c r="AO60" i="2"/>
  <c r="C69" i="1" s="1"/>
  <c r="H69" i="23"/>
  <c r="AO64" i="2"/>
  <c r="C73" i="1" s="1"/>
  <c r="H75" i="23"/>
  <c r="AO70" i="2"/>
  <c r="C79" i="1" s="1"/>
  <c r="H79" i="23"/>
  <c r="AO74" i="2"/>
  <c r="C83" i="1" s="1"/>
  <c r="H81" i="23"/>
  <c r="AO76" i="2"/>
  <c r="C85" i="1" s="1"/>
  <c r="H83" i="23"/>
  <c r="AO78" i="2"/>
  <c r="C87" i="1" s="1"/>
  <c r="H60" i="23"/>
  <c r="AO55" i="2"/>
  <c r="C64" i="1" s="1"/>
  <c r="H64" i="23"/>
  <c r="AO59" i="2"/>
  <c r="C68" i="1" s="1"/>
  <c r="H68" i="23"/>
  <c r="AO63" i="2"/>
  <c r="C72" i="1" s="1"/>
  <c r="H72" i="23"/>
  <c r="AO67" i="2"/>
  <c r="C76" i="1" s="1"/>
  <c r="F59" i="23"/>
  <c r="G63" i="1"/>
  <c r="H70" i="23"/>
  <c r="AO65" i="2"/>
  <c r="C74" i="1" s="1"/>
  <c r="H82" i="23"/>
  <c r="AO77" i="2"/>
  <c r="C86" i="1" s="1"/>
  <c r="C35" i="23"/>
  <c r="C43" i="23"/>
  <c r="A45" i="23"/>
  <c r="A47" i="23"/>
  <c r="A49" i="23"/>
  <c r="C51" i="23"/>
  <c r="A53" i="23"/>
  <c r="AI49" i="2"/>
  <c r="C42" i="23"/>
  <c r="C44" i="23"/>
  <c r="C48" i="23"/>
  <c r="C50" i="23"/>
  <c r="F12" i="1"/>
  <c r="F82" i="23"/>
  <c r="F83" i="23"/>
  <c r="F16" i="1"/>
  <c r="F14" i="23"/>
  <c r="G13" i="1"/>
  <c r="F22" i="23"/>
  <c r="G21" i="1"/>
  <c r="F62" i="23"/>
  <c r="F63" i="23"/>
  <c r="F64" i="23"/>
  <c r="F65" i="23"/>
  <c r="F66" i="23"/>
  <c r="F67" i="23"/>
  <c r="F68" i="23"/>
  <c r="F69" i="23"/>
  <c r="F70" i="23"/>
  <c r="F71" i="23"/>
  <c r="F72" i="23"/>
  <c r="F73" i="23"/>
  <c r="F74" i="23"/>
  <c r="F75" i="23"/>
  <c r="F76" i="23"/>
  <c r="F77" i="23"/>
  <c r="F78" i="23"/>
  <c r="F79" i="23"/>
  <c r="F80" i="23"/>
  <c r="F81" i="23"/>
  <c r="AI46" i="2"/>
  <c r="C31" i="23"/>
  <c r="A21" i="23"/>
  <c r="L20" i="1"/>
  <c r="AI48" i="2"/>
  <c r="J62" i="23"/>
  <c r="J63" i="23"/>
  <c r="J64" i="23"/>
  <c r="J65" i="23"/>
  <c r="J66" i="23"/>
  <c r="J67" i="23"/>
  <c r="J68" i="23"/>
  <c r="J69" i="23"/>
  <c r="J70" i="23"/>
  <c r="J71" i="23"/>
  <c r="J72" i="23"/>
  <c r="J73" i="23"/>
  <c r="J74" i="23"/>
  <c r="J75" i="23"/>
  <c r="J76" i="23"/>
  <c r="J77" i="23"/>
  <c r="J78" i="23"/>
  <c r="J79" i="23"/>
  <c r="J80" i="23"/>
  <c r="J81" i="23"/>
  <c r="A62" i="23"/>
  <c r="A66" i="23"/>
  <c r="A70" i="23"/>
  <c r="A74" i="23"/>
  <c r="A78" i="23"/>
  <c r="H6" i="23"/>
  <c r="AO21" i="2"/>
  <c r="C5" i="1" s="1"/>
  <c r="J82" i="23"/>
  <c r="AI41" i="2"/>
  <c r="F7" i="1"/>
  <c r="F8" i="1"/>
  <c r="AI45" i="2"/>
  <c r="A82" i="23"/>
  <c r="J83" i="23"/>
  <c r="AI47" i="2"/>
  <c r="C32" i="23"/>
  <c r="H5" i="23"/>
  <c r="AO20" i="2"/>
  <c r="C4" i="1" s="1"/>
  <c r="A65" i="23"/>
  <c r="F27" i="47"/>
  <c r="T44" i="47"/>
  <c r="F30" i="47" s="1"/>
  <c r="T39" i="47"/>
  <c r="H30" i="47" s="1"/>
  <c r="AN74" i="2"/>
  <c r="B83" i="1" s="1"/>
  <c r="AN75" i="2"/>
  <c r="B84" i="1" s="1"/>
  <c r="AN76" i="2"/>
  <c r="B85" i="1" s="1"/>
  <c r="AN77" i="2"/>
  <c r="B86" i="1" s="1"/>
  <c r="G103" i="23"/>
  <c r="G108" i="23"/>
  <c r="AN54" i="2"/>
  <c r="B63" i="1" s="1"/>
  <c r="AN55" i="2"/>
  <c r="B64" i="1" s="1"/>
  <c r="AN56" i="2"/>
  <c r="B65" i="1" s="1"/>
  <c r="AN57" i="2"/>
  <c r="B66" i="1" s="1"/>
  <c r="AN58" i="2"/>
  <c r="B67" i="1" s="1"/>
  <c r="AN59" i="2"/>
  <c r="B68" i="1" s="1"/>
  <c r="AN60" i="2"/>
  <c r="B69" i="1" s="1"/>
  <c r="AN61" i="2"/>
  <c r="B70" i="1" s="1"/>
  <c r="AN62" i="2"/>
  <c r="B71" i="1" s="1"/>
  <c r="AN63" i="2"/>
  <c r="B72" i="1" s="1"/>
  <c r="AN64" i="2"/>
  <c r="B73" i="1" s="1"/>
  <c r="AN65" i="2"/>
  <c r="B74" i="1" s="1"/>
  <c r="AN78" i="2"/>
  <c r="B87" i="1" s="1"/>
  <c r="G104" i="23"/>
  <c r="AN66" i="2"/>
  <c r="B75" i="1" s="1"/>
  <c r="AN67" i="2"/>
  <c r="B76" i="1" s="1"/>
  <c r="AN68" i="2"/>
  <c r="B77" i="1" s="1"/>
  <c r="AN69" i="2"/>
  <c r="B78" i="1" s="1"/>
  <c r="AN70" i="2"/>
  <c r="B79" i="1" s="1"/>
  <c r="AN71" i="2"/>
  <c r="B80" i="1" s="1"/>
  <c r="G105" i="23"/>
  <c r="G106" i="23"/>
  <c r="G107" i="23"/>
  <c r="AN72" i="2"/>
  <c r="B81" i="1" s="1"/>
  <c r="AN73" i="2"/>
  <c r="B82" i="1" s="1"/>
  <c r="AI25" i="2"/>
  <c r="AI28" i="2"/>
  <c r="AB32" i="35"/>
  <c r="AN34" i="40"/>
  <c r="AC19" i="35"/>
  <c r="V37" i="40"/>
  <c r="A48" i="45" s="1"/>
  <c r="F66" i="1"/>
  <c r="V46" i="35"/>
  <c r="AA79" i="35" s="1"/>
  <c r="AO25" i="40"/>
  <c r="AI20" i="35"/>
  <c r="AY26" i="2"/>
  <c r="I10" i="1" s="1"/>
  <c r="AY25" i="2"/>
  <c r="I9" i="1" s="1"/>
  <c r="AY22" i="2"/>
  <c r="I6" i="1" s="1"/>
  <c r="AN20" i="2"/>
  <c r="B4" i="1" s="1"/>
  <c r="AM20" i="2"/>
  <c r="G5" i="23" s="1"/>
  <c r="AY24" i="2"/>
  <c r="I8" i="1" s="1"/>
  <c r="AY23" i="2"/>
  <c r="I7" i="1" s="1"/>
  <c r="AY27" i="2"/>
  <c r="I11" i="1" s="1"/>
  <c r="AY28" i="2"/>
  <c r="I12" i="1" s="1"/>
  <c r="AY29" i="2"/>
  <c r="I13" i="1" s="1"/>
  <c r="AY30" i="2"/>
  <c r="I14" i="1" s="1"/>
  <c r="AY31" i="2"/>
  <c r="I15" i="1" s="1"/>
  <c r="AY32" i="2"/>
  <c r="I16" i="1" s="1"/>
  <c r="AY33" i="2"/>
  <c r="I17" i="1" s="1"/>
  <c r="AY34" i="2"/>
  <c r="I18" i="1" s="1"/>
  <c r="AY35" i="2"/>
  <c r="I19" i="1" s="1"/>
  <c r="AY36" i="2"/>
  <c r="I20" i="1" s="1"/>
  <c r="AY37" i="2"/>
  <c r="I21" i="1" s="1"/>
  <c r="AY38" i="2"/>
  <c r="AY39" i="2"/>
  <c r="I23" i="1" s="1"/>
  <c r="AY40" i="2"/>
  <c r="I24" i="1" s="1"/>
  <c r="AY41" i="2"/>
  <c r="I25" i="1" s="1"/>
  <c r="AY42" i="2"/>
  <c r="I26" i="1" s="1"/>
  <c r="AY43" i="2"/>
  <c r="I27" i="1" s="1"/>
  <c r="AY44" i="2"/>
  <c r="I28" i="1" s="1"/>
  <c r="AY21" i="2"/>
  <c r="I5" i="1" s="1"/>
  <c r="AM21" i="2"/>
  <c r="G6" i="23" s="1"/>
  <c r="AN21" i="2"/>
  <c r="B5" i="1" s="1"/>
  <c r="F21" i="1"/>
  <c r="F82" i="1"/>
  <c r="F17" i="1"/>
  <c r="F70" i="1"/>
  <c r="AI35" i="2"/>
  <c r="AI44" i="2"/>
  <c r="F69" i="1"/>
  <c r="AI75" i="2"/>
  <c r="L84" i="1" s="1"/>
  <c r="F86" i="1"/>
  <c r="F20" i="1"/>
  <c r="AI59" i="2"/>
  <c r="L68" i="1" s="1"/>
  <c r="G64" i="23"/>
  <c r="AI68" i="2"/>
  <c r="L77" i="1" s="1"/>
  <c r="F9" i="1"/>
  <c r="AI31" i="2"/>
  <c r="F25" i="1"/>
  <c r="F74" i="1"/>
  <c r="F78" i="1"/>
  <c r="AI76" i="2"/>
  <c r="L85" i="1" s="1"/>
  <c r="G88" i="23"/>
  <c r="AI43" i="2"/>
  <c r="AI67" i="2"/>
  <c r="L76" i="1" s="1"/>
  <c r="G72" i="23"/>
  <c r="G96" i="23"/>
  <c r="G80" i="23"/>
  <c r="AY20" i="2"/>
  <c r="I4" i="1" s="1"/>
  <c r="F37" i="23"/>
  <c r="F44" i="23"/>
  <c r="F53" i="23"/>
  <c r="G63" i="23"/>
  <c r="G79" i="23"/>
  <c r="G95" i="23"/>
  <c r="F8" i="23"/>
  <c r="F12" i="23"/>
  <c r="F16" i="23"/>
  <c r="F20" i="23"/>
  <c r="F24" i="23"/>
  <c r="F28" i="23"/>
  <c r="F32" i="23"/>
  <c r="F43" i="23"/>
  <c r="F51" i="23"/>
  <c r="AI39" i="2"/>
  <c r="F41" i="23"/>
  <c r="F48" i="23"/>
  <c r="AI55" i="2"/>
  <c r="G60" i="23"/>
  <c r="AI64" i="2"/>
  <c r="L73" i="1" s="1"/>
  <c r="AI71" i="2"/>
  <c r="L80" i="1" s="1"/>
  <c r="G76" i="23"/>
  <c r="G92" i="23"/>
  <c r="F5" i="23"/>
  <c r="F9" i="23"/>
  <c r="F13" i="23"/>
  <c r="F17" i="23"/>
  <c r="F21" i="23"/>
  <c r="F25" i="23"/>
  <c r="F29" i="23"/>
  <c r="F33" i="23"/>
  <c r="F36" i="23"/>
  <c r="F45" i="23"/>
  <c r="F52" i="23"/>
  <c r="G71" i="23"/>
  <c r="G87" i="23"/>
  <c r="F6" i="23"/>
  <c r="F10" i="23"/>
  <c r="F18" i="23"/>
  <c r="F26" i="23"/>
  <c r="F34" i="23"/>
  <c r="F39" i="23"/>
  <c r="F47" i="23"/>
  <c r="AI40" i="2"/>
  <c r="F40" i="23"/>
  <c r="F49" i="23"/>
  <c r="AI56" i="2"/>
  <c r="AI63" i="2"/>
  <c r="L72" i="1" s="1"/>
  <c r="G68" i="23"/>
  <c r="AI72" i="2"/>
  <c r="L81" i="1" s="1"/>
  <c r="G84" i="23"/>
  <c r="G100" i="23"/>
  <c r="F7" i="23"/>
  <c r="F11" i="23"/>
  <c r="F15" i="23"/>
  <c r="F19" i="23"/>
  <c r="F23" i="23"/>
  <c r="F27" i="23"/>
  <c r="F31" i="23"/>
  <c r="F35" i="23"/>
  <c r="AN37" i="40"/>
  <c r="BF84" i="40"/>
  <c r="BF83" i="40"/>
  <c r="BF82" i="40"/>
  <c r="BF73" i="40"/>
  <c r="B49" i="45"/>
  <c r="B47" i="45"/>
  <c r="B48" i="45"/>
  <c r="B50" i="45"/>
  <c r="B51" i="45"/>
  <c r="B52" i="45"/>
  <c r="BE40" i="40"/>
  <c r="A21" i="45"/>
  <c r="A19" i="45"/>
  <c r="A18" i="45"/>
  <c r="A22" i="45"/>
  <c r="A17" i="45"/>
  <c r="A20" i="45"/>
  <c r="V48" i="40"/>
  <c r="J10" i="23"/>
  <c r="J18" i="23"/>
  <c r="BF49" i="40"/>
  <c r="BE36" i="40"/>
  <c r="V35" i="35"/>
  <c r="A50" i="46" s="1"/>
  <c r="AI27" i="2"/>
  <c r="G59" i="23"/>
  <c r="G67" i="23"/>
  <c r="G75" i="23"/>
  <c r="G83" i="23"/>
  <c r="G91" i="23"/>
  <c r="G99" i="23"/>
  <c r="BE38" i="40"/>
  <c r="F13" i="1"/>
  <c r="AI32" i="2"/>
  <c r="AU22" i="40"/>
  <c r="BE37" i="40"/>
  <c r="AB19" i="35"/>
  <c r="N6" i="23"/>
  <c r="N14" i="23"/>
  <c r="B25" i="45"/>
  <c r="F23" i="1"/>
  <c r="C24" i="23"/>
  <c r="F10" i="1"/>
  <c r="C11" i="23"/>
  <c r="F18" i="1"/>
  <c r="C19" i="23"/>
  <c r="F26" i="1"/>
  <c r="C27" i="23"/>
  <c r="C63" i="23"/>
  <c r="C71" i="23"/>
  <c r="C79" i="23"/>
  <c r="F19" i="1"/>
  <c r="C20" i="23"/>
  <c r="F27" i="1"/>
  <c r="C28" i="23"/>
  <c r="C64" i="23"/>
  <c r="C72" i="23"/>
  <c r="C80" i="23"/>
  <c r="F11" i="1"/>
  <c r="C12" i="23"/>
  <c r="F14" i="1"/>
  <c r="C15" i="23"/>
  <c r="F22" i="1"/>
  <c r="C23" i="23"/>
  <c r="C59" i="23"/>
  <c r="C67" i="23"/>
  <c r="C75" i="23"/>
  <c r="C83" i="23"/>
  <c r="F15" i="1"/>
  <c r="C16" i="23"/>
  <c r="C60" i="23"/>
  <c r="C68" i="23"/>
  <c r="C76" i="23"/>
  <c r="A22" i="46"/>
  <c r="A18" i="46"/>
  <c r="A19" i="46"/>
  <c r="A23" i="46"/>
  <c r="A20" i="46"/>
  <c r="A21" i="46"/>
  <c r="E24" i="1"/>
  <c r="N25" i="23"/>
  <c r="N33" i="23"/>
  <c r="N37" i="23"/>
  <c r="N45" i="23"/>
  <c r="N53" i="23"/>
  <c r="N21" i="23"/>
  <c r="AI26" i="2"/>
  <c r="E23" i="1"/>
  <c r="N24" i="23"/>
  <c r="N40" i="23"/>
  <c r="N44" i="23"/>
  <c r="N48" i="23"/>
  <c r="N52" i="23"/>
  <c r="AI54" i="2"/>
  <c r="C61" i="23"/>
  <c r="AI58" i="2"/>
  <c r="L67" i="1" s="1"/>
  <c r="AI62" i="2"/>
  <c r="L71" i="1" s="1"/>
  <c r="C69" i="23"/>
  <c r="AI66" i="2"/>
  <c r="L75" i="1" s="1"/>
  <c r="C73" i="23"/>
  <c r="AI70" i="2"/>
  <c r="L79" i="1" s="1"/>
  <c r="C77" i="23"/>
  <c r="AI74" i="2"/>
  <c r="L83" i="1" s="1"/>
  <c r="C81" i="23"/>
  <c r="AI78" i="2"/>
  <c r="L87" i="1" s="1"/>
  <c r="C85" i="23"/>
  <c r="C93" i="23"/>
  <c r="C101" i="23"/>
  <c r="AB17" i="40"/>
  <c r="AO23" i="40"/>
  <c r="AN35" i="40"/>
  <c r="AA36" i="40"/>
  <c r="BE39" i="40"/>
  <c r="BE41" i="40"/>
  <c r="BF46" i="40"/>
  <c r="J48" i="40"/>
  <c r="AI22" i="35"/>
  <c r="J23" i="35"/>
  <c r="A14" i="46" s="1"/>
  <c r="AI23" i="35"/>
  <c r="B28" i="46"/>
  <c r="B26" i="46"/>
  <c r="B30" i="46"/>
  <c r="B27" i="46"/>
  <c r="B29" i="46"/>
  <c r="B25" i="46"/>
  <c r="AI61" i="35"/>
  <c r="J7" i="23"/>
  <c r="J8" i="23"/>
  <c r="N11" i="23"/>
  <c r="N12" i="23"/>
  <c r="J15" i="23"/>
  <c r="J16" i="23"/>
  <c r="C17" i="23"/>
  <c r="N19" i="23"/>
  <c r="N20" i="23"/>
  <c r="J22" i="23"/>
  <c r="J23" i="23"/>
  <c r="C25" i="23"/>
  <c r="J26" i="23"/>
  <c r="J27" i="23"/>
  <c r="C29" i="23"/>
  <c r="J30" i="23"/>
  <c r="J31" i="23"/>
  <c r="J34" i="23"/>
  <c r="J35" i="23"/>
  <c r="J38" i="23"/>
  <c r="J39" i="23"/>
  <c r="J42" i="23"/>
  <c r="J43" i="23"/>
  <c r="J46" i="23"/>
  <c r="J47" i="23"/>
  <c r="J50" i="23"/>
  <c r="J51" i="23"/>
  <c r="J54" i="23"/>
  <c r="N5" i="23"/>
  <c r="J9" i="23"/>
  <c r="N13" i="23"/>
  <c r="J17" i="23"/>
  <c r="AI30" i="2"/>
  <c r="AI34" i="2"/>
  <c r="AI38" i="2"/>
  <c r="AI42" i="2"/>
  <c r="E27" i="1"/>
  <c r="N28" i="23"/>
  <c r="N32" i="23"/>
  <c r="N36" i="23"/>
  <c r="E22" i="1"/>
  <c r="N23" i="23"/>
  <c r="E26" i="1"/>
  <c r="N27" i="23"/>
  <c r="N31" i="23"/>
  <c r="N35" i="23"/>
  <c r="N39" i="23"/>
  <c r="N43" i="23"/>
  <c r="N47" i="23"/>
  <c r="N51" i="23"/>
  <c r="G62" i="23"/>
  <c r="G66" i="23"/>
  <c r="G70" i="23"/>
  <c r="G74" i="23"/>
  <c r="G78" i="23"/>
  <c r="G82" i="23"/>
  <c r="G86" i="23"/>
  <c r="G90" i="23"/>
  <c r="G94" i="23"/>
  <c r="G98" i="23"/>
  <c r="G102" i="23"/>
  <c r="AH24" i="40"/>
  <c r="AA35" i="40"/>
  <c r="B26" i="45"/>
  <c r="B27" i="45"/>
  <c r="B28" i="45"/>
  <c r="B24" i="45"/>
  <c r="B23" i="46"/>
  <c r="B19" i="46"/>
  <c r="B22" i="46"/>
  <c r="B21" i="46"/>
  <c r="B18" i="46"/>
  <c r="B20" i="46"/>
  <c r="B58" i="46"/>
  <c r="B60" i="46"/>
  <c r="B57" i="46"/>
  <c r="B56" i="46"/>
  <c r="B55" i="46"/>
  <c r="B59" i="46"/>
  <c r="J5" i="23"/>
  <c r="J6" i="23"/>
  <c r="N9" i="23"/>
  <c r="N10" i="23"/>
  <c r="J13" i="23"/>
  <c r="J14" i="23"/>
  <c r="N17" i="23"/>
  <c r="N18" i="23"/>
  <c r="J21" i="23"/>
  <c r="B29" i="45"/>
  <c r="I44" i="45"/>
  <c r="E28" i="1"/>
  <c r="N29" i="23"/>
  <c r="N41" i="23"/>
  <c r="N49" i="23"/>
  <c r="E21" i="1"/>
  <c r="N22" i="23"/>
  <c r="E25" i="1"/>
  <c r="N26" i="23"/>
  <c r="N30" i="23"/>
  <c r="N34" i="23"/>
  <c r="N38" i="23"/>
  <c r="N42" i="23"/>
  <c r="N46" i="23"/>
  <c r="N50" i="23"/>
  <c r="N54" i="23"/>
  <c r="G61" i="23"/>
  <c r="G65" i="23"/>
  <c r="G69" i="23"/>
  <c r="G73" i="23"/>
  <c r="G77" i="23"/>
  <c r="G81" i="23"/>
  <c r="G85" i="23"/>
  <c r="G89" i="23"/>
  <c r="G93" i="23"/>
  <c r="G97" i="23"/>
  <c r="G101" i="23"/>
  <c r="B57" i="45"/>
  <c r="B59" i="45"/>
  <c r="B56" i="45"/>
  <c r="B55" i="45"/>
  <c r="B54" i="45"/>
  <c r="B58" i="45"/>
  <c r="BF79" i="40"/>
  <c r="B53" i="46"/>
  <c r="B49" i="46"/>
  <c r="B51" i="46"/>
  <c r="B48" i="46"/>
  <c r="B52" i="46"/>
  <c r="B50" i="46"/>
  <c r="AB74" i="35"/>
  <c r="N7" i="23"/>
  <c r="N8" i="23"/>
  <c r="J11" i="23"/>
  <c r="J12" i="23"/>
  <c r="C13" i="23"/>
  <c r="N15" i="23"/>
  <c r="N16" i="23"/>
  <c r="J19" i="23"/>
  <c r="J20" i="23"/>
  <c r="J24" i="23"/>
  <c r="J25" i="23"/>
  <c r="J28" i="23"/>
  <c r="J29" i="23"/>
  <c r="J32" i="23"/>
  <c r="J33" i="23"/>
  <c r="J36" i="23"/>
  <c r="J37" i="23"/>
  <c r="J40" i="23"/>
  <c r="J41" i="23"/>
  <c r="J44" i="23"/>
  <c r="J45" i="23"/>
  <c r="J48" i="23"/>
  <c r="J49" i="23"/>
  <c r="J52" i="23"/>
  <c r="J53" i="23"/>
  <c r="I45" i="46"/>
  <c r="AI48" i="35"/>
  <c r="AI57" i="35"/>
  <c r="V23" i="35"/>
  <c r="A44" i="46" s="1"/>
  <c r="AI19" i="35"/>
  <c r="AI50" i="35"/>
  <c r="AI17" i="35"/>
  <c r="AB56" i="35"/>
  <c r="C7" i="46"/>
  <c r="I7" i="46"/>
  <c r="C11" i="46"/>
  <c r="I11" i="46"/>
  <c r="B14" i="46"/>
  <c r="C15" i="46"/>
  <c r="I15" i="46"/>
  <c r="C37" i="46"/>
  <c r="C41" i="46"/>
  <c r="I41" i="46"/>
  <c r="B44" i="46"/>
  <c r="C45" i="46"/>
  <c r="AB15" i="35"/>
  <c r="AI49" i="35"/>
  <c r="AC56" i="35"/>
  <c r="AI56" i="35"/>
  <c r="AI60" i="35"/>
  <c r="C6" i="46"/>
  <c r="I6" i="46"/>
  <c r="C10" i="46"/>
  <c r="B13" i="46"/>
  <c r="C14" i="46"/>
  <c r="B17" i="46"/>
  <c r="C36" i="46"/>
  <c r="I36" i="46"/>
  <c r="C40" i="46"/>
  <c r="I40" i="46"/>
  <c r="B43" i="46"/>
  <c r="C44" i="46"/>
  <c r="I44" i="46"/>
  <c r="B47" i="46"/>
  <c r="AC13" i="35"/>
  <c r="AI15" i="35"/>
  <c r="C9" i="46"/>
  <c r="I9" i="46"/>
  <c r="B12" i="46"/>
  <c r="C13" i="46"/>
  <c r="I13" i="46"/>
  <c r="B16" i="46"/>
  <c r="C17" i="46"/>
  <c r="C39" i="46"/>
  <c r="B42" i="46"/>
  <c r="C43" i="46"/>
  <c r="B46" i="46"/>
  <c r="C47" i="46"/>
  <c r="AC47" i="35"/>
  <c r="C12" i="46"/>
  <c r="C42" i="46"/>
  <c r="AO14" i="40"/>
  <c r="AU21" i="40"/>
  <c r="AB21" i="40"/>
  <c r="AN21" i="40"/>
  <c r="B43" i="45"/>
  <c r="AO22" i="40"/>
  <c r="BG25" i="40"/>
  <c r="AA23" i="40"/>
  <c r="A13" i="45"/>
  <c r="Z21" i="40"/>
  <c r="Z25" i="40"/>
  <c r="Z23" i="40"/>
  <c r="C44" i="45"/>
  <c r="AO21" i="40"/>
  <c r="C6" i="45"/>
  <c r="I6" i="45"/>
  <c r="AH22" i="40"/>
  <c r="AN22" i="40"/>
  <c r="AN23" i="40"/>
  <c r="AN24" i="40"/>
  <c r="AU24" i="40"/>
  <c r="AN26" i="40"/>
  <c r="AU26" i="40"/>
  <c r="BK56" i="40" s="1"/>
  <c r="AU23" i="40"/>
  <c r="AO24" i="40"/>
  <c r="AN25" i="40"/>
  <c r="V26" i="40"/>
  <c r="A43" i="45" s="1"/>
  <c r="I40" i="45"/>
  <c r="BM56" i="40"/>
  <c r="BM60" i="40"/>
  <c r="I36" i="45"/>
  <c r="AU15" i="40"/>
  <c r="AH21" i="40"/>
  <c r="AH23" i="40"/>
  <c r="BG33" i="40"/>
  <c r="BM33" i="40"/>
  <c r="Z24" i="40"/>
  <c r="AH25" i="40"/>
  <c r="C14" i="45"/>
  <c r="BM25" i="40"/>
  <c r="AB15" i="40"/>
  <c r="AH15" i="40"/>
  <c r="BM27" i="40"/>
  <c r="C10" i="45"/>
  <c r="AH18" i="40"/>
  <c r="AM26" i="40"/>
  <c r="I10" i="45"/>
  <c r="A12" i="45"/>
  <c r="AU13" i="40"/>
  <c r="AA21" i="40"/>
  <c r="AM22" i="40"/>
  <c r="AU25" i="40"/>
  <c r="BK55" i="40" s="1"/>
  <c r="Z26" i="40"/>
  <c r="BM26" i="40"/>
  <c r="BM55" i="40"/>
  <c r="BG59" i="40"/>
  <c r="BM59" i="40"/>
  <c r="BE61" i="40"/>
  <c r="BM63" i="40"/>
  <c r="BE65" i="40"/>
  <c r="C5" i="45"/>
  <c r="I5" i="45"/>
  <c r="C9" i="45"/>
  <c r="I9" i="45"/>
  <c r="A11" i="45"/>
  <c r="B12" i="45"/>
  <c r="C13" i="45"/>
  <c r="A15" i="45"/>
  <c r="B16" i="45"/>
  <c r="I39" i="45"/>
  <c r="B42" i="45"/>
  <c r="C43" i="45"/>
  <c r="B46" i="45"/>
  <c r="AH17" i="40"/>
  <c r="A16" i="45"/>
  <c r="AB13" i="40"/>
  <c r="Z22" i="40"/>
  <c r="AO26" i="40"/>
  <c r="BE33" i="40"/>
  <c r="BG58" i="40"/>
  <c r="BM58" i="40"/>
  <c r="BF61" i="40"/>
  <c r="BM62" i="40"/>
  <c r="BE64" i="40"/>
  <c r="BM66" i="40"/>
  <c r="C8" i="45"/>
  <c r="I8" i="45"/>
  <c r="B11" i="45"/>
  <c r="C12" i="45"/>
  <c r="A14" i="45"/>
  <c r="B15" i="45"/>
  <c r="C16" i="45"/>
  <c r="I16" i="45"/>
  <c r="I38" i="45"/>
  <c r="B41" i="45"/>
  <c r="C42" i="45"/>
  <c r="B45" i="45"/>
  <c r="C46" i="45"/>
  <c r="AH16" i="40"/>
  <c r="BG60" i="40"/>
  <c r="BE62" i="40"/>
  <c r="BE66" i="40"/>
  <c r="B13" i="45"/>
  <c r="AO15" i="40"/>
  <c r="AM21" i="40"/>
  <c r="AM23" i="40"/>
  <c r="AM24" i="40"/>
  <c r="AM25" i="40"/>
  <c r="BF33" i="40"/>
  <c r="BM57" i="40"/>
  <c r="BG61" i="40"/>
  <c r="BM61" i="40"/>
  <c r="BE63" i="40"/>
  <c r="BM65" i="40"/>
  <c r="C11" i="45"/>
  <c r="C41" i="45"/>
  <c r="T46" i="47"/>
  <c r="F19" i="47" s="1"/>
  <c r="G20" i="47"/>
  <c r="F22" i="47" l="1"/>
  <c r="I22" i="1"/>
  <c r="T11" i="47"/>
  <c r="T13" i="47" s="1"/>
  <c r="F26" i="47" s="1"/>
  <c r="A40" i="46"/>
  <c r="U6" i="35"/>
  <c r="AM35" i="40"/>
  <c r="AA17" i="40"/>
  <c r="J15" i="40"/>
  <c r="B37" i="46"/>
  <c r="B38" i="46"/>
  <c r="AB47" i="35"/>
  <c r="AB49" i="35"/>
  <c r="B40" i="46"/>
  <c r="AA47" i="35"/>
  <c r="X23" i="54"/>
  <c r="Y23" i="54" s="1"/>
  <c r="B39" i="46"/>
  <c r="B36" i="46"/>
  <c r="A36" i="46"/>
  <c r="B41" i="46"/>
  <c r="AA50" i="35"/>
  <c r="AA15" i="40"/>
  <c r="B11" i="46"/>
  <c r="L13" i="1"/>
  <c r="AA55" i="35"/>
  <c r="A38" i="46"/>
  <c r="A41" i="46"/>
  <c r="A39" i="46"/>
  <c r="AA48" i="35"/>
  <c r="AA49" i="35"/>
  <c r="AA54" i="35"/>
  <c r="A37" i="46"/>
  <c r="BG32" i="40"/>
  <c r="AB14" i="40"/>
  <c r="BG28" i="40"/>
  <c r="J15" i="35"/>
  <c r="I6" i="35" s="1"/>
  <c r="B8" i="46"/>
  <c r="B7" i="46"/>
  <c r="B9" i="46"/>
  <c r="AB13" i="35"/>
  <c r="B6" i="46"/>
  <c r="B10" i="46"/>
  <c r="X10" i="54"/>
  <c r="Y10" i="54" s="1"/>
  <c r="B7" i="45"/>
  <c r="B10" i="45"/>
  <c r="B6" i="45"/>
  <c r="BF25" i="40"/>
  <c r="B9" i="45"/>
  <c r="B8" i="45"/>
  <c r="AA13" i="40"/>
  <c r="B5" i="45"/>
  <c r="Y10" i="53"/>
  <c r="Z10" i="53" s="1"/>
  <c r="AN18" i="40"/>
  <c r="BF59" i="40"/>
  <c r="BF58" i="40"/>
  <c r="AN15" i="40"/>
  <c r="V15" i="40"/>
  <c r="A39" i="45" s="1"/>
  <c r="AN14" i="40"/>
  <c r="A18" i="23"/>
  <c r="L21" i="1"/>
  <c r="A88" i="23"/>
  <c r="A85" i="23"/>
  <c r="A87" i="23"/>
  <c r="A93" i="23"/>
  <c r="A38" i="23"/>
  <c r="C96" i="23"/>
  <c r="C52" i="23"/>
  <c r="A95" i="23"/>
  <c r="A92" i="23"/>
  <c r="A101" i="23"/>
  <c r="BG26" i="40"/>
  <c r="AB18" i="40"/>
  <c r="C84" i="23"/>
  <c r="A84" i="23"/>
  <c r="C89" i="23"/>
  <c r="C91" i="23"/>
  <c r="A96" i="23"/>
  <c r="C37" i="23"/>
  <c r="A48" i="23"/>
  <c r="A91" i="23"/>
  <c r="A41" i="23"/>
  <c r="C53" i="23"/>
  <c r="C45" i="23"/>
  <c r="A40" i="23"/>
  <c r="A51" i="23"/>
  <c r="A99" i="23"/>
  <c r="A100" i="23"/>
  <c r="A52" i="23"/>
  <c r="C97" i="23"/>
  <c r="C95" i="23"/>
  <c r="C99" i="23"/>
  <c r="C92" i="23"/>
  <c r="C87" i="23"/>
  <c r="C39" i="23"/>
  <c r="C49" i="23"/>
  <c r="A39" i="23"/>
  <c r="C46" i="23"/>
  <c r="A43" i="23"/>
  <c r="A35" i="23"/>
  <c r="C47" i="23"/>
  <c r="C88" i="23"/>
  <c r="A32" i="23"/>
  <c r="A89" i="23"/>
  <c r="A46" i="23"/>
  <c r="AB16" i="40"/>
  <c r="A31" i="23"/>
  <c r="C33" i="23"/>
  <c r="C100" i="23"/>
  <c r="A97" i="23"/>
  <c r="AI81" i="2"/>
  <c r="A59" i="23"/>
  <c r="L63" i="1"/>
  <c r="A61" i="23"/>
  <c r="L65" i="1"/>
  <c r="A60" i="23"/>
  <c r="L64" i="1"/>
  <c r="C41" i="23"/>
  <c r="A33" i="23"/>
  <c r="A44" i="23"/>
  <c r="A37" i="23"/>
  <c r="A27" i="23"/>
  <c r="L26" i="1"/>
  <c r="A17" i="23"/>
  <c r="L16" i="1"/>
  <c r="A12" i="23"/>
  <c r="L11" i="1"/>
  <c r="A77" i="23"/>
  <c r="A76" i="23"/>
  <c r="A72" i="23"/>
  <c r="A64" i="23"/>
  <c r="A80" i="23"/>
  <c r="A29" i="23"/>
  <c r="L28" i="1"/>
  <c r="A10" i="23"/>
  <c r="L9" i="1"/>
  <c r="A54" i="23"/>
  <c r="A36" i="23"/>
  <c r="A26" i="23"/>
  <c r="L25" i="1"/>
  <c r="A11" i="23"/>
  <c r="L10" i="1"/>
  <c r="A75" i="23"/>
  <c r="A19" i="23"/>
  <c r="L18" i="1"/>
  <c r="A63" i="23"/>
  <c r="C40" i="23"/>
  <c r="A25" i="23"/>
  <c r="L24" i="1"/>
  <c r="A69" i="23"/>
  <c r="A24" i="23"/>
  <c r="L23" i="1"/>
  <c r="A20" i="23"/>
  <c r="L19" i="1"/>
  <c r="A13" i="23"/>
  <c r="L12" i="1"/>
  <c r="A50" i="23"/>
  <c r="A34" i="23"/>
  <c r="A28" i="23"/>
  <c r="L27" i="1"/>
  <c r="A23" i="23"/>
  <c r="L22" i="1"/>
  <c r="A83" i="23"/>
  <c r="A67" i="23"/>
  <c r="A15" i="23"/>
  <c r="L14" i="1"/>
  <c r="A79" i="23"/>
  <c r="A71" i="23"/>
  <c r="AI24" i="2"/>
  <c r="A68" i="23"/>
  <c r="AI23" i="2"/>
  <c r="A81" i="23"/>
  <c r="A16" i="23"/>
  <c r="L15" i="1"/>
  <c r="A73" i="23"/>
  <c r="A42" i="23"/>
  <c r="A30" i="23"/>
  <c r="BE76" i="40"/>
  <c r="C36" i="23"/>
  <c r="C9" i="23"/>
  <c r="C62" i="23"/>
  <c r="C8" i="23"/>
  <c r="A56" i="46"/>
  <c r="A47" i="45"/>
  <c r="A55" i="45"/>
  <c r="C74" i="23"/>
  <c r="C18" i="23"/>
  <c r="AA74" i="35"/>
  <c r="A59" i="46"/>
  <c r="A51" i="45"/>
  <c r="BE74" i="40"/>
  <c r="BE75" i="40"/>
  <c r="A54" i="45"/>
  <c r="C70" i="23"/>
  <c r="A49" i="45"/>
  <c r="BE78" i="40"/>
  <c r="A58" i="45"/>
  <c r="BE73" i="40"/>
  <c r="BE77" i="40"/>
  <c r="A52" i="45"/>
  <c r="A50" i="45"/>
  <c r="AM36" i="40"/>
  <c r="AA77" i="35"/>
  <c r="A60" i="46"/>
  <c r="A57" i="46"/>
  <c r="A55" i="46"/>
  <c r="AA75" i="35"/>
  <c r="C21" i="23"/>
  <c r="AA78" i="35"/>
  <c r="A58" i="46"/>
  <c r="AA76" i="35"/>
  <c r="C22" i="23"/>
  <c r="AA58" i="35"/>
  <c r="AA23" i="35"/>
  <c r="AA20" i="35"/>
  <c r="A15" i="46"/>
  <c r="AA60" i="35"/>
  <c r="A17" i="46"/>
  <c r="A13" i="46"/>
  <c r="AA57" i="35"/>
  <c r="A16" i="46"/>
  <c r="AA59" i="35"/>
  <c r="AA56" i="35"/>
  <c r="AA22" i="35"/>
  <c r="AA21" i="35"/>
  <c r="AA61" i="35"/>
  <c r="AA19" i="35"/>
  <c r="A12" i="46"/>
  <c r="C26" i="23"/>
  <c r="C65" i="23"/>
  <c r="C66" i="23"/>
  <c r="C78" i="23"/>
  <c r="C54" i="23"/>
  <c r="C14" i="23"/>
  <c r="C34" i="23"/>
  <c r="C38" i="23"/>
  <c r="C10" i="23"/>
  <c r="C82" i="23"/>
  <c r="C30" i="23"/>
  <c r="A51" i="46"/>
  <c r="A48" i="46"/>
  <c r="A49" i="46"/>
  <c r="A52" i="46"/>
  <c r="AA71" i="35"/>
  <c r="AA69" i="35"/>
  <c r="A53" i="46"/>
  <c r="AA73" i="35"/>
  <c r="A57" i="45"/>
  <c r="BE79" i="40"/>
  <c r="BE83" i="40"/>
  <c r="BE84" i="40"/>
  <c r="BE82" i="40"/>
  <c r="A59" i="45"/>
  <c r="A56" i="45"/>
  <c r="BE80" i="40"/>
  <c r="AM34" i="40"/>
  <c r="BE81" i="40"/>
  <c r="AM37" i="40"/>
  <c r="AA70" i="35"/>
  <c r="AA68" i="35"/>
  <c r="AA72" i="35"/>
  <c r="A29" i="45"/>
  <c r="A25" i="45"/>
  <c r="A24" i="45"/>
  <c r="A28" i="45"/>
  <c r="A26" i="45"/>
  <c r="A27" i="45"/>
  <c r="BE45" i="40"/>
  <c r="Z34" i="40"/>
  <c r="BE49" i="40"/>
  <c r="BE47" i="40"/>
  <c r="Z37" i="40"/>
  <c r="Z35" i="40"/>
  <c r="BE48" i="40"/>
  <c r="BE46" i="40"/>
  <c r="BE44" i="40"/>
  <c r="Z36" i="40"/>
  <c r="A47" i="46"/>
  <c r="A45" i="46"/>
  <c r="A46" i="46"/>
  <c r="A42" i="46"/>
  <c r="A43" i="46"/>
  <c r="A44" i="45"/>
  <c r="A42" i="45"/>
  <c r="A41" i="45"/>
  <c r="A45" i="45"/>
  <c r="A46" i="45"/>
  <c r="T45" i="47"/>
  <c r="E45" i="47" s="1"/>
  <c r="J45" i="47" s="1"/>
  <c r="T20" i="47" l="1"/>
  <c r="R49" i="47" s="1"/>
  <c r="T24" i="47"/>
  <c r="H36" i="47" s="1"/>
  <c r="R89" i="2"/>
  <c r="T25" i="47"/>
  <c r="J36" i="47" s="1"/>
  <c r="R90" i="2"/>
  <c r="U6" i="40"/>
  <c r="BE26" i="40"/>
  <c r="I6" i="40"/>
  <c r="Z14" i="40"/>
  <c r="Z17" i="40"/>
  <c r="BE32" i="40"/>
  <c r="BE29" i="40"/>
  <c r="Z15" i="40"/>
  <c r="Z13" i="40"/>
  <c r="A7" i="45"/>
  <c r="BE25" i="40"/>
  <c r="BE28" i="40"/>
  <c r="Z16" i="40"/>
  <c r="A5" i="45"/>
  <c r="A6" i="45"/>
  <c r="BE27" i="40"/>
  <c r="A8" i="45"/>
  <c r="Z18" i="40"/>
  <c r="A10" i="45"/>
  <c r="A9" i="45"/>
  <c r="AM18" i="40"/>
  <c r="AM13" i="40"/>
  <c r="AM17" i="40"/>
  <c r="A40" i="45"/>
  <c r="BE58" i="40"/>
  <c r="A35" i="45"/>
  <c r="A38" i="45"/>
  <c r="BE56" i="40"/>
  <c r="BF28" i="40"/>
  <c r="AA16" i="40"/>
  <c r="AA18" i="40"/>
  <c r="BF32" i="40"/>
  <c r="AA14" i="40"/>
  <c r="BF26" i="40"/>
  <c r="AA18" i="35"/>
  <c r="AA15" i="35"/>
  <c r="A9" i="46"/>
  <c r="A11" i="46"/>
  <c r="AA13" i="35"/>
  <c r="A7" i="46"/>
  <c r="AA14" i="35"/>
  <c r="A8" i="46"/>
  <c r="A6" i="46"/>
  <c r="A10" i="46"/>
  <c r="AA16" i="35"/>
  <c r="AA17" i="35"/>
  <c r="AA33" i="35"/>
  <c r="AA27" i="35"/>
  <c r="AA32" i="35"/>
  <c r="AA31" i="35"/>
  <c r="A29" i="46"/>
  <c r="AA35" i="35"/>
  <c r="A27" i="46"/>
  <c r="A30" i="46"/>
  <c r="A26" i="46"/>
  <c r="AA34" i="35"/>
  <c r="A28" i="46"/>
  <c r="A25" i="46"/>
  <c r="AM16" i="40"/>
  <c r="A37" i="45"/>
  <c r="A36" i="45"/>
  <c r="BE55" i="40"/>
  <c r="BE59" i="40"/>
  <c r="AM15" i="40"/>
  <c r="BE57" i="40"/>
  <c r="BE60" i="40"/>
  <c r="AM14" i="40"/>
  <c r="C98" i="23"/>
  <c r="C103" i="23"/>
  <c r="A94" i="23"/>
  <c r="C104" i="23"/>
  <c r="C94" i="23"/>
  <c r="C102" i="23"/>
  <c r="C90" i="23"/>
  <c r="C106" i="23"/>
  <c r="A104" i="23"/>
  <c r="C107" i="23"/>
  <c r="F90" i="1"/>
  <c r="C86" i="23"/>
  <c r="C108" i="23"/>
  <c r="L90" i="1"/>
  <c r="A86" i="23"/>
  <c r="A102" i="23"/>
  <c r="A103" i="23"/>
  <c r="A108" i="23"/>
  <c r="C105" i="23"/>
  <c r="A105" i="23"/>
  <c r="A90" i="23"/>
  <c r="A98" i="23"/>
  <c r="A106" i="23"/>
  <c r="A107" i="23"/>
  <c r="A9" i="23"/>
  <c r="L8" i="1"/>
  <c r="A8" i="23"/>
  <c r="L7" i="1"/>
  <c r="R50" i="47"/>
  <c r="F29" i="47"/>
  <c r="BG55" i="40"/>
  <c r="C40" i="45"/>
  <c r="AO13" i="40"/>
  <c r="C39" i="45"/>
  <c r="C35" i="45"/>
  <c r="C38" i="45"/>
  <c r="C36" i="45"/>
  <c r="C37" i="45"/>
  <c r="B36" i="45"/>
  <c r="E43" i="47" l="1"/>
  <c r="J43" i="47" s="1"/>
  <c r="R51" i="47"/>
  <c r="F32" i="47" s="1"/>
  <c r="T28" i="47"/>
  <c r="J37" i="47" s="1"/>
  <c r="R88" i="2"/>
  <c r="T26" i="47"/>
  <c r="F36" i="47" s="1"/>
  <c r="T27" i="47"/>
  <c r="H37" i="47" s="1"/>
  <c r="R87" i="2"/>
  <c r="Y23" i="53"/>
  <c r="Z23" i="53" s="1"/>
  <c r="B35" i="45"/>
  <c r="B38" i="45"/>
  <c r="AN13" i="40"/>
  <c r="D19" i="53"/>
  <c r="B37" i="45"/>
  <c r="B40" i="45"/>
  <c r="BF55" i="40"/>
  <c r="B39" i="45"/>
  <c r="T29" i="47" l="1"/>
  <c r="F37" i="47" s="1"/>
  <c r="AI22" i="2"/>
  <c r="AI21" i="2"/>
  <c r="T30" i="47" l="1"/>
  <c r="F39" i="47" s="1"/>
  <c r="AI20" i="2"/>
  <c r="L4" i="1" s="1"/>
  <c r="L6" i="1"/>
  <c r="A7" i="23"/>
  <c r="C5" i="23"/>
  <c r="F4" i="1"/>
  <c r="L5" i="1"/>
  <c r="A6" i="23"/>
  <c r="E44" i="47" l="1"/>
  <c r="J44" i="47" s="1"/>
  <c r="I47" i="47" s="1"/>
  <c r="A5" i="23"/>
  <c r="C7" i="23"/>
  <c r="F6" i="1"/>
  <c r="F5" i="1"/>
  <c r="C6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N5" authorId="0" shapeId="0" xr:uid="{77BB810A-8AE0-404B-AA23-22A172C82F69}">
      <text>
        <r>
          <rPr>
            <b/>
            <sz val="14"/>
            <color indexed="81"/>
            <rFont val="MS P ゴシック"/>
            <family val="3"/>
            <charset val="128"/>
          </rPr>
          <t>所属名は必ず明記！</t>
        </r>
      </text>
    </comment>
    <comment ref="E8" authorId="0" shapeId="0" xr:uid="{00000000-0006-0000-0300-000001000000}">
      <text>
        <r>
          <rPr>
            <b/>
            <sz val="12"/>
            <color indexed="10"/>
            <rFont val="MS P ゴシック"/>
            <family val="3"/>
            <charset val="128"/>
          </rPr>
          <t>必ず入力ください</t>
        </r>
      </text>
    </comment>
    <comment ref="F19" authorId="0" shapeId="0" xr:uid="{2C8B8FC3-6B4C-4B64-9FB9-0C2E426E8B8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19" authorId="0" shapeId="0" xr:uid="{1B89E92F-1CD0-4860-BB93-9D733BD4B62B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19" authorId="0" shapeId="0" xr:uid="{0627AEDE-02E2-4890-B69A-E195B81085E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19" authorId="0" shapeId="0" xr:uid="{F17EE1C7-358B-4D53-8C85-F495C5EEADF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19" authorId="0" shapeId="0" xr:uid="{CE76A01D-2476-48DD-BD32-7950F3A2A33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19" authorId="0" shapeId="0" xr:uid="{45DB6D18-A268-4517-B2E7-2149A2A3DEDC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19" authorId="0" shapeId="0" xr:uid="{F814E9CB-6AD4-46C2-9D56-3DFCE8122A0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9" authorId="0" shapeId="0" xr:uid="{E72178F6-DC3B-46F3-B588-EDF47C59A79A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9" authorId="1" shapeId="0" xr:uid="{A469F88F-23EF-4AED-9F74-D2E5A78C7C35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11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0001145
　 　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9分36秒78 </t>
        </r>
        <r>
          <rPr>
            <b/>
            <sz val="16"/>
            <color indexed="12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15分05秒45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</t>
        </r>
        <r>
          <rPr>
            <b/>
            <sz val="16"/>
            <color indexed="81"/>
            <rFont val="ＭＳ Ｐゴシック"/>
            <family val="3"/>
            <charset val="128"/>
          </rPr>
          <t>1ｍ85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  </t>
        </r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81"/>
            <rFont val="ＭＳ Ｐゴシック"/>
            <family val="3"/>
            <charset val="128"/>
          </rPr>
          <t>45ｍ68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P19" authorId="0" shapeId="0" xr:uid="{ED102ACB-CCB5-4909-96C2-9349BE8A4C7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9" authorId="0" shapeId="0" xr:uid="{6807C116-7A99-4E49-9BF1-1297FD1DFBCA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9" authorId="1" shapeId="0" xr:uid="{6E2D9E07-DD28-4ACF-99EB-123DE6F7BE1E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11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0001145
　 　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9分36秒78 </t>
        </r>
        <r>
          <rPr>
            <b/>
            <sz val="16"/>
            <color indexed="12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15分05秒45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</t>
        </r>
        <r>
          <rPr>
            <b/>
            <sz val="16"/>
            <color indexed="81"/>
            <rFont val="ＭＳ Ｐゴシック"/>
            <family val="3"/>
            <charset val="128"/>
          </rPr>
          <t>1ｍ85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  </t>
        </r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81"/>
            <rFont val="ＭＳ Ｐゴシック"/>
            <family val="3"/>
            <charset val="128"/>
          </rPr>
          <t>45ｍ68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S19" authorId="0" shapeId="0" xr:uid="{A277D494-1264-4A78-A6FF-B499F57C239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9" authorId="0" shapeId="0" xr:uid="{A218191B-0A23-43BD-B4CE-58E1FBD6BF5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9" authorId="1" shapeId="0" xr:uid="{6CD87F68-55E5-4166-B1D8-52169AE977A8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C20" authorId="0" shapeId="0" xr:uid="{00000000-0006-0000-0300-000011000000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>は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H20" authorId="0" shapeId="0" xr:uid="{00000000-0006-0000-0300-000012000000}">
      <text>
        <r>
          <rPr>
            <b/>
            <sz val="12"/>
            <color indexed="81"/>
            <rFont val="MS P ゴシック"/>
            <family val="3"/>
            <charset val="128"/>
          </rPr>
          <t>登録ﾅﾝﾊﾞｰを入力して下さい</t>
        </r>
        <r>
          <rPr>
            <sz val="12"/>
            <color indexed="81"/>
            <rFont val="MS P ゴシック"/>
            <family val="3"/>
            <charset val="128"/>
          </rPr>
          <t xml:space="preserve">
</t>
        </r>
      </text>
    </comment>
    <comment ref="F53" authorId="0" shapeId="0" xr:uid="{D89E7958-B7A6-4ED3-B7E9-B5D8ED558255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53" authorId="0" shapeId="0" xr:uid="{B5C84E93-2701-4F0E-B2C1-C5C437340A99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53" authorId="0" shapeId="0" xr:uid="{C9BF41F0-B9C9-46CC-8281-21B51ECBEF9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J53" authorId="0" shapeId="0" xr:uid="{3F6DDC5E-DEB4-4A95-B280-38BD408E384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K53" authorId="0" shapeId="0" xr:uid="{617B8510-A8C8-4B47-8107-D8741C26FB46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L53" authorId="0" shapeId="0" xr:uid="{897B9B0A-D90F-474B-856A-7B73C2DE0573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M53" authorId="0" shapeId="0" xr:uid="{E510C1C7-7F54-4DE3-85E6-6F3687BA8D13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53" authorId="0" shapeId="0" xr:uid="{24EAEE2A-DAD2-42F0-962F-9AAAF04CDCFC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53" authorId="1" shapeId="0" xr:uid="{F2A280D8-A61D-4843-94C8-E86B3CB5DE3E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11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0001145
　 　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9分36秒78 </t>
        </r>
        <r>
          <rPr>
            <b/>
            <sz val="16"/>
            <color indexed="12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15分05秒45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</t>
        </r>
        <r>
          <rPr>
            <b/>
            <sz val="16"/>
            <color indexed="81"/>
            <rFont val="ＭＳ Ｐゴシック"/>
            <family val="3"/>
            <charset val="128"/>
          </rPr>
          <t>1ｍ85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  </t>
        </r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81"/>
            <rFont val="ＭＳ Ｐゴシック"/>
            <family val="3"/>
            <charset val="128"/>
          </rPr>
          <t>45ｍ68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P53" authorId="0" shapeId="0" xr:uid="{BFD9B9B0-5E0D-4415-BF83-CBE2FF2899D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53" authorId="0" shapeId="0" xr:uid="{B1F79490-F59A-4CFB-B183-9E2E2A95981F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53" authorId="1" shapeId="0" xr:uid="{663FC64E-B24D-4ABD-90C6-1DE8D0D78746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</t>
        </r>
        <r>
          <rPr>
            <b/>
            <sz val="14"/>
            <color indexed="81"/>
            <rFont val="ＭＳ Ｐゴシック"/>
            <family val="3"/>
            <charset val="128"/>
          </rPr>
          <t xml:space="preserve"> 11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0001145
　 　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9分36秒78 </t>
        </r>
        <r>
          <rPr>
            <b/>
            <sz val="16"/>
            <color indexed="12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81"/>
            <rFont val="ＭＳ Ｐゴシック"/>
            <family val="3"/>
            <charset val="128"/>
          </rPr>
          <t xml:space="preserve">15分05秒45 </t>
        </r>
        <r>
          <rPr>
            <b/>
            <sz val="18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 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</t>
        </r>
        <r>
          <rPr>
            <b/>
            <sz val="16"/>
            <color indexed="81"/>
            <rFont val="ＭＳ Ｐゴシック"/>
            <family val="3"/>
            <charset val="128"/>
          </rPr>
          <t>1ｍ85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  </t>
        </r>
        <r>
          <rPr>
            <sz val="12"/>
            <color indexed="81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81"/>
            <rFont val="ＭＳ Ｐゴシック"/>
            <family val="3"/>
            <charset val="128"/>
          </rPr>
          <t>45ｍ68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 </t>
        </r>
        <r>
          <rPr>
            <b/>
            <sz val="16"/>
            <color indexed="39"/>
            <rFont val="ＭＳ Ｐゴシック"/>
            <family val="3"/>
            <charset val="128"/>
          </rPr>
          <t xml:space="preserve">→ 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S53" authorId="0" shapeId="0" xr:uid="{281BEC2B-8A00-47EF-872B-4918F1ABD2C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53" authorId="0" shapeId="0" xr:uid="{72F7FB32-76AE-4D4A-9B25-D2B493DFFC9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53" authorId="1" shapeId="0" xr:uid="{413A3990-106C-4DE8-99ED-3B2C225A43DE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C54" authorId="0" shapeId="0" xr:uid="{00000000-0006-0000-0300-000022000000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は 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R87" authorId="0" shapeId="0" xr:uid="{4656CBDE-96F2-480D-BBB7-80516E4E2955}">
      <text>
        <r>
          <rPr>
            <sz val="12"/>
            <color indexed="81"/>
            <rFont val="MS P ゴシック"/>
            <family val="3"/>
            <charset val="128"/>
          </rPr>
          <t>入力する必要ありません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F12" authorId="0" shapeId="0" xr:uid="{8B6982FB-187D-47ED-AC60-AEADE811CE4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12" authorId="0" shapeId="0" xr:uid="{7242B456-B219-4CF3-BA28-0EFDD2EFDA86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12" authorId="1" shapeId="0" xr:uid="{07D8FC3C-6295-4AD5-91FE-39054B8D5C56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J12" authorId="0" shapeId="0" xr:uid="{ED7E817E-359F-4CDB-84C6-8F6F6B67C44B}">
      <text>
        <r>
          <rPr>
            <b/>
            <sz val="12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12" authorId="1" shapeId="0" xr:uid="{FC288D05-A79A-4FF7-9DD3-3384DE0B5CA6}">
      <text>
        <r>
          <rPr>
            <b/>
            <sz val="12"/>
            <color indexed="10"/>
            <rFont val="ＭＳ ゴシック"/>
            <family val="3"/>
            <charset val="128"/>
          </rPr>
          <t>半角</t>
        </r>
        <r>
          <rPr>
            <b/>
            <sz val="12"/>
            <color indexed="81"/>
            <rFont val="ＭＳ ゴシック"/>
            <family val="3"/>
            <charset val="128"/>
          </rPr>
          <t>で入力し</t>
        </r>
        <r>
          <rPr>
            <b/>
            <sz val="12"/>
            <color indexed="10"/>
            <rFont val="ＭＳ ゴシック"/>
            <family val="3"/>
            <charset val="128"/>
          </rPr>
          <t>，姓</t>
        </r>
        <r>
          <rPr>
            <b/>
            <sz val="12"/>
            <color indexed="81"/>
            <rFont val="ＭＳ ゴシック"/>
            <family val="3"/>
            <charset val="128"/>
          </rPr>
          <t>と</t>
        </r>
        <r>
          <rPr>
            <b/>
            <sz val="12"/>
            <color indexed="10"/>
            <rFont val="ＭＳ ゴシック"/>
            <family val="3"/>
            <charset val="128"/>
          </rPr>
          <t>名</t>
        </r>
        <r>
          <rPr>
            <b/>
            <sz val="12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2"/>
            <color indexed="10"/>
            <rFont val="ＭＳ ゴシック"/>
            <family val="3"/>
            <charset val="128"/>
          </rPr>
          <t>半角</t>
        </r>
        <r>
          <rPr>
            <b/>
            <sz val="12"/>
            <color indexed="8"/>
            <rFont val="ＭＳ ゴシック"/>
            <family val="3"/>
            <charset val="128"/>
          </rPr>
          <t>空ける　</t>
        </r>
        <r>
          <rPr>
            <b/>
            <sz val="12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L12" authorId="1" shapeId="0" xr:uid="{09F9F1A9-D4C4-4BF7-A573-F1C96FCD95D5}">
      <text>
        <r>
          <rPr>
            <b/>
            <sz val="12"/>
            <color indexed="39"/>
            <rFont val="ＭＳ Ｐゴシック"/>
            <family val="3"/>
            <charset val="128"/>
          </rPr>
          <t>選択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2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2"/>
            <color indexed="39"/>
            <rFont val="ＭＳ Ｐゴシック"/>
            <family val="3"/>
            <charset val="128"/>
          </rPr>
          <t>なし</t>
        </r>
        <r>
          <rPr>
            <b/>
            <sz val="12"/>
            <color indexed="10"/>
            <rFont val="ＭＳ Ｐゴシック"/>
            <family val="3"/>
            <charset val="128"/>
          </rPr>
          <t>を</t>
        </r>
        <r>
          <rPr>
            <b/>
            <sz val="12"/>
            <color indexed="39"/>
            <rFont val="ＭＳ Ｐゴシック"/>
            <family val="3"/>
            <charset val="128"/>
          </rPr>
          <t>選択</t>
        </r>
        <r>
          <rPr>
            <b/>
            <sz val="12"/>
            <color indexed="10"/>
            <rFont val="ＭＳ Ｐゴシック"/>
            <family val="3"/>
            <charset val="128"/>
          </rPr>
          <t>してください</t>
        </r>
      </text>
    </comment>
    <comment ref="M12" authorId="0" shapeId="0" xr:uid="{D15A8A10-CFF0-4450-A123-0040E7A49921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2" authorId="0" shapeId="0" xr:uid="{A06EA0FA-A722-4666-9D6C-D6E2F0752756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12" authorId="1" shapeId="0" xr:uid="{1F4A9659-2E19-416E-A01C-CA31AFFDE230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P12" authorId="0" shapeId="0" xr:uid="{B4952895-36BC-4C50-ABD3-D8E0AE1DBE24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20E39992-C210-4CB1-9605-D25C0B6EE36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12" authorId="1" shapeId="0" xr:uid="{634B3D36-ACC9-413B-B2B5-3BECF4AFDBEA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S12" authorId="0" shapeId="0" xr:uid="{9C3EBF3B-1956-43DF-B4CC-5B886BF3452F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B183475F-1EC2-44A2-A449-3A77CB8F4196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12" authorId="1" shapeId="0" xr:uid="{6D82777C-A491-49D8-B747-7D2BA48C94FB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B14" authorId="0" shapeId="0" xr:uid="{B19B5B0F-696C-4092-A3C7-EA5CD97ED17C}">
      <text>
        <r>
          <rPr>
            <b/>
            <sz val="14"/>
            <color indexed="39"/>
            <rFont val="MS P ゴシック"/>
            <family val="3"/>
            <charset val="128"/>
          </rPr>
          <t>男子</t>
        </r>
        <r>
          <rPr>
            <b/>
            <sz val="12"/>
            <color indexed="39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は
</t>
        </r>
        <r>
          <rPr>
            <b/>
            <sz val="12"/>
            <color indexed="39"/>
            <rFont val="MS P ゴシック"/>
            <family val="3"/>
            <charset val="128"/>
          </rPr>
          <t>下方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  <comment ref="F39" authorId="0" shapeId="0" xr:uid="{73B00D4C-C886-4462-971C-DCB7BE458408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H39" authorId="0" shapeId="0" xr:uid="{4ABD6877-D94E-426A-9282-70C653C09588}">
      <text>
        <r>
          <rPr>
            <b/>
            <sz val="12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12"/>
            <color indexed="12"/>
            <rFont val="MS P ゴシック"/>
            <family val="3"/>
            <charset val="128"/>
          </rPr>
          <t>を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12"/>
            <rFont val="MS P ゴシック"/>
            <family val="3"/>
            <charset val="128"/>
          </rPr>
          <t>して下さい</t>
        </r>
      </text>
    </comment>
    <comment ref="I39" authorId="1" shapeId="0" xr:uid="{8CF10626-CA27-4B60-9314-440C296D9872}">
      <text>
        <r>
          <rPr>
            <b/>
            <sz val="12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2"/>
            <color indexed="10"/>
            <rFont val="ＭＳ ゴシック"/>
            <family val="3"/>
            <charset val="128"/>
          </rPr>
          <t>　
  大谷</t>
        </r>
        <r>
          <rPr>
            <b/>
            <sz val="12"/>
            <color indexed="81"/>
            <rFont val="ＭＳ ゴシック"/>
            <family val="3"/>
            <charset val="128"/>
          </rPr>
          <t>　</t>
        </r>
        <r>
          <rPr>
            <b/>
            <sz val="12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12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12"/>
            <color indexed="10"/>
            <rFont val="ＭＳ ゴシック"/>
            <family val="3"/>
            <charset val="128"/>
          </rPr>
          <t xml:space="preserve">   　のように　そろえること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J39" authorId="0" shapeId="0" xr:uid="{1CD175CB-F7B9-447A-8E0B-4ADE0959F9FC}">
      <text>
        <r>
          <rPr>
            <b/>
            <sz val="12"/>
            <color indexed="81"/>
            <rFont val="MS P ゴシック"/>
            <family val="3"/>
            <charset val="128"/>
          </rPr>
          <t>選択入力して下さい</t>
        </r>
        <r>
          <rPr>
            <b/>
            <sz val="10"/>
            <color indexed="10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9" authorId="1" shapeId="0" xr:uid="{E293808C-557A-4757-9E01-C4FD750EF0B1}">
      <text>
        <r>
          <rPr>
            <b/>
            <sz val="12"/>
            <color indexed="10"/>
            <rFont val="ＭＳ ゴシック"/>
            <family val="3"/>
            <charset val="128"/>
          </rPr>
          <t>半角</t>
        </r>
        <r>
          <rPr>
            <b/>
            <sz val="12"/>
            <color indexed="81"/>
            <rFont val="ＭＳ ゴシック"/>
            <family val="3"/>
            <charset val="128"/>
          </rPr>
          <t>で入力し</t>
        </r>
        <r>
          <rPr>
            <b/>
            <sz val="12"/>
            <color indexed="10"/>
            <rFont val="ＭＳ ゴシック"/>
            <family val="3"/>
            <charset val="128"/>
          </rPr>
          <t>，姓</t>
        </r>
        <r>
          <rPr>
            <b/>
            <sz val="12"/>
            <color indexed="81"/>
            <rFont val="ＭＳ ゴシック"/>
            <family val="3"/>
            <charset val="128"/>
          </rPr>
          <t>と</t>
        </r>
        <r>
          <rPr>
            <b/>
            <sz val="12"/>
            <color indexed="10"/>
            <rFont val="ＭＳ ゴシック"/>
            <family val="3"/>
            <charset val="128"/>
          </rPr>
          <t>名</t>
        </r>
        <r>
          <rPr>
            <b/>
            <sz val="12"/>
            <color indexed="81"/>
            <rFont val="ＭＳ ゴシック"/>
            <family val="3"/>
            <charset val="128"/>
          </rPr>
          <t xml:space="preserve">は
</t>
        </r>
        <r>
          <rPr>
            <b/>
            <sz val="12"/>
            <color indexed="10"/>
            <rFont val="ＭＳ ゴシック"/>
            <family val="3"/>
            <charset val="128"/>
          </rPr>
          <t>半角</t>
        </r>
        <r>
          <rPr>
            <b/>
            <sz val="12"/>
            <color indexed="8"/>
            <rFont val="ＭＳ ゴシック"/>
            <family val="3"/>
            <charset val="128"/>
          </rPr>
          <t>空ける　</t>
        </r>
        <r>
          <rPr>
            <b/>
            <sz val="12"/>
            <color indexed="10"/>
            <rFont val="ＭＳ ゴシック"/>
            <family val="3"/>
            <charset val="128"/>
          </rPr>
          <t>ｵｵﾀﾆ ｼｮｳｺ
　</t>
        </r>
        <r>
          <rPr>
            <sz val="12"/>
            <color indexed="10"/>
            <rFont val="ＭＳ ゴシック"/>
            <family val="3"/>
            <charset val="128"/>
          </rPr>
          <t xml:space="preserve">
　　</t>
        </r>
      </text>
    </comment>
    <comment ref="L39" authorId="1" shapeId="0" xr:uid="{E83B884A-D746-4008-90B2-F261B6E52EED}">
      <text>
        <r>
          <rPr>
            <b/>
            <sz val="12"/>
            <color indexed="39"/>
            <rFont val="ＭＳ Ｐゴシック"/>
            <family val="3"/>
            <charset val="128"/>
          </rPr>
          <t>選択</t>
        </r>
        <r>
          <rPr>
            <b/>
            <sz val="12"/>
            <color indexed="10"/>
            <rFont val="ＭＳ Ｐゴシック"/>
            <family val="3"/>
            <charset val="128"/>
          </rPr>
          <t xml:space="preserve">入力してください
</t>
        </r>
        <r>
          <rPr>
            <sz val="12"/>
            <color indexed="10"/>
            <rFont val="ＭＳ Ｐゴシック"/>
            <family val="3"/>
            <charset val="128"/>
          </rPr>
          <t>　</t>
        </r>
        <r>
          <rPr>
            <b/>
            <sz val="12"/>
            <color indexed="10"/>
            <rFont val="ＭＳ Ｐゴシック"/>
            <family val="3"/>
            <charset val="128"/>
          </rPr>
          <t>注：　所属チーム名がない場合
　　　　</t>
        </r>
        <r>
          <rPr>
            <b/>
            <sz val="12"/>
            <color indexed="39"/>
            <rFont val="ＭＳ Ｐゴシック"/>
            <family val="3"/>
            <charset val="128"/>
          </rPr>
          <t>なし</t>
        </r>
        <r>
          <rPr>
            <b/>
            <sz val="12"/>
            <color indexed="10"/>
            <rFont val="ＭＳ Ｐゴシック"/>
            <family val="3"/>
            <charset val="128"/>
          </rPr>
          <t>を</t>
        </r>
        <r>
          <rPr>
            <b/>
            <sz val="12"/>
            <color indexed="39"/>
            <rFont val="ＭＳ Ｐゴシック"/>
            <family val="3"/>
            <charset val="128"/>
          </rPr>
          <t>選択</t>
        </r>
        <r>
          <rPr>
            <b/>
            <sz val="12"/>
            <color indexed="10"/>
            <rFont val="ＭＳ Ｐゴシック"/>
            <family val="3"/>
            <charset val="128"/>
          </rPr>
          <t>してください</t>
        </r>
      </text>
    </comment>
    <comment ref="M39" authorId="0" shapeId="0" xr:uid="{82FA957F-B159-48E5-A009-14778D6652C8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39" authorId="0" shapeId="0" xr:uid="{864CC674-6269-4675-A676-C8C98F673B25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O39" authorId="1" shapeId="0" xr:uid="{762ACFEB-C20B-48DA-BD02-82592CD48DF5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P39" authorId="0" shapeId="0" xr:uid="{F3DF0FE0-775F-4EE0-8918-C147D0BF78D0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39" authorId="0" shapeId="0" xr:uid="{FB25E591-2512-4FE9-8236-3026B4DC1A99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R39" authorId="1" shapeId="0" xr:uid="{5F3E8EE7-398D-4818-9E92-D86EE1CDD3A9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S39" authorId="0" shapeId="0" xr:uid="{40ADBA43-C188-4B9E-A1D2-6EFE586B359A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39" authorId="0" shapeId="0" xr:uid="{309D6F01-72DF-4CE8-87D1-593D1062BA7F}">
      <text>
        <r>
          <rPr>
            <b/>
            <sz val="12"/>
            <color indexed="10"/>
            <rFont val="MS P ゴシック"/>
            <family val="3"/>
            <charset val="128"/>
          </rPr>
          <t xml:space="preserve">選択入力して下さい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U39" authorId="1" shapeId="0" xr:uid="{6774E845-67D1-45F4-976C-E3BF82C9A0DD}">
      <text>
        <r>
          <rPr>
            <b/>
            <sz val="14"/>
            <color indexed="81"/>
            <rFont val="ＭＳ Ｐゴシック"/>
            <family val="3"/>
            <charset val="128"/>
          </rPr>
          <t>　◎記録入力方法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
　　　トラック種目は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半角７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桁
           </t>
        </r>
        <r>
          <rPr>
            <b/>
            <sz val="14"/>
            <color indexed="10"/>
            <rFont val="ＭＳ Ｐゴシック"/>
            <family val="3"/>
            <charset val="128"/>
          </rPr>
          <t>11</t>
        </r>
        <r>
          <rPr>
            <b/>
            <sz val="16"/>
            <color indexed="10"/>
            <rFont val="ＭＳ Ｐゴシック"/>
            <family val="3"/>
            <charset val="128"/>
          </rPr>
          <t>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0001145
　 　9分36秒78→0093678
  </t>
        </r>
        <r>
          <rPr>
            <b/>
            <sz val="14"/>
            <color indexed="39"/>
            <rFont val="ＭＳ Ｐゴシック"/>
            <family val="3"/>
            <charset val="128"/>
          </rPr>
          <t xml:space="preserve">  </t>
        </r>
        <r>
          <rPr>
            <b/>
            <sz val="16"/>
            <color indexed="10"/>
            <rFont val="ＭＳ Ｐゴシック"/>
            <family val="3"/>
            <charset val="128"/>
          </rPr>
          <t>15分05秒45</t>
        </r>
        <r>
          <rPr>
            <b/>
            <sz val="18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0150545</t>
        </r>
        <r>
          <rPr>
            <sz val="12"/>
            <color indexed="10"/>
            <rFont val="ＭＳ Ｐゴシック"/>
            <family val="3"/>
            <charset val="128"/>
          </rPr>
          <t xml:space="preserve">
　</t>
        </r>
        <r>
          <rPr>
            <b/>
            <sz val="14"/>
            <color indexed="10"/>
            <rFont val="ＭＳ Ｐゴシック"/>
            <family val="3"/>
            <charset val="128"/>
          </rPr>
          <t>　</t>
        </r>
        <r>
          <rPr>
            <b/>
            <sz val="14"/>
            <color indexed="39"/>
            <rFont val="ＭＳ Ｐゴシック"/>
            <family val="3"/>
            <charset val="128"/>
          </rPr>
          <t>フィールド種目は</t>
        </r>
        <r>
          <rPr>
            <b/>
            <sz val="14"/>
            <color indexed="10"/>
            <rFont val="ＭＳ Ｐゴシック"/>
            <family val="3"/>
            <charset val="128"/>
          </rPr>
          <t>半角５</t>
        </r>
        <r>
          <rPr>
            <b/>
            <sz val="14"/>
            <color indexed="39"/>
            <rFont val="ＭＳ Ｐゴシック"/>
            <family val="3"/>
            <charset val="128"/>
          </rPr>
          <t>桁</t>
        </r>
        <r>
          <rPr>
            <sz val="14"/>
            <color indexed="10"/>
            <rFont val="ＭＳ Ｐゴシック"/>
            <family val="3"/>
            <charset val="128"/>
          </rPr>
          <t xml:space="preserve">
　</t>
        </r>
        <r>
          <rPr>
            <sz val="12"/>
            <color indexed="10"/>
            <rFont val="ＭＳ Ｐゴシック"/>
            <family val="3"/>
            <charset val="128"/>
          </rPr>
          <t>　　　</t>
        </r>
        <r>
          <rPr>
            <sz val="16"/>
            <color indexed="10"/>
            <rFont val="ＭＳ Ｐゴシック"/>
            <family val="3"/>
            <charset val="128"/>
          </rPr>
          <t>　　　　　</t>
        </r>
        <r>
          <rPr>
            <b/>
            <sz val="16"/>
            <color indexed="10"/>
            <rFont val="ＭＳ Ｐゴシック"/>
            <family val="3"/>
            <charset val="128"/>
          </rPr>
          <t>1ｍ85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>00185</t>
        </r>
        <r>
          <rPr>
            <sz val="12"/>
            <color indexed="10"/>
            <rFont val="ＭＳ Ｐゴシック"/>
            <family val="3"/>
            <charset val="128"/>
          </rPr>
          <t xml:space="preserve">
　　　　　　　　   　</t>
        </r>
        <r>
          <rPr>
            <b/>
            <sz val="16"/>
            <color indexed="10"/>
            <rFont val="ＭＳ Ｐゴシック"/>
            <family val="3"/>
            <charset val="128"/>
          </rPr>
          <t>45ｍ68</t>
        </r>
        <r>
          <rPr>
            <b/>
            <sz val="16"/>
            <color indexed="39"/>
            <rFont val="ＭＳ Ｐゴシック"/>
            <family val="3"/>
            <charset val="128"/>
          </rPr>
          <t>→</t>
        </r>
        <r>
          <rPr>
            <b/>
            <sz val="16"/>
            <color indexed="10"/>
            <rFont val="ＭＳ Ｐゴシック"/>
            <family val="3"/>
            <charset val="128"/>
          </rPr>
          <t xml:space="preserve">04568
</t>
        </r>
      </text>
    </comment>
    <comment ref="B41" authorId="0" shapeId="0" xr:uid="{066B626F-4B5D-4506-B4A0-65A03F218C06}">
      <text>
        <r>
          <rPr>
            <b/>
            <sz val="14"/>
            <color indexed="10"/>
            <rFont val="MS P ゴシック"/>
            <family val="3"/>
            <charset val="128"/>
          </rPr>
          <t>女子</t>
        </r>
        <r>
          <rPr>
            <b/>
            <sz val="12"/>
            <color indexed="10"/>
            <rFont val="MS P ゴシック"/>
            <family val="3"/>
            <charset val="128"/>
          </rPr>
          <t>入力</t>
        </r>
        <r>
          <rPr>
            <b/>
            <sz val="12"/>
            <color indexed="81"/>
            <rFont val="MS P ゴシック"/>
            <family val="3"/>
            <charset val="128"/>
          </rPr>
          <t xml:space="preserve">は
</t>
        </r>
        <r>
          <rPr>
            <b/>
            <sz val="12"/>
            <color indexed="10"/>
            <rFont val="MS P ゴシック"/>
            <family val="3"/>
            <charset val="128"/>
          </rPr>
          <t>上方</t>
        </r>
        <r>
          <rPr>
            <b/>
            <sz val="12"/>
            <color indexed="81"/>
            <rFont val="MS P ゴシック"/>
            <family val="3"/>
            <charset val="128"/>
          </rPr>
          <t>にあります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C3D2DF38-3D0E-48F0-97B9-5E81456D1C03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1ED71301-BCFF-41A9-A4E0-90F97FD6B925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0" authorId="1" shapeId="0" xr:uid="{59706FEF-B94B-4934-8BD8-C6EF2BD8CE3B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10" authorId="1" shapeId="0" xr:uid="{EFBC7D06-74F2-46AA-9A3A-A0CB5F5B9AD3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32350</t>
        </r>
      </text>
    </comment>
    <comment ref="C12" authorId="0" shapeId="0" xr:uid="{443B13CE-E9AC-4CFA-84D1-875EFC62856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 xr:uid="{4C681A69-4AE6-4F00-86C8-5EB2EAC7AA9D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2" authorId="0" shapeId="0" xr:uid="{83A15428-E3CA-4382-905D-864A2FDF14D5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2" authorId="0" shapeId="0" xr:uid="{27A116B3-A724-49B9-95BD-B1AAB8C3E244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8FFC34DA-354F-40C8-AB1F-3B51C53C7FB3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2" authorId="0" shapeId="0" xr:uid="{2BD556F5-9E85-4044-855B-8A54A70ACA8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2" authorId="0" shapeId="0" xr:uid="{00000000-0006-0000-0500-00000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 xr:uid="{782CF572-FF41-4688-A15B-B12E36C7959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D914D793-3353-4304-9576-1B9650895B32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2" authorId="0" shapeId="0" xr:uid="{700B86F6-4BA2-4688-8AB5-9785862EAB20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2" authorId="0" shapeId="0" xr:uid="{9083493E-D42D-4032-B728-33FA76A221D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B0F22EAE-5912-4FF9-AFAC-AF9A1BFCDE3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2" authorId="0" shapeId="0" xr:uid="{C1B81546-1F96-4FEC-B805-CB19BBC3F7E1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 xr:uid="{00000000-0006-0000-0500-00001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34" authorId="0" shapeId="0" xr:uid="{00000000-0006-0000-0500-000013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4" authorId="0" shapeId="0" xr:uid="{00000000-0006-0000-0500-000014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4" authorId="1" shapeId="0" xr:uid="{00000000-0006-0000-0500-000015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4" authorId="1" shapeId="0" xr:uid="{00000000-0006-0000-0500-000016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H34" authorId="0" shapeId="0" xr:uid="{00000000-0006-0000-0500-000017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　
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I34" authorId="0" shapeId="0" xr:uid="{00000000-0006-0000-0500-000018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4" authorId="0" shapeId="0" xr:uid="{00000000-0006-0000-0500-00001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4" authorId="0" shapeId="0" xr:uid="{00000000-0006-0000-0500-00001A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4" authorId="0" shapeId="0" xr:uid="{00000000-0006-0000-0500-00001B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4" authorId="1" shapeId="0" xr:uid="{00000000-0006-0000-0500-00001C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4" authorId="1" shapeId="0" xr:uid="{00000000-0006-0000-0500-00001D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T34" authorId="0" shapeId="0" xr:uid="{00000000-0006-0000-0500-00001E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を入力して下さい</t>
        </r>
      </text>
    </comment>
    <comment ref="U34" authorId="0" shapeId="0" xr:uid="{00000000-0006-0000-0500-00001F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4" authorId="0" shapeId="0" xr:uid="{00000000-0006-0000-0500-00002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2" authorId="1" shapeId="0" xr:uid="{9B30FDD9-AEBE-4518-86CF-3889D7B69B23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42" authorId="1" shapeId="0" xr:uid="{7DC9B9A5-7F57-4781-B539-C111D43E8497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9"/>
            <color indexed="10"/>
            <rFont val="ＭＳ Ｐゴシック"/>
            <family val="3"/>
            <charset val="128"/>
          </rPr>
          <t>半角5</t>
        </r>
        <r>
          <rPr>
            <b/>
            <sz val="9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9"/>
            <color indexed="10"/>
            <rFont val="ＭＳ Ｐゴシック"/>
            <family val="3"/>
            <charset val="128"/>
          </rPr>
          <t>3分23秒50</t>
        </r>
        <r>
          <rPr>
            <b/>
            <sz val="9"/>
            <color indexed="39"/>
            <rFont val="ＭＳ Ｐゴシック"/>
            <family val="3"/>
            <charset val="128"/>
          </rPr>
          <t>→</t>
        </r>
        <r>
          <rPr>
            <b/>
            <sz val="9"/>
            <color indexed="10"/>
            <rFont val="ＭＳ Ｐゴシック"/>
            <family val="3"/>
            <charset val="128"/>
          </rPr>
          <t>32350</t>
        </r>
      </text>
    </comment>
    <comment ref="C45" authorId="0" shapeId="0" xr:uid="{D26715FF-5000-4B4A-8E7E-9E00F4F36B76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5" authorId="0" shapeId="0" xr:uid="{72A4BCA2-D633-4BCF-8C51-7A98E1621BCA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5" authorId="1" shapeId="0" xr:uid="{EA3D69CD-C88C-46DF-B23E-2612F3A06BFE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5" authorId="0" shapeId="0" xr:uid="{9B4AE3F4-BEAC-4AB2-B4F2-58D6353C351C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5" authorId="0" shapeId="0" xr:uid="{0DF540ED-271B-4B0B-96E8-1930876ECB48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5" authorId="0" shapeId="0" xr:uid="{662EA015-EE20-41CF-AE19-ECDF4541FD1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5" authorId="0" shapeId="0" xr:uid="{00000000-0006-0000-0500-00002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5" authorId="0" shapeId="0" xr:uid="{4FEA8610-D529-42C1-A92E-D9597D2D36F8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5" authorId="0" shapeId="0" xr:uid="{0C23D6B3-A110-4D59-8CA9-15008C89F2D9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5" authorId="1" shapeId="0" xr:uid="{8E2BC32A-D202-4463-A59F-479CBBF0DDD9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祥平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5" authorId="0" shapeId="0" xr:uid="{18228445-CB5E-4959-ADD1-973406D8A7AF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5" authorId="0" shapeId="0" xr:uid="{D5548C18-BAD7-45E9-8479-4F59D1CBAE15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5" authorId="0" shapeId="0" xr:uid="{7533F469-607E-4065-A16E-A5A83404A4B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5" authorId="0" shapeId="0" xr:uid="{00000000-0006-0000-0500-00003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  <author>平野　毅</author>
  </authors>
  <commentList>
    <comment ref="I6" authorId="0" shapeId="0" xr:uid="{B2D906A9-C334-4B4B-A6E7-15E64395A584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U6" authorId="0" shapeId="0" xr:uid="{1AB76D8D-3875-464B-A8CD-95A3884FB9A0}">
      <text>
        <r>
          <rPr>
            <b/>
            <sz val="8"/>
            <color indexed="81"/>
            <rFont val="MS P ゴシック"/>
            <family val="3"/>
            <charset val="128"/>
          </rPr>
          <t>入力する必要ありません</t>
        </r>
      </text>
    </comment>
    <comment ref="H10" authorId="1" shapeId="0" xr:uid="{4BF8AA1C-934E-4F3F-97ED-80C22A1EFF68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10" authorId="1" shapeId="0" xr:uid="{82643CE5-864F-4488-BDE8-24782FBF9CC6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35950</t>
        </r>
      </text>
    </comment>
    <comment ref="C12" authorId="0" shapeId="0" xr:uid="{00000000-0006-0000-0700-00000500000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12" authorId="0" shapeId="0" xr:uid="{00000000-0006-0000-0700-000006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12" authorId="0" shapeId="0" xr:uid="{00000000-0006-0000-0700-000007000000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G12" authorId="0" shapeId="0" xr:uid="{00000000-0006-0000-0700-00000800000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12" authorId="0" shapeId="0" xr:uid="{00000000-0006-0000-0700-000009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12" authorId="0" shapeId="0" xr:uid="{00000000-0006-0000-0700-00000A000000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12" authorId="0" shapeId="0" xr:uid="{00000000-0006-0000-0700-00000B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12" authorId="0" shapeId="0" xr:uid="{F4018279-7140-478D-A955-220A518BDE63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12" authorId="0" shapeId="0" xr:uid="{C699EAEE-0E3F-46B4-B5A6-EC60F8B61FB1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12" authorId="0" shapeId="0" xr:uid="{C6AECF57-6DEC-4055-99B8-62BB96440A24}">
      <text>
        <r>
          <rPr>
            <sz val="8"/>
            <color indexed="81"/>
            <rFont val="MS P ゴシック"/>
            <family val="3"/>
            <charset val="128"/>
          </rPr>
          <t xml:space="preserve">入力する必要ありません
</t>
        </r>
      </text>
    </comment>
    <comment ref="S12" authorId="0" shapeId="0" xr:uid="{AB86CEEF-77E7-4FB2-9B97-B7E8EA1AB0F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T12" authorId="0" shapeId="0" xr:uid="{5F567F46-9884-4386-9B04-F96F34CC7EB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12" authorId="0" shapeId="0" xr:uid="{ACA481D0-ABDB-4614-A3CB-DFBCCBB8D8FD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12" authorId="0" shapeId="0" xr:uid="{00000000-0006-0000-0700-000012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C32" authorId="0" shapeId="0" xr:uid="{00000000-0006-0000-0700-000013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32" authorId="0" shapeId="0" xr:uid="{00000000-0006-0000-0700-000014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32" authorId="1" shapeId="0" xr:uid="{00000000-0006-0000-0700-000015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32" authorId="1" shapeId="0" xr:uid="{00000000-0006-0000-0700-000016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H32" authorId="0" shapeId="0" xr:uid="{00000000-0006-0000-0700-000017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I32" authorId="0" shapeId="0" xr:uid="{00000000-0006-0000-0700-000018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32" authorId="0" shapeId="0" xr:uid="{00000000-0006-0000-0700-00001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2" authorId="0" shapeId="0" xr:uid="{00000000-0006-0000-0700-00001A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32" authorId="0" shapeId="0" xr:uid="{00000000-0006-0000-0700-00001B00000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32" authorId="1" shapeId="0" xr:uid="{00000000-0006-0000-0700-00001C000000}">
      <text>
        <r>
          <rPr>
            <b/>
            <sz val="10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　
  </t>
        </r>
        <r>
          <rPr>
            <b/>
            <sz val="10"/>
            <color indexed="81"/>
            <rFont val="ＭＳ ゴシック"/>
            <family val="3"/>
            <charset val="128"/>
          </rPr>
          <t>松井　　秀喜
　佐々木　○○
　○○　　　○　　　　　　　　</t>
        </r>
        <r>
          <rPr>
            <b/>
            <sz val="10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32" authorId="1" shapeId="0" xr:uid="{00000000-0006-0000-0700-00001D000000}">
      <text>
        <r>
          <rPr>
            <b/>
            <sz val="10"/>
            <color indexed="10"/>
            <rFont val="ＭＳ Ｐゴシック"/>
            <family val="3"/>
            <charset val="128"/>
          </rPr>
          <t>選択入力してください</t>
        </r>
        <r>
          <rPr>
            <sz val="10"/>
            <color indexed="10"/>
            <rFont val="ＭＳ Ｐゴシック"/>
            <family val="3"/>
            <charset val="128"/>
          </rPr>
          <t xml:space="preserve">
</t>
        </r>
      </text>
    </comment>
    <comment ref="T32" authorId="0" shapeId="0" xr:uid="{00000000-0006-0000-0700-00001E000000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>を</t>
        </r>
        <r>
          <rPr>
            <b/>
            <sz val="9"/>
            <color indexed="12"/>
            <rFont val="MS P ゴシック"/>
            <family val="3"/>
            <charset val="128"/>
          </rPr>
          <t>入力して下さい</t>
        </r>
      </text>
    </comment>
    <comment ref="U32" authorId="0" shapeId="0" xr:uid="{00000000-0006-0000-0700-00001F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32" authorId="0" shapeId="0" xr:uid="{00000000-0006-0000-0700-00002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H40" authorId="1" shapeId="0" xr:uid="{CFDEDB34-D8A4-4D52-B262-CACF339E07B0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半角４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  4×100  </t>
        </r>
        <r>
          <rPr>
            <b/>
            <sz val="8"/>
            <color indexed="10"/>
            <rFont val="ＭＳ Ｐゴシック"/>
            <family val="3"/>
            <charset val="128"/>
          </rPr>
          <t>43秒67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4367</t>
        </r>
      </text>
    </comment>
    <comment ref="T40" authorId="1" shapeId="0" xr:uid="{3DE64C37-5FCB-4A9C-86DB-CF8A68ED9B71}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◎記録入力方法　 </t>
        </r>
        <r>
          <rPr>
            <b/>
            <sz val="8"/>
            <color indexed="10"/>
            <rFont val="ＭＳ Ｐゴシック"/>
            <family val="3"/>
            <charset val="128"/>
          </rPr>
          <t>半角5</t>
        </r>
        <r>
          <rPr>
            <b/>
            <sz val="8"/>
            <color indexed="39"/>
            <rFont val="ＭＳ Ｐゴシック"/>
            <family val="3"/>
            <charset val="128"/>
          </rPr>
          <t xml:space="preserve">桁 
 4×400 </t>
        </r>
        <r>
          <rPr>
            <b/>
            <sz val="8"/>
            <color indexed="10"/>
            <rFont val="ＭＳ Ｐゴシック"/>
            <family val="3"/>
            <charset val="128"/>
          </rPr>
          <t>3分59秒50</t>
        </r>
        <r>
          <rPr>
            <b/>
            <sz val="8"/>
            <color indexed="39"/>
            <rFont val="ＭＳ Ｐゴシック"/>
            <family val="3"/>
            <charset val="128"/>
          </rPr>
          <t>→</t>
        </r>
        <r>
          <rPr>
            <b/>
            <sz val="8"/>
            <color indexed="10"/>
            <rFont val="ＭＳ Ｐゴシック"/>
            <family val="3"/>
            <charset val="128"/>
          </rPr>
          <t>35950</t>
        </r>
      </text>
    </comment>
    <comment ref="C43" authorId="0" shapeId="0" xr:uid="{E025A1F8-F372-4E29-8946-EFD87ECFB727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E43" authorId="0" shapeId="0" xr:uid="{2D7AFC45-283D-4AE6-9FE4-5C26FF6785F0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F43" authorId="1" shapeId="0" xr:uid="{D8F3A667-7F11-48B3-BB98-EE65DF324325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G43" authorId="0" shapeId="0" xr:uid="{02250140-BF95-43CE-954A-D930D307ED3A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H43" authorId="0" shapeId="0" xr:uid="{4CAE59B1-6A0E-4EA5-8428-D6F986D64B71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I43" authorId="0" shapeId="0" xr:uid="{C6D2B918-FFED-48D3-B80B-87D3B270D25A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J43" authorId="0" shapeId="0" xr:uid="{00000000-0006-0000-0700-000029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43" authorId="0" shapeId="0" xr:uid="{E2074E48-11E3-4E92-88D0-2E393AF66CB9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Q43" authorId="0" shapeId="0" xr:uid="{4AB8EFC7-4624-4C53-AB4C-63FB846A7742}">
      <text>
        <r>
          <rPr>
            <b/>
            <sz val="9"/>
            <color indexed="10"/>
            <rFont val="MS P ゴシック"/>
            <family val="3"/>
            <charset val="128"/>
          </rPr>
          <t>登録ﾅﾝﾊﾞｰ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</text>
    </comment>
    <comment ref="R43" authorId="1" shapeId="0" xr:uid="{88BC305C-1131-4962-A345-505B568443EC}">
      <text>
        <r>
          <rPr>
            <b/>
            <sz val="8"/>
            <color indexed="81"/>
            <rFont val="ＭＳ ゴシック"/>
            <family val="3"/>
            <charset val="128"/>
          </rPr>
          <t>氏名は全角６文字</t>
        </r>
        <r>
          <rPr>
            <b/>
            <sz val="8"/>
            <color indexed="10"/>
            <rFont val="ＭＳ ゴシック"/>
            <family val="3"/>
            <charset val="128"/>
          </rPr>
          <t>　
  大谷</t>
        </r>
        <r>
          <rPr>
            <b/>
            <sz val="8"/>
            <color indexed="81"/>
            <rFont val="ＭＳ ゴシック"/>
            <family val="3"/>
            <charset val="128"/>
          </rPr>
          <t>　</t>
        </r>
        <r>
          <rPr>
            <b/>
            <sz val="8"/>
            <color indexed="10"/>
            <rFont val="ＭＳ ゴシック"/>
            <family val="3"/>
            <charset val="128"/>
          </rPr>
          <t>　祥子
　佐々木　○○
　○○　　　○</t>
        </r>
        <r>
          <rPr>
            <b/>
            <sz val="8"/>
            <color indexed="81"/>
            <rFont val="ＭＳ ゴシック"/>
            <family val="3"/>
            <charset val="128"/>
          </rPr>
          <t>　　　　　　　　</t>
        </r>
        <r>
          <rPr>
            <b/>
            <sz val="8"/>
            <color indexed="10"/>
            <rFont val="ＭＳ ゴシック"/>
            <family val="3"/>
            <charset val="128"/>
          </rPr>
          <t xml:space="preserve">   　のように　そろえること
</t>
        </r>
        <r>
          <rPr>
            <b/>
            <sz val="11"/>
            <color indexed="10"/>
            <rFont val="ＭＳ ゴシック"/>
            <family val="3"/>
            <charset val="128"/>
          </rPr>
          <t xml:space="preserve">
　</t>
        </r>
        <r>
          <rPr>
            <sz val="11"/>
            <color indexed="10"/>
            <rFont val="ＭＳ ゴシック"/>
            <family val="3"/>
            <charset val="128"/>
          </rPr>
          <t xml:space="preserve">
　　</t>
        </r>
      </text>
    </comment>
    <comment ref="S43" authorId="0" shapeId="0" xr:uid="{9F189F25-7107-429C-9172-481C25C15505}">
      <text>
        <r>
          <rPr>
            <sz val="8"/>
            <color indexed="81"/>
            <rFont val="MS P ゴシック"/>
            <family val="3"/>
            <charset val="128"/>
          </rPr>
          <t>選択入力です</t>
        </r>
        <r>
          <rPr>
            <sz val="10"/>
            <color indexed="81"/>
            <rFont val="MS P ゴシック"/>
            <family val="3"/>
            <charset val="128"/>
          </rPr>
          <t xml:space="preserve">
</t>
        </r>
      </text>
    </comment>
    <comment ref="T43" authorId="0" shapeId="0" xr:uid="{8EC18044-2B9F-4A70-BA90-8E606A744CA3}">
      <text>
        <r>
          <rPr>
            <b/>
            <sz val="9"/>
            <color indexed="10"/>
            <rFont val="MS P ゴシック"/>
            <family val="3"/>
            <charset val="128"/>
          </rPr>
          <t>チームの名称</t>
        </r>
        <r>
          <rPr>
            <b/>
            <sz val="9"/>
            <color indexed="12"/>
            <rFont val="MS P ゴシック"/>
            <family val="3"/>
            <charset val="128"/>
          </rPr>
          <t xml:space="preserve">を
</t>
        </r>
        <r>
          <rPr>
            <b/>
            <sz val="9"/>
            <color indexed="10"/>
            <rFont val="MS P ゴシック"/>
            <family val="3"/>
            <charset val="128"/>
          </rPr>
          <t>入力</t>
        </r>
        <r>
          <rPr>
            <b/>
            <sz val="9"/>
            <color indexed="12"/>
            <rFont val="MS P ゴシック"/>
            <family val="3"/>
            <charset val="128"/>
          </rPr>
          <t>して下さい</t>
        </r>
        <r>
          <rPr>
            <b/>
            <sz val="14"/>
            <color indexed="12"/>
            <rFont val="MS P ゴシック"/>
            <family val="3"/>
            <charset val="128"/>
          </rPr>
          <t xml:space="preserve">
</t>
        </r>
      </text>
    </comment>
    <comment ref="U43" authorId="0" shapeId="0" xr:uid="{B6875C8C-3FEE-438F-8A40-BF59D7BD5B0C}">
      <text>
        <r>
          <rPr>
            <sz val="8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V43" authorId="0" shapeId="0" xr:uid="{00000000-0006-0000-0700-000030000000}">
      <text>
        <r>
          <rPr>
            <sz val="9"/>
            <color indexed="81"/>
            <rFont val="MS P ゴシック"/>
            <family val="3"/>
            <charset val="128"/>
          </rPr>
          <t>入力する必要ありません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TAKAHASHI</author>
  </authors>
  <commentList>
    <comment ref="D2" authorId="0" shapeId="0" xr:uid="{00000000-0006-0000-0A00-000001000000}">
      <text>
        <r>
          <rPr>
            <b/>
            <sz val="20"/>
            <color indexed="10"/>
            <rFont val="MS P ゴシック"/>
            <family val="3"/>
            <charset val="128"/>
          </rPr>
          <t>入力の必要はありません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  <r>
          <rPr>
            <sz val="12"/>
            <color indexed="12"/>
            <rFont val="MS P ゴシック"/>
            <family val="3"/>
            <charset val="128"/>
          </rPr>
          <t xml:space="preserve">申し込み入力したデータをもとに反映され
  ていますので確認ください
</t>
        </r>
      </text>
    </comment>
  </commentList>
</comments>
</file>

<file path=xl/sharedStrings.xml><?xml version="1.0" encoding="utf-8"?>
<sst xmlns="http://schemas.openxmlformats.org/spreadsheetml/2006/main" count="16593" uniqueCount="8048">
  <si>
    <t>学 校 名</t>
    <rPh sb="0" eb="1">
      <t>ガク</t>
    </rPh>
    <rPh sb="2" eb="3">
      <t>コウ</t>
    </rPh>
    <rPh sb="4" eb="5">
      <t>メイ</t>
    </rPh>
    <phoneticPr fontId="4"/>
  </si>
  <si>
    <t>DB</t>
  </si>
  <si>
    <t>N1</t>
  </si>
  <si>
    <t>N2</t>
  </si>
  <si>
    <t>SX</t>
  </si>
  <si>
    <t>KC</t>
  </si>
  <si>
    <t>MC</t>
  </si>
  <si>
    <t>ZK</t>
  </si>
  <si>
    <t>S1</t>
  </si>
  <si>
    <t>S2</t>
  </si>
  <si>
    <t>S3</t>
  </si>
  <si>
    <t>DB</t>
    <phoneticPr fontId="2"/>
  </si>
  <si>
    <t>N1</t>
    <phoneticPr fontId="2"/>
  </si>
  <si>
    <t>N2</t>
    <phoneticPr fontId="2"/>
  </si>
  <si>
    <t>SX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</si>
  <si>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</si>
  <si>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</si>
  <si>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</si>
  <si>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</si>
  <si>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S2</t>
    <phoneticPr fontId="2"/>
  </si>
  <si>
    <t>学年</t>
    <rPh sb="0" eb="2">
      <t>ガクネン</t>
    </rPh>
    <phoneticPr fontId="2"/>
  </si>
  <si>
    <t>記録</t>
    <rPh sb="0" eb="2">
      <t>キロク</t>
    </rPh>
    <phoneticPr fontId="2"/>
  </si>
  <si>
    <t>種別</t>
    <rPh sb="0" eb="2">
      <t>シュベツ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</si>
  <si>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</si>
  <si>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</si>
  <si>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ｶﾀｶﾅ氏名</t>
    <rPh sb="4" eb="6">
      <t>シメイ</t>
    </rPh>
    <phoneticPr fontId="2"/>
  </si>
  <si>
    <t>提出用シートのデータをコピーで　　形式を選択して値のみ貼り付けてください</t>
    <rPh sb="0" eb="3">
      <t>テイシュツヨウ</t>
    </rPh>
    <rPh sb="17" eb="19">
      <t>ケイシキ</t>
    </rPh>
    <rPh sb="20" eb="22">
      <t>センタク</t>
    </rPh>
    <rPh sb="24" eb="25">
      <t>アタイ</t>
    </rPh>
    <rPh sb="27" eb="28">
      <t>ハ</t>
    </rPh>
    <rPh sb="29" eb="30">
      <t>ツ</t>
    </rPh>
    <phoneticPr fontId="4"/>
  </si>
  <si>
    <t>ﾅﾝﾊﾞｰｶｰﾄﾞ</t>
    <phoneticPr fontId="4"/>
  </si>
  <si>
    <t>ﾌﾘｶﾞﾅ</t>
    <phoneticPr fontId="4"/>
  </si>
  <si>
    <t>性別</t>
    <rPh sb="0" eb="2">
      <t>セイベツ</t>
    </rPh>
    <phoneticPr fontId="4"/>
  </si>
  <si>
    <t>都道府県</t>
    <rPh sb="0" eb="4">
      <t>トドウフケン</t>
    </rPh>
    <phoneticPr fontId="4"/>
  </si>
  <si>
    <t>学校番号</t>
    <rPh sb="0" eb="2">
      <t>ガッコウ</t>
    </rPh>
    <rPh sb="2" eb="4">
      <t>バンゴウ</t>
    </rPh>
    <phoneticPr fontId="4"/>
  </si>
  <si>
    <t>種目記録コード</t>
    <rPh sb="0" eb="2">
      <t>シュモク</t>
    </rPh>
    <rPh sb="2" eb="4">
      <t>キロク</t>
    </rPh>
    <phoneticPr fontId="4"/>
  </si>
  <si>
    <t>種目１</t>
    <rPh sb="0" eb="2">
      <t>シュモク</t>
    </rPh>
    <phoneticPr fontId="2"/>
  </si>
  <si>
    <t>種目２</t>
    <rPh sb="0" eb="2">
      <t>シュモク</t>
    </rPh>
    <phoneticPr fontId="2"/>
  </si>
  <si>
    <t>Ｓ１</t>
    <phoneticPr fontId="2"/>
  </si>
  <si>
    <t>Ｓ２</t>
    <phoneticPr fontId="2"/>
  </si>
  <si>
    <t>種目３</t>
    <rPh sb="0" eb="2">
      <t>シュモク</t>
    </rPh>
    <phoneticPr fontId="2"/>
  </si>
  <si>
    <t>Ｓ３</t>
    <phoneticPr fontId="2"/>
  </si>
  <si>
    <t>ＭＣ</t>
    <phoneticPr fontId="2"/>
  </si>
  <si>
    <t>S3</t>
    <phoneticPr fontId="2"/>
  </si>
  <si>
    <t>名前</t>
    <rPh sb="0" eb="2">
      <t>ナマエ</t>
    </rPh>
    <phoneticPr fontId="4"/>
  </si>
  <si>
    <t>４００ｍ</t>
    <phoneticPr fontId="5"/>
  </si>
  <si>
    <t>８００ｍ</t>
    <phoneticPr fontId="5"/>
  </si>
  <si>
    <t>学校名</t>
    <rPh sb="0" eb="2">
      <t>ガッコウ</t>
    </rPh>
    <rPh sb="2" eb="3">
      <t>メイ</t>
    </rPh>
    <phoneticPr fontId="2"/>
  </si>
  <si>
    <t>都道府県</t>
    <rPh sb="0" eb="4">
      <t>トドウフケン</t>
    </rPh>
    <phoneticPr fontId="2"/>
  </si>
  <si>
    <t>岩手</t>
    <rPh sb="0" eb="2">
      <t>イワテ</t>
    </rPh>
    <phoneticPr fontId="4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</si>
  <si>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</si>
  <si>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</si>
  <si>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</si>
  <si>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</si>
  <si>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</si>
  <si>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</si>
  <si>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</si>
  <si>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</si>
  <si>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</si>
  <si>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</si>
  <si>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</si>
  <si>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</si>
  <si>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</si>
  <si>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</si>
  <si>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</si>
  <si>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</si>
  <si>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</si>
  <si>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</si>
  <si>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</si>
  <si>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</si>
  <si>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</si>
  <si>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</si>
  <si>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</si>
  <si>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</si>
  <si>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</si>
  <si>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</si>
  <si>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</si>
  <si>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</si>
  <si>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</si>
  <si>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</si>
  <si>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</si>
  <si>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</si>
  <si>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</si>
  <si>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</si>
  <si>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高校</t>
    <rPh sb="0" eb="2">
      <t>コウコウ</t>
    </rPh>
    <phoneticPr fontId="4"/>
  </si>
  <si>
    <t>中学</t>
    <rPh sb="0" eb="2">
      <t>チュウガク</t>
    </rPh>
    <phoneticPr fontId="4"/>
  </si>
  <si>
    <t>共通</t>
    <rPh sb="0" eb="2">
      <t>キョウツウ</t>
    </rPh>
    <phoneticPr fontId="2"/>
  </si>
  <si>
    <t>一関学院</t>
  </si>
  <si>
    <t>八幡平市陸協</t>
  </si>
  <si>
    <t>山田</t>
  </si>
  <si>
    <t>釧路公立大</t>
  </si>
  <si>
    <t>１００ｍ</t>
    <phoneticPr fontId="5"/>
  </si>
  <si>
    <t>002</t>
    <phoneticPr fontId="8"/>
  </si>
  <si>
    <t>一関工</t>
  </si>
  <si>
    <t>岩手陸協</t>
  </si>
  <si>
    <t>磐井中</t>
  </si>
  <si>
    <t>星槎道都大</t>
  </si>
  <si>
    <t>２００ｍ</t>
    <phoneticPr fontId="5"/>
  </si>
  <si>
    <t>003</t>
    <phoneticPr fontId="8"/>
  </si>
  <si>
    <t>一関工高専</t>
  </si>
  <si>
    <t>岩手自衛隊</t>
  </si>
  <si>
    <t>興田中</t>
  </si>
  <si>
    <t>藤女子大</t>
  </si>
  <si>
    <t>005</t>
    <phoneticPr fontId="8"/>
  </si>
  <si>
    <t>しらゆりﾚﾃﾞｨｰｽ</t>
  </si>
  <si>
    <t>厳美中</t>
  </si>
  <si>
    <t>北海道教育大</t>
  </si>
  <si>
    <t>006</t>
    <phoneticPr fontId="8"/>
  </si>
  <si>
    <t>笹間ｸﾗﾌﾞ</t>
  </si>
  <si>
    <t>大東中</t>
  </si>
  <si>
    <t>青森大</t>
  </si>
  <si>
    <t>１５００ｍ</t>
    <phoneticPr fontId="5"/>
  </si>
  <si>
    <t>008</t>
    <phoneticPr fontId="8"/>
  </si>
  <si>
    <t>一戸</t>
  </si>
  <si>
    <t>胆沢南走会</t>
  </si>
  <si>
    <t>東山中</t>
  </si>
  <si>
    <t>岩手県大</t>
  </si>
  <si>
    <t>３０００ｍ</t>
    <phoneticPr fontId="5"/>
  </si>
  <si>
    <t>010</t>
    <phoneticPr fontId="8"/>
  </si>
  <si>
    <t>岩泉</t>
  </si>
  <si>
    <t>ＴＭＥＪ</t>
  </si>
  <si>
    <t>室根中</t>
  </si>
  <si>
    <t>岩手大</t>
  </si>
  <si>
    <t>５０００ｍ</t>
    <phoneticPr fontId="5"/>
  </si>
  <si>
    <t>011</t>
    <phoneticPr fontId="8"/>
  </si>
  <si>
    <t>岩手</t>
  </si>
  <si>
    <t>一関高専</t>
  </si>
  <si>
    <t>桜町中</t>
  </si>
  <si>
    <t>富士大</t>
  </si>
  <si>
    <t>岩手女</t>
  </si>
  <si>
    <t>岩手銀行</t>
  </si>
  <si>
    <t>一戸中</t>
  </si>
  <si>
    <t>盛岡大</t>
  </si>
  <si>
    <t>044</t>
    <phoneticPr fontId="8"/>
  </si>
  <si>
    <t>岩谷堂</t>
  </si>
  <si>
    <t>岩手県庁走友会</t>
  </si>
  <si>
    <t>奥中山中</t>
  </si>
  <si>
    <t>仙台大</t>
  </si>
  <si>
    <t>大船渡</t>
  </si>
  <si>
    <t>ｅＡ東北</t>
  </si>
  <si>
    <t>岩泉中</t>
  </si>
  <si>
    <t>東北学大</t>
  </si>
  <si>
    <t>大船渡東</t>
  </si>
  <si>
    <t>一関AC</t>
  </si>
  <si>
    <t>小本中</t>
  </si>
  <si>
    <t>東北工大</t>
  </si>
  <si>
    <t>053</t>
    <phoneticPr fontId="8"/>
  </si>
  <si>
    <t>金ケ崎</t>
  </si>
  <si>
    <t>盛岡走友会</t>
  </si>
  <si>
    <t>小川中</t>
  </si>
  <si>
    <t>東北大</t>
  </si>
  <si>
    <t>釜石</t>
  </si>
  <si>
    <t>岩手戦車</t>
  </si>
  <si>
    <t>一関一附属中</t>
  </si>
  <si>
    <t>宮城教大</t>
  </si>
  <si>
    <t>５０００ｍＷ</t>
    <phoneticPr fontId="5"/>
  </si>
  <si>
    <t>061</t>
    <phoneticPr fontId="8"/>
  </si>
  <si>
    <t>釜石商工</t>
  </si>
  <si>
    <t>久慈市陸協</t>
  </si>
  <si>
    <t>岩大附属中</t>
  </si>
  <si>
    <t>秋田大</t>
  </si>
  <si>
    <t>４×１００ｍ</t>
    <phoneticPr fontId="5"/>
  </si>
  <si>
    <t>軽米</t>
  </si>
  <si>
    <t>花巻市陸協</t>
  </si>
  <si>
    <t>岩手中</t>
  </si>
  <si>
    <t>米沢女短大</t>
  </si>
  <si>
    <t>４×４００ｍ</t>
    <phoneticPr fontId="5"/>
  </si>
  <si>
    <t>北上翔南</t>
  </si>
  <si>
    <t>大船渡ＡＣ</t>
  </si>
  <si>
    <t>一方井中</t>
  </si>
  <si>
    <t>福島大</t>
  </si>
  <si>
    <t>走高跳</t>
    <phoneticPr fontId="5"/>
  </si>
  <si>
    <t>071</t>
    <phoneticPr fontId="8"/>
  </si>
  <si>
    <t>久慈</t>
  </si>
  <si>
    <t>金ヶ崎町陸協</t>
  </si>
  <si>
    <t>川口中</t>
  </si>
  <si>
    <t>茨城大</t>
  </si>
  <si>
    <t>棒高跳</t>
    <phoneticPr fontId="5"/>
  </si>
  <si>
    <t>072</t>
    <phoneticPr fontId="8"/>
  </si>
  <si>
    <t>久慈東</t>
  </si>
  <si>
    <t>奥州ｱｽﾘｰﾄ</t>
  </si>
  <si>
    <t>沼宮内中</t>
  </si>
  <si>
    <t>筑波大</t>
  </si>
  <si>
    <t>走幅跳</t>
    <phoneticPr fontId="5"/>
  </si>
  <si>
    <t>073</t>
    <phoneticPr fontId="8"/>
  </si>
  <si>
    <t>葛巻</t>
  </si>
  <si>
    <t>盛岡消防女子</t>
  </si>
  <si>
    <t>奥州東水沢中</t>
  </si>
  <si>
    <t>流通経済大</t>
  </si>
  <si>
    <t>三段跳</t>
    <phoneticPr fontId="5"/>
  </si>
  <si>
    <t>074</t>
    <phoneticPr fontId="8"/>
  </si>
  <si>
    <t>黒沢尻北</t>
  </si>
  <si>
    <t>花巻ＡＣ</t>
  </si>
  <si>
    <t>奥州前沢中</t>
  </si>
  <si>
    <t>群馬大</t>
  </si>
  <si>
    <t>黒沢尻工</t>
  </si>
  <si>
    <t>盛岡市役所</t>
  </si>
  <si>
    <t>奥州水沢中</t>
  </si>
  <si>
    <t>上武大</t>
  </si>
  <si>
    <t>不来方</t>
  </si>
  <si>
    <t>住田町陸協</t>
  </si>
  <si>
    <t>奥州水沢南中</t>
  </si>
  <si>
    <t>城西大</t>
  </si>
  <si>
    <t>雫石</t>
  </si>
  <si>
    <t>宮古市陸協</t>
  </si>
  <si>
    <t>大船渡越喜来中</t>
  </si>
  <si>
    <t>駿河台大</t>
  </si>
  <si>
    <t>紫波総合</t>
  </si>
  <si>
    <t>白堊ランナーズ</t>
  </si>
  <si>
    <t>大船渡中</t>
  </si>
  <si>
    <t>大東文化大</t>
  </si>
  <si>
    <t>住田</t>
  </si>
  <si>
    <t>森山クラブ</t>
  </si>
  <si>
    <t>大船渡一中</t>
  </si>
  <si>
    <t>東京国際大</t>
  </si>
  <si>
    <t>専修大学北上</t>
  </si>
  <si>
    <t>ｱｲｼﾝ東北</t>
  </si>
  <si>
    <t>金ケ崎中</t>
  </si>
  <si>
    <t>東洋大</t>
  </si>
  <si>
    <t>千厩</t>
  </si>
  <si>
    <t>北上市陸協</t>
  </si>
  <si>
    <t>釜石甲子中</t>
  </si>
  <si>
    <t>平成国際大</t>
  </si>
  <si>
    <t>大東</t>
  </si>
  <si>
    <t>TEAMアテルイ</t>
  </si>
  <si>
    <t>釜石中</t>
  </si>
  <si>
    <t>早稲田大</t>
  </si>
  <si>
    <t>平舘</t>
  </si>
  <si>
    <t>ホームエコノTC</t>
  </si>
  <si>
    <t>国際武道大</t>
  </si>
  <si>
    <t>高田</t>
  </si>
  <si>
    <t>チームネクサス</t>
  </si>
  <si>
    <t>北上飯豊中</t>
  </si>
  <si>
    <t>順天堂大</t>
  </si>
  <si>
    <t>種市</t>
  </si>
  <si>
    <t>八幡平市ﾄﾗ協</t>
  </si>
  <si>
    <t>北上上野中</t>
  </si>
  <si>
    <t>千葉大</t>
  </si>
  <si>
    <t>遠野</t>
  </si>
  <si>
    <t>TAKAHIRO RC</t>
  </si>
  <si>
    <t>北上江釣子中</t>
  </si>
  <si>
    <t>亜細亜大</t>
  </si>
  <si>
    <t>遠野緑峰</t>
  </si>
  <si>
    <t>一戸町陸協</t>
  </si>
  <si>
    <t>北上中</t>
  </si>
  <si>
    <t>桜美林大</t>
  </si>
  <si>
    <t>西和賀</t>
  </si>
  <si>
    <t>矢巾町陸協</t>
  </si>
  <si>
    <t>北上東陵中</t>
  </si>
  <si>
    <t>國學院大</t>
  </si>
  <si>
    <t>花北青雲</t>
  </si>
  <si>
    <t>紫波郡陸協</t>
  </si>
  <si>
    <t>北上南中</t>
  </si>
  <si>
    <t>国士舘大</t>
  </si>
  <si>
    <t>花巻北</t>
  </si>
  <si>
    <t>大船渡陸倶</t>
  </si>
  <si>
    <t>北上和賀東中</t>
  </si>
  <si>
    <t>駒澤大</t>
  </si>
  <si>
    <t>花巻農</t>
  </si>
  <si>
    <t>盛岡市陸協</t>
  </si>
  <si>
    <t>久慈大川目中</t>
  </si>
  <si>
    <t>拓殖大</t>
  </si>
  <si>
    <t>花巻東</t>
  </si>
  <si>
    <t>軽米町陸協</t>
  </si>
  <si>
    <t>久慈長内中</t>
  </si>
  <si>
    <t>電気通信大</t>
  </si>
  <si>
    <t>花巻南</t>
  </si>
  <si>
    <t>ヨコミチＲＣ</t>
  </si>
  <si>
    <t>久慈中</t>
  </si>
  <si>
    <t>東京学芸大</t>
  </si>
  <si>
    <t>福岡</t>
  </si>
  <si>
    <t>雫石町陸協</t>
  </si>
  <si>
    <t>侍浜中</t>
  </si>
  <si>
    <t>東京女子体育大</t>
  </si>
  <si>
    <t>水沢</t>
  </si>
  <si>
    <t>遠野市陸協</t>
  </si>
  <si>
    <t>久慈夏井中</t>
  </si>
  <si>
    <t>東京大</t>
  </si>
  <si>
    <t>水沢工</t>
  </si>
  <si>
    <t>情報中隊</t>
  </si>
  <si>
    <t>久慈三崎中</t>
  </si>
  <si>
    <t>東京農業大</t>
  </si>
  <si>
    <t>水沢商</t>
  </si>
  <si>
    <t>盛岡消防本部</t>
  </si>
  <si>
    <t>久慈山形中</t>
  </si>
  <si>
    <t>日本女子体育大</t>
  </si>
  <si>
    <t>下閉伊ｸﾗﾌﾞ</t>
  </si>
  <si>
    <t>葛巻江刈中</t>
  </si>
  <si>
    <t>日本大</t>
  </si>
  <si>
    <t>水沢農</t>
  </si>
  <si>
    <t>釜石市陸協</t>
  </si>
  <si>
    <t>葛巻中</t>
  </si>
  <si>
    <t>武蔵野大</t>
  </si>
  <si>
    <t>宮古</t>
  </si>
  <si>
    <t>遠野AC</t>
  </si>
  <si>
    <t>葛巻小屋瀬中</t>
  </si>
  <si>
    <t>慶應義塾大</t>
  </si>
  <si>
    <t>宮古工</t>
  </si>
  <si>
    <t>大槌走友会</t>
  </si>
  <si>
    <t>九戸中</t>
  </si>
  <si>
    <t>専修大</t>
  </si>
  <si>
    <t>宮古商</t>
  </si>
  <si>
    <t>上野法律</t>
  </si>
  <si>
    <t>雫石中</t>
  </si>
  <si>
    <t>東海大</t>
  </si>
  <si>
    <t>盛岡北</t>
  </si>
  <si>
    <t>北上ＧＡＣ</t>
  </si>
  <si>
    <t>紫波一中</t>
  </si>
  <si>
    <t>日本体育大</t>
  </si>
  <si>
    <t>盛岡工</t>
  </si>
  <si>
    <t>NOW</t>
  </si>
  <si>
    <t>紫波三中</t>
  </si>
  <si>
    <t>横浜国立大</t>
  </si>
  <si>
    <t>盛岡商</t>
  </si>
  <si>
    <t>洋野町陸協</t>
  </si>
  <si>
    <t>紫波二中</t>
  </si>
  <si>
    <t>山梨学院大</t>
  </si>
  <si>
    <t>盛岡白百合</t>
  </si>
  <si>
    <t>西和賀町陸協</t>
    <rPh sb="5" eb="6">
      <t>キョウ</t>
    </rPh>
    <phoneticPr fontId="4"/>
  </si>
  <si>
    <t>住田有住中</t>
  </si>
  <si>
    <t>岐阜経済大</t>
  </si>
  <si>
    <t>盛岡市立</t>
  </si>
  <si>
    <t>北上市役所</t>
  </si>
  <si>
    <t>滝沢一本木中</t>
  </si>
  <si>
    <t>中京大</t>
  </si>
  <si>
    <t>盛岡スコーレ</t>
  </si>
  <si>
    <t>杜陵</t>
  </si>
  <si>
    <t>滝沢二中</t>
  </si>
  <si>
    <t>名城大</t>
  </si>
  <si>
    <t>盛岡誠桜</t>
  </si>
  <si>
    <t>奥州市陸協</t>
  </si>
  <si>
    <t>滝沢中</t>
  </si>
  <si>
    <t>関西外国語大</t>
  </si>
  <si>
    <t>一関市陸協</t>
  </si>
  <si>
    <t>滝沢南中</t>
  </si>
  <si>
    <t>岩手医科大学</t>
  </si>
  <si>
    <t>盛大附</t>
  </si>
  <si>
    <t>滝沢市陸恊</t>
  </si>
  <si>
    <t>滝沢柳沢中</t>
  </si>
  <si>
    <t>岩手マスターズ</t>
  </si>
  <si>
    <t>田野畑中</t>
  </si>
  <si>
    <t>紫波町陸協</t>
  </si>
  <si>
    <t>遠野中</t>
  </si>
  <si>
    <t>遠野西中</t>
  </si>
  <si>
    <t>盛岡中央</t>
  </si>
  <si>
    <t>遠野東中</t>
  </si>
  <si>
    <t>盛岡聴覚支援</t>
  </si>
  <si>
    <t>西和賀沢内中</t>
  </si>
  <si>
    <t>盛岡農</t>
  </si>
  <si>
    <t>二戸金田一中</t>
  </si>
  <si>
    <t>盛岡南</t>
  </si>
  <si>
    <t>御返地中</t>
  </si>
  <si>
    <t>二戸浄法寺中</t>
  </si>
  <si>
    <t>二戸福岡中</t>
  </si>
  <si>
    <t>八幡平安代中</t>
  </si>
  <si>
    <t>八幡平西根一中</t>
  </si>
  <si>
    <t>八幡平西根中</t>
  </si>
  <si>
    <t>八幡平松尾中</t>
  </si>
  <si>
    <t>花巻石鳥谷中</t>
  </si>
  <si>
    <t>花巻大迫中</t>
  </si>
  <si>
    <t>花巻西南中</t>
  </si>
  <si>
    <t>花巻東和中</t>
  </si>
  <si>
    <t>花巻南城中</t>
  </si>
  <si>
    <t>花巻北中</t>
  </si>
  <si>
    <t>花巻中</t>
  </si>
  <si>
    <t>花巻宮野目中</t>
  </si>
  <si>
    <t>花巻矢沢中</t>
  </si>
  <si>
    <t>花巻湯口中</t>
  </si>
  <si>
    <t>花巻湯本中</t>
  </si>
  <si>
    <t>平泉中</t>
  </si>
  <si>
    <t>洋野大野中</t>
  </si>
  <si>
    <t>洋野宿戸中</t>
  </si>
  <si>
    <t>洋野種市中</t>
  </si>
  <si>
    <t>宮古河南中</t>
  </si>
  <si>
    <t>宮古川井中</t>
  </si>
  <si>
    <t>宮古崎山中</t>
  </si>
  <si>
    <t>宮古一中</t>
  </si>
  <si>
    <t>宮古二中</t>
  </si>
  <si>
    <t>宮古田老一中</t>
  </si>
  <si>
    <t>宮古津軽石中</t>
  </si>
  <si>
    <t>宮古新里中</t>
  </si>
  <si>
    <t>宮古花輪中</t>
  </si>
  <si>
    <t>宮古西中</t>
  </si>
  <si>
    <t>盛岡飯岡中</t>
  </si>
  <si>
    <t>上田中</t>
  </si>
  <si>
    <t>盛岡大宮中</t>
  </si>
  <si>
    <t>学年</t>
    <rPh sb="0" eb="2">
      <t>ガクネン</t>
    </rPh>
    <phoneticPr fontId="2"/>
  </si>
  <si>
    <t>ナンバー</t>
    <phoneticPr fontId="2"/>
  </si>
  <si>
    <t>1</t>
    <phoneticPr fontId="4"/>
  </si>
  <si>
    <t>2</t>
    <phoneticPr fontId="4"/>
  </si>
  <si>
    <t>3</t>
    <phoneticPr fontId="4"/>
  </si>
  <si>
    <t>4</t>
    <phoneticPr fontId="4"/>
  </si>
  <si>
    <t>M1</t>
    <phoneticPr fontId="4"/>
  </si>
  <si>
    <t>M2</t>
    <phoneticPr fontId="4"/>
  </si>
  <si>
    <t>記録</t>
    <rPh sb="0" eb="2">
      <t>キロク</t>
    </rPh>
    <phoneticPr fontId="2"/>
  </si>
  <si>
    <t>一般・大学</t>
    <rPh sb="0" eb="2">
      <t>イッパン</t>
    </rPh>
    <rPh sb="3" eb="5">
      <t>ダイガク</t>
    </rPh>
    <phoneticPr fontId="4"/>
  </si>
  <si>
    <t>コード</t>
    <phoneticPr fontId="4"/>
  </si>
  <si>
    <t>岩手</t>
    <rPh sb="0" eb="2">
      <t>イワテ</t>
    </rPh>
    <phoneticPr fontId="4"/>
  </si>
  <si>
    <t>小学校</t>
    <rPh sb="0" eb="3">
      <t>ショウガッコウ</t>
    </rPh>
    <phoneticPr fontId="4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</si>
  <si>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</si>
  <si>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</si>
  <si>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</si>
  <si>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</si>
  <si>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</si>
  <si>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</si>
  <si>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</si>
  <si>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</si>
  <si>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</si>
  <si>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</si>
  <si>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</si>
  <si>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尾樽部　里奈</t>
  </si>
  <si>
    <t>チーム名称</t>
    <rPh sb="3" eb="5">
      <t>メイショウ</t>
    </rPh>
    <phoneticPr fontId="4"/>
  </si>
  <si>
    <t>ｷｸﾁ ﾅｵ</t>
  </si>
  <si>
    <t>ｻｻｷ ﾈﾈ</t>
  </si>
  <si>
    <t>ﾀｶﾊｼ ﾕｳﾄ</t>
  </si>
  <si>
    <t>ｻﾄｳ ﾋﾅ</t>
  </si>
  <si>
    <t>ｻｻｷ ﾙｲ</t>
  </si>
  <si>
    <t>ｽｶﾞﾜﾗ ｿｳﾀ</t>
  </si>
  <si>
    <t>ﾀｶﾊｼ ﾐﾕ</t>
  </si>
  <si>
    <t>大学</t>
    <rPh sb="0" eb="2">
      <t>ダイガク</t>
    </rPh>
    <phoneticPr fontId="4"/>
  </si>
  <si>
    <t>盛岡乙部中</t>
  </si>
  <si>
    <t>盛岡河南中</t>
  </si>
  <si>
    <t>盛岡北松園中</t>
  </si>
  <si>
    <t>盛岡厨川中</t>
  </si>
  <si>
    <t>盛岡黒石野中</t>
  </si>
  <si>
    <t>盛岡下小路中</t>
  </si>
  <si>
    <t>盛岡渋民中</t>
  </si>
  <si>
    <t>盛岡下橋中</t>
  </si>
  <si>
    <t>盛岡城東中</t>
  </si>
  <si>
    <t>盛岡仙北中</t>
  </si>
  <si>
    <t>盛岡玉山中</t>
  </si>
  <si>
    <t>盛岡土淵中</t>
  </si>
  <si>
    <t>盛岡北陵中</t>
  </si>
  <si>
    <t>盛岡巻堀中</t>
  </si>
  <si>
    <t>盛岡松園中</t>
  </si>
  <si>
    <t>盛岡見前中</t>
  </si>
  <si>
    <t>盛岡見前南中</t>
  </si>
  <si>
    <t>盛岡米内中</t>
  </si>
  <si>
    <t>矢巾北中</t>
  </si>
  <si>
    <t>矢巾中</t>
  </si>
  <si>
    <t>豊間根中</t>
  </si>
  <si>
    <t>山田中</t>
  </si>
  <si>
    <t>高田東中</t>
  </si>
  <si>
    <t>男子</t>
    <rPh sb="0" eb="2">
      <t>ダンシ</t>
    </rPh>
    <phoneticPr fontId="4"/>
  </si>
  <si>
    <t>女子</t>
    <rPh sb="0" eb="2">
      <t>ジョシ</t>
    </rPh>
    <phoneticPr fontId="4"/>
  </si>
  <si>
    <t>学校名</t>
    <rPh sb="0" eb="3">
      <t>ガッコウメイ</t>
    </rPh>
    <phoneticPr fontId="4"/>
  </si>
  <si>
    <t>氏　名</t>
    <rPh sb="0" eb="1">
      <t>シ</t>
    </rPh>
    <rPh sb="2" eb="3">
      <t>ナ</t>
    </rPh>
    <phoneticPr fontId="4"/>
  </si>
  <si>
    <t>所属名</t>
    <rPh sb="0" eb="2">
      <t>ショゾク</t>
    </rPh>
    <rPh sb="2" eb="3">
      <t>ナ</t>
    </rPh>
    <phoneticPr fontId="4"/>
  </si>
  <si>
    <t>所属コード</t>
    <rPh sb="0" eb="2">
      <t>ショゾク</t>
    </rPh>
    <phoneticPr fontId="4"/>
  </si>
  <si>
    <t>チーム</t>
    <phoneticPr fontId="4"/>
  </si>
  <si>
    <t>その</t>
    <phoneticPr fontId="4"/>
  </si>
  <si>
    <t>チームNO</t>
    <phoneticPr fontId="4"/>
  </si>
  <si>
    <t>種別1</t>
    <rPh sb="0" eb="2">
      <t>シュベツ</t>
    </rPh>
    <phoneticPr fontId="2"/>
  </si>
  <si>
    <t>種別2</t>
    <rPh sb="0" eb="2">
      <t>シュベツ</t>
    </rPh>
    <phoneticPr fontId="2"/>
  </si>
  <si>
    <t>種別3</t>
    <rPh sb="0" eb="2">
      <t>シュベツ</t>
    </rPh>
    <phoneticPr fontId="2"/>
  </si>
  <si>
    <t>競技者NO</t>
    <rPh sb="0" eb="3">
      <t>キョウギシャ</t>
    </rPh>
    <phoneticPr fontId="2"/>
  </si>
  <si>
    <t>登録ﾅﾝﾊﾞｰ</t>
    <rPh sb="0" eb="2">
      <t>トウロク</t>
    </rPh>
    <phoneticPr fontId="2"/>
  </si>
  <si>
    <r>
      <rPr>
        <sz val="14"/>
        <color rgb="FFFF0000"/>
        <rFont val="平成明朝"/>
        <family val="3"/>
        <charset val="128"/>
      </rPr>
      <t>女子4×１００ｍＲ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4"/>
  </si>
  <si>
    <r>
      <rPr>
        <sz val="14"/>
        <color rgb="FFFF0000"/>
        <rFont val="平成明朝"/>
        <family val="3"/>
        <charset val="128"/>
      </rPr>
      <t>女子4×4００ｍＲ</t>
    </r>
    <r>
      <rPr>
        <sz val="14"/>
        <rFont val="平成明朝"/>
        <family val="3"/>
        <charset val="128"/>
      </rPr>
      <t>　NANS システムデータ</t>
    </r>
    <rPh sb="0" eb="2">
      <t>ジョシ</t>
    </rPh>
    <phoneticPr fontId="4"/>
  </si>
  <si>
    <t>登録ﾅﾝﾊﾞｰ</t>
    <rPh sb="0" eb="2">
      <t>トウロク</t>
    </rPh>
    <phoneticPr fontId="4"/>
  </si>
  <si>
    <t>漢 字 氏 名</t>
    <rPh sb="0" eb="1">
      <t>カン</t>
    </rPh>
    <rPh sb="2" eb="3">
      <t>ジ</t>
    </rPh>
    <rPh sb="4" eb="5">
      <t>シ</t>
    </rPh>
    <rPh sb="6" eb="7">
      <t>ナ</t>
    </rPh>
    <phoneticPr fontId="2"/>
  </si>
  <si>
    <t>4×400mR</t>
    <phoneticPr fontId="2"/>
  </si>
  <si>
    <t>4×100mR</t>
    <phoneticPr fontId="2"/>
  </si>
  <si>
    <t>薄いピンク色</t>
    <rPh sb="0" eb="1">
      <t>ウス</t>
    </rPh>
    <rPh sb="5" eb="6">
      <t>イロ</t>
    </rPh>
    <phoneticPr fontId="4"/>
  </si>
  <si>
    <t>学校名</t>
    <rPh sb="0" eb="3">
      <t>ガッコウメイ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</si>
  <si>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5"/>
  </si>
  <si>
    <t xml:space="preserve"> ※　行を選択してのクリアや，</t>
    <rPh sb="3" eb="4">
      <t>ギョウ</t>
    </rPh>
    <rPh sb="5" eb="7">
      <t>センタク</t>
    </rPh>
    <phoneticPr fontId="4"/>
  </si>
  <si>
    <t>　　 行や列を挿入・削除は絶対にしないこと</t>
    <rPh sb="3" eb="4">
      <t>ギョウ</t>
    </rPh>
    <rPh sb="5" eb="6">
      <t>レツ</t>
    </rPh>
    <rPh sb="7" eb="9">
      <t>ソウニュウ</t>
    </rPh>
    <rPh sb="10" eb="12">
      <t>サクジョ</t>
    </rPh>
    <rPh sb="13" eb="15">
      <t>ゼッタイ</t>
    </rPh>
    <phoneticPr fontId="4"/>
  </si>
  <si>
    <t>ﾁｰﾑの名称</t>
    <rPh sb="4" eb="6">
      <t>メイショウ</t>
    </rPh>
    <phoneticPr fontId="2"/>
  </si>
  <si>
    <t>女子</t>
    <rPh sb="0" eb="1">
      <t>オンナ</t>
    </rPh>
    <rPh sb="1" eb="2">
      <t>コ</t>
    </rPh>
    <phoneticPr fontId="4"/>
  </si>
  <si>
    <t>男子</t>
    <rPh sb="0" eb="1">
      <t>オトコ</t>
    </rPh>
    <rPh sb="1" eb="2">
      <t>コ</t>
    </rPh>
    <phoneticPr fontId="4"/>
  </si>
  <si>
    <t>男女別</t>
    <rPh sb="0" eb="3">
      <t>ダンジョベツ</t>
    </rPh>
    <phoneticPr fontId="4"/>
  </si>
  <si>
    <t>女　子データ</t>
    <rPh sb="0" eb="1">
      <t>オンナ</t>
    </rPh>
    <rPh sb="2" eb="3">
      <t>コ</t>
    </rPh>
    <phoneticPr fontId="4"/>
  </si>
  <si>
    <t>男　子データ</t>
    <rPh sb="0" eb="1">
      <t>オトコ</t>
    </rPh>
    <rPh sb="2" eb="3">
      <t>コ</t>
    </rPh>
    <phoneticPr fontId="4"/>
  </si>
  <si>
    <t>男子4×100mR</t>
    <rPh sb="0" eb="2">
      <t>ダンシ</t>
    </rPh>
    <phoneticPr fontId="4"/>
  </si>
  <si>
    <t>男子4×400mR</t>
    <rPh sb="0" eb="2">
      <t>ダンシ</t>
    </rPh>
    <phoneticPr fontId="4"/>
  </si>
  <si>
    <t>女子4×100mR</t>
    <rPh sb="0" eb="2">
      <t>ジョシ</t>
    </rPh>
    <phoneticPr fontId="4"/>
  </si>
  <si>
    <t>女子4×400mR</t>
    <rPh sb="0" eb="2">
      <t>ジョシ</t>
    </rPh>
    <phoneticPr fontId="4"/>
  </si>
  <si>
    <t>男子１×100mR</t>
    <rPh sb="0" eb="2">
      <t>ダンシ</t>
    </rPh>
    <phoneticPr fontId="4"/>
  </si>
  <si>
    <t>参加申し込みチーム数</t>
    <rPh sb="0" eb="2">
      <t>サンカ</t>
    </rPh>
    <rPh sb="2" eb="3">
      <t>モウ</t>
    </rPh>
    <rPh sb="4" eb="5">
      <t>コ</t>
    </rPh>
    <rPh sb="9" eb="10">
      <t>スウ</t>
    </rPh>
    <phoneticPr fontId="4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</si>
  <si>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4"/>
  </si>
  <si>
    <r>
      <rPr>
        <sz val="20"/>
        <color rgb="FFFF0000"/>
        <rFont val="平成明朝"/>
        <family val="3"/>
        <charset val="128"/>
      </rPr>
      <t>男 子　</t>
    </r>
    <r>
      <rPr>
        <sz val="18"/>
        <color rgb="FFFF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オトコ</t>
    </rPh>
    <rPh sb="2" eb="3">
      <t>コ</t>
    </rPh>
    <phoneticPr fontId="4"/>
  </si>
  <si>
    <t>所属名</t>
    <rPh sb="0" eb="3">
      <t>ショゾクナ</t>
    </rPh>
    <phoneticPr fontId="4"/>
  </si>
  <si>
    <t>住所</t>
    <rPh sb="0" eb="2">
      <t>ジュウショ</t>
    </rPh>
    <phoneticPr fontId="4"/>
  </si>
  <si>
    <t>電話番号</t>
    <rPh sb="0" eb="4">
      <t>デンワバンゴウ</t>
    </rPh>
    <phoneticPr fontId="4"/>
  </si>
  <si>
    <t>申し込み責任者</t>
    <rPh sb="0" eb="1">
      <t>モウ</t>
    </rPh>
    <rPh sb="2" eb="3">
      <t>コ</t>
    </rPh>
    <rPh sb="4" eb="7">
      <t>セキニンシャ</t>
    </rPh>
    <phoneticPr fontId="4"/>
  </si>
  <si>
    <t>連絡先（ 携 帯 ）</t>
    <rPh sb="0" eb="3">
      <t>レンラクサキ</t>
    </rPh>
    <rPh sb="5" eb="6">
      <t>ケイ</t>
    </rPh>
    <rPh sb="7" eb="8">
      <t>オビ</t>
    </rPh>
    <phoneticPr fontId="4"/>
  </si>
  <si>
    <t>女　子</t>
    <rPh sb="0" eb="1">
      <t>オンナ</t>
    </rPh>
    <rPh sb="2" eb="3">
      <t>コ</t>
    </rPh>
    <phoneticPr fontId="4"/>
  </si>
  <si>
    <t>申し込み人数</t>
    <rPh sb="0" eb="1">
      <t>モウ</t>
    </rPh>
    <rPh sb="2" eb="3">
      <t>コ</t>
    </rPh>
    <rPh sb="4" eb="6">
      <t>ニンズウ</t>
    </rPh>
    <phoneticPr fontId="2"/>
  </si>
  <si>
    <t>種　目　１</t>
    <rPh sb="0" eb="1">
      <t>シュ</t>
    </rPh>
    <rPh sb="2" eb="3">
      <t>メ</t>
    </rPh>
    <phoneticPr fontId="2"/>
  </si>
  <si>
    <t>種　目　２</t>
    <rPh sb="0" eb="1">
      <t>シュ</t>
    </rPh>
    <rPh sb="2" eb="3">
      <t>メ</t>
    </rPh>
    <phoneticPr fontId="2"/>
  </si>
  <si>
    <t>男　子</t>
    <rPh sb="0" eb="1">
      <t>オトコ</t>
    </rPh>
    <rPh sb="2" eb="3">
      <t>コ</t>
    </rPh>
    <phoneticPr fontId="4"/>
  </si>
  <si>
    <t>参加申し込み種目総数</t>
    <rPh sb="0" eb="2">
      <t>サンカ</t>
    </rPh>
    <rPh sb="2" eb="3">
      <t>モウ</t>
    </rPh>
    <rPh sb="4" eb="5">
      <t>コ</t>
    </rPh>
    <rPh sb="6" eb="8">
      <t>シュモク</t>
    </rPh>
    <rPh sb="8" eb="10">
      <t>ソウスウ</t>
    </rPh>
    <phoneticPr fontId="2"/>
  </si>
  <si>
    <t>　男女参加申し込み人数</t>
    <rPh sb="3" eb="5">
      <t>サンカ</t>
    </rPh>
    <rPh sb="5" eb="6">
      <t>モウ</t>
    </rPh>
    <rPh sb="7" eb="8">
      <t>コ</t>
    </rPh>
    <rPh sb="9" eb="11">
      <t>ニンズウ</t>
    </rPh>
    <phoneticPr fontId="2"/>
  </si>
  <si>
    <t>　男女参加申し込み種目総数</t>
    <rPh sb="3" eb="5">
      <t>サンカ</t>
    </rPh>
    <rPh sb="5" eb="6">
      <t>モウ</t>
    </rPh>
    <rPh sb="7" eb="8">
      <t>コ</t>
    </rPh>
    <rPh sb="9" eb="11">
      <t>シュモク</t>
    </rPh>
    <rPh sb="11" eb="13">
      <t>ソウスウ</t>
    </rPh>
    <phoneticPr fontId="2"/>
  </si>
  <si>
    <t>ﾁｰﾑ数</t>
    <rPh sb="3" eb="4">
      <t>カズ</t>
    </rPh>
    <phoneticPr fontId="4"/>
  </si>
  <si>
    <t>4×１００ｍＲ　</t>
    <phoneticPr fontId="4"/>
  </si>
  <si>
    <t>4×４００ｍＲ　</t>
    <phoneticPr fontId="4"/>
  </si>
  <si>
    <t>種目参加男女合計チーム数</t>
    <rPh sb="0" eb="2">
      <t>シュモク</t>
    </rPh>
    <rPh sb="2" eb="4">
      <t>サンカ</t>
    </rPh>
    <rPh sb="4" eb="6">
      <t>ダンジョ</t>
    </rPh>
    <rPh sb="6" eb="8">
      <t>ゴウケイ</t>
    </rPh>
    <rPh sb="11" eb="12">
      <t>スウ</t>
    </rPh>
    <phoneticPr fontId="4"/>
  </si>
  <si>
    <t>リレー参加申し込み内訳</t>
    <rPh sb="3" eb="5">
      <t>サンカ</t>
    </rPh>
    <rPh sb="5" eb="6">
      <t>モウ</t>
    </rPh>
    <rPh sb="7" eb="8">
      <t>コ</t>
    </rPh>
    <rPh sb="9" eb="11">
      <t>ウチワケ</t>
    </rPh>
    <phoneticPr fontId="4"/>
  </si>
  <si>
    <t>個人参加申し込み内訳</t>
    <rPh sb="0" eb="2">
      <t>コジン</t>
    </rPh>
    <rPh sb="2" eb="4">
      <t>サンカ</t>
    </rPh>
    <rPh sb="4" eb="5">
      <t>モウ</t>
    </rPh>
    <rPh sb="6" eb="7">
      <t>コ</t>
    </rPh>
    <rPh sb="8" eb="10">
      <t>ウチワケ</t>
    </rPh>
    <phoneticPr fontId="4"/>
  </si>
  <si>
    <t>〇参加申し込み内訳</t>
    <rPh sb="1" eb="3">
      <t>サンカ</t>
    </rPh>
    <rPh sb="3" eb="4">
      <t>モウ</t>
    </rPh>
    <rPh sb="5" eb="6">
      <t>コ</t>
    </rPh>
    <rPh sb="7" eb="9">
      <t>ウチワケ</t>
    </rPh>
    <phoneticPr fontId="4"/>
  </si>
  <si>
    <t>種目</t>
    <rPh sb="0" eb="2">
      <t>シュモク</t>
    </rPh>
    <phoneticPr fontId="4"/>
  </si>
  <si>
    <t>×</t>
    <phoneticPr fontId="4"/>
  </si>
  <si>
    <t>円</t>
    <rPh sb="0" eb="1">
      <t>エン</t>
    </rPh>
    <phoneticPr fontId="4"/>
  </si>
  <si>
    <t>＝</t>
    <phoneticPr fontId="4"/>
  </si>
  <si>
    <t>ﾁｰﾑ</t>
    <phoneticPr fontId="4"/>
  </si>
  <si>
    <t>合　　計</t>
    <rPh sb="0" eb="1">
      <t>ゴウ</t>
    </rPh>
    <rPh sb="3" eb="4">
      <t>ケイ</t>
    </rPh>
    <phoneticPr fontId="4"/>
  </si>
  <si>
    <t>参加チーム　合計</t>
    <rPh sb="0" eb="1">
      <t>サン</t>
    </rPh>
    <rPh sb="1" eb="2">
      <t>カ</t>
    </rPh>
    <rPh sb="6" eb="7">
      <t>ゴウ</t>
    </rPh>
    <rPh sb="7" eb="8">
      <t>ケイ</t>
    </rPh>
    <phoneticPr fontId="4"/>
  </si>
  <si>
    <t>人</t>
    <rPh sb="0" eb="1">
      <t>ヒト</t>
    </rPh>
    <phoneticPr fontId="4"/>
  </si>
  <si>
    <r>
      <t>登録ﾅﾝﾊﾞｰ、氏名　</t>
    </r>
    <r>
      <rPr>
        <b/>
        <sz val="10"/>
        <color rgb="FFFF0000"/>
        <rFont val="ＭＳ ゴシック"/>
        <family val="3"/>
        <charset val="128"/>
      </rPr>
      <t>直接入力</t>
    </r>
    <r>
      <rPr>
        <b/>
        <sz val="10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1" eb="13">
      <t>チョクセツ</t>
    </rPh>
    <rPh sb="13" eb="15">
      <t>ニュウリョク</t>
    </rPh>
    <phoneticPr fontId="4"/>
  </si>
  <si>
    <t>その</t>
    <phoneticPr fontId="4"/>
  </si>
  <si>
    <t>その</t>
    <phoneticPr fontId="4"/>
  </si>
  <si>
    <t>氏　　名</t>
    <rPh sb="0" eb="1">
      <t>シ</t>
    </rPh>
    <rPh sb="3" eb="4">
      <t>ナ</t>
    </rPh>
    <phoneticPr fontId="4"/>
  </si>
  <si>
    <t>未登録者等の人数・種目総数</t>
    <rPh sb="0" eb="4">
      <t>ミトウロクモノ</t>
    </rPh>
    <rPh sb="4" eb="5">
      <t>トウ</t>
    </rPh>
    <rPh sb="6" eb="8">
      <t>ニンズウ</t>
    </rPh>
    <rPh sb="9" eb="11">
      <t>シュモク</t>
    </rPh>
    <rPh sb="11" eb="13">
      <t>ソウスウ</t>
    </rPh>
    <phoneticPr fontId="4"/>
  </si>
  <si>
    <t>種目参加男女合計種目数</t>
    <rPh sb="0" eb="2">
      <t>シュモク</t>
    </rPh>
    <rPh sb="2" eb="4">
      <t>サンカ</t>
    </rPh>
    <rPh sb="4" eb="6">
      <t>ダンジョ</t>
    </rPh>
    <rPh sb="6" eb="8">
      <t>ゴウケイ</t>
    </rPh>
    <rPh sb="8" eb="10">
      <t>シュモク</t>
    </rPh>
    <rPh sb="10" eb="11">
      <t>スウ</t>
    </rPh>
    <phoneticPr fontId="4"/>
  </si>
  <si>
    <t>×</t>
    <phoneticPr fontId="4"/>
  </si>
  <si>
    <t>＝</t>
    <phoneticPr fontId="4"/>
  </si>
  <si>
    <t>女子</t>
    <rPh sb="0" eb="2">
      <t>ジョシ</t>
    </rPh>
    <phoneticPr fontId="2"/>
  </si>
  <si>
    <t>男女合計人数</t>
    <rPh sb="0" eb="2">
      <t>ダンジョ</t>
    </rPh>
    <rPh sb="2" eb="4">
      <t>ゴウケイ</t>
    </rPh>
    <rPh sb="4" eb="6">
      <t>ニンズウ</t>
    </rPh>
    <phoneticPr fontId="4"/>
  </si>
  <si>
    <t>は,</t>
    <phoneticPr fontId="4"/>
  </si>
  <si>
    <t>列　　削除　　しない！</t>
    <rPh sb="0" eb="1">
      <t>レツ</t>
    </rPh>
    <rPh sb="3" eb="5">
      <t>サクジョ</t>
    </rPh>
    <phoneticPr fontId="4"/>
  </si>
  <si>
    <t>女　子</t>
    <rPh sb="0" eb="1">
      <t>オンナ</t>
    </rPh>
    <rPh sb="2" eb="3">
      <t>コ</t>
    </rPh>
    <phoneticPr fontId="4"/>
  </si>
  <si>
    <t>男　子</t>
    <rPh sb="0" eb="1">
      <t>オトコ</t>
    </rPh>
    <rPh sb="2" eb="3">
      <t>コ</t>
    </rPh>
    <phoneticPr fontId="4"/>
  </si>
  <si>
    <t>所  属  名</t>
    <rPh sb="0" eb="1">
      <t>トコロ</t>
    </rPh>
    <rPh sb="3" eb="4">
      <t>ゾク</t>
    </rPh>
    <rPh sb="6" eb="7">
      <t>ナ</t>
    </rPh>
    <phoneticPr fontId="5"/>
  </si>
  <si>
    <t>住　  　所</t>
    <rPh sb="0" eb="1">
      <t>ジュウ</t>
    </rPh>
    <rPh sb="5" eb="6">
      <t>ショ</t>
    </rPh>
    <phoneticPr fontId="5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</si>
  <si>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5"/>
  </si>
  <si>
    <r>
      <t>（</t>
    </r>
    <r>
      <rPr>
        <b/>
        <sz val="9"/>
        <color rgb="FFFF0000"/>
        <rFont val="ＭＳ ゴシック"/>
        <family val="3"/>
        <charset val="128"/>
      </rPr>
      <t>▲</t>
    </r>
    <r>
      <rPr>
        <b/>
        <sz val="9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2"/>
  </si>
  <si>
    <r>
      <t>（</t>
    </r>
    <r>
      <rPr>
        <b/>
        <sz val="11"/>
        <color rgb="FFFF0000"/>
        <rFont val="ＭＳ ゴシック"/>
        <family val="3"/>
        <charset val="128"/>
      </rPr>
      <t>▲</t>
    </r>
    <r>
      <rPr>
        <b/>
        <sz val="11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2"/>
  </si>
  <si>
    <t>男 子</t>
    <rPh sb="0" eb="1">
      <t>オトコ</t>
    </rPh>
    <rPh sb="2" eb="3">
      <t>コ</t>
    </rPh>
    <phoneticPr fontId="2"/>
  </si>
  <si>
    <t>直接データ入力</t>
    <rPh sb="0" eb="2">
      <t>チョクセツ</t>
    </rPh>
    <rPh sb="5" eb="7">
      <t>ニュウリョク</t>
    </rPh>
    <phoneticPr fontId="4"/>
  </si>
  <si>
    <t>個人データ入力用</t>
    <rPh sb="0" eb="2">
      <t>コジン</t>
    </rPh>
    <rPh sb="5" eb="7">
      <t>ニュウリョク</t>
    </rPh>
    <rPh sb="7" eb="8">
      <t>ヨウ</t>
    </rPh>
    <phoneticPr fontId="4"/>
  </si>
  <si>
    <t>申し込み責任者　  連絡先（携帯）</t>
    <rPh sb="0" eb="1">
      <t>モウ</t>
    </rPh>
    <rPh sb="2" eb="3">
      <t>コ</t>
    </rPh>
    <rPh sb="4" eb="7">
      <t>セキニンシャ</t>
    </rPh>
    <rPh sb="10" eb="12">
      <t>レンラク</t>
    </rPh>
    <rPh sb="12" eb="13">
      <t>サキ</t>
    </rPh>
    <rPh sb="14" eb="16">
      <t>ケイタイ</t>
    </rPh>
    <phoneticPr fontId="5"/>
  </si>
  <si>
    <t>申し込み日</t>
    <rPh sb="0" eb="1">
      <t>モウ</t>
    </rPh>
    <rPh sb="2" eb="3">
      <t>コ</t>
    </rPh>
    <rPh sb="4" eb="5">
      <t>ヒ</t>
    </rPh>
    <phoneticPr fontId="4"/>
  </si>
  <si>
    <t>部分(セル)を入力してください</t>
    <rPh sb="0" eb="2">
      <t>ブブン</t>
    </rPh>
    <rPh sb="7" eb="9">
      <t>ニュウリョク</t>
    </rPh>
    <phoneticPr fontId="4"/>
  </si>
  <si>
    <t>送信日</t>
    <rPh sb="0" eb="3">
      <t>ソウシンビ</t>
    </rPh>
    <phoneticPr fontId="4"/>
  </si>
  <si>
    <r>
      <t>申し込み日(</t>
    </r>
    <r>
      <rPr>
        <b/>
        <sz val="14"/>
        <color rgb="FF0000FF"/>
        <rFont val="ＭＳ ゴシック"/>
        <family val="3"/>
        <charset val="128"/>
      </rPr>
      <t>送信日</t>
    </r>
    <r>
      <rPr>
        <b/>
        <sz val="14"/>
        <rFont val="ＭＳ ゴシック"/>
        <family val="3"/>
        <charset val="128"/>
      </rPr>
      <t>)</t>
    </r>
    <rPh sb="0" eb="1">
      <t>モウ</t>
    </rPh>
    <rPh sb="2" eb="3">
      <t>コ</t>
    </rPh>
    <rPh sb="4" eb="5">
      <t>ヒ</t>
    </rPh>
    <phoneticPr fontId="5"/>
  </si>
  <si>
    <t>水沢第一</t>
    <rPh sb="2" eb="3">
      <t>ダイ</t>
    </rPh>
    <phoneticPr fontId="4"/>
  </si>
  <si>
    <t>盛岡第一</t>
    <rPh sb="2" eb="3">
      <t>ダイ</t>
    </rPh>
    <phoneticPr fontId="4"/>
  </si>
  <si>
    <t>盛岡第三</t>
    <rPh sb="2" eb="3">
      <t>ダイ</t>
    </rPh>
    <phoneticPr fontId="4"/>
  </si>
  <si>
    <t>盛岡第四</t>
    <rPh sb="2" eb="3">
      <t>ダイ</t>
    </rPh>
    <phoneticPr fontId="4"/>
  </si>
  <si>
    <t>盛岡第二</t>
    <rPh sb="2" eb="3">
      <t>ダイ</t>
    </rPh>
    <phoneticPr fontId="4"/>
  </si>
  <si>
    <t>一関第一</t>
    <rPh sb="0" eb="2">
      <t>イチノセキ</t>
    </rPh>
    <rPh sb="2" eb="4">
      <t>ダイイチ</t>
    </rPh>
    <phoneticPr fontId="4"/>
  </si>
  <si>
    <t>一関第二</t>
    <rPh sb="0" eb="2">
      <t>イチノセキ</t>
    </rPh>
    <rPh sb="2" eb="4">
      <t>ダイニ</t>
    </rPh>
    <phoneticPr fontId="4"/>
  </si>
  <si>
    <t>※通信欄</t>
    <phoneticPr fontId="2"/>
  </si>
  <si>
    <t>　※通信欄</t>
    <rPh sb="2" eb="4">
      <t>ツウシン</t>
    </rPh>
    <rPh sb="4" eb="5">
      <t>ラン</t>
    </rPh>
    <phoneticPr fontId="4"/>
  </si>
  <si>
    <t>円</t>
    <rPh sb="0" eb="1">
      <t>エン</t>
    </rPh>
    <phoneticPr fontId="4"/>
  </si>
  <si>
    <t>チーム</t>
  </si>
  <si>
    <t>女 子</t>
    <rPh sb="0" eb="1">
      <t>オンナ</t>
    </rPh>
    <rPh sb="2" eb="3">
      <t>コ</t>
    </rPh>
    <phoneticPr fontId="2"/>
  </si>
  <si>
    <t>　の部分を入力してください</t>
    <rPh sb="2" eb="4">
      <t>ブブン</t>
    </rPh>
    <rPh sb="5" eb="7">
      <t>ニュウリョク</t>
    </rPh>
    <phoneticPr fontId="4"/>
  </si>
  <si>
    <r>
      <t>支払方法</t>
    </r>
    <r>
      <rPr>
        <b/>
        <sz val="12"/>
        <rFont val="ＭＳ ゴシック"/>
        <family val="3"/>
        <charset val="128"/>
      </rPr>
      <t>を必ず入力下さい（</t>
    </r>
    <r>
      <rPr>
        <b/>
        <sz val="12"/>
        <color rgb="FFFF0000"/>
        <rFont val="ＭＳ ゴシック"/>
        <family val="3"/>
        <charset val="128"/>
      </rPr>
      <t>　振込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現金書留</t>
    </r>
    <r>
      <rPr>
        <b/>
        <sz val="12"/>
        <rFont val="ＭＳ ゴシック"/>
        <family val="3"/>
        <charset val="128"/>
      </rPr>
      <t>・</t>
    </r>
    <r>
      <rPr>
        <b/>
        <sz val="12"/>
        <color rgb="FFFF0000"/>
        <rFont val="ＭＳ ゴシック"/>
        <family val="3"/>
        <charset val="128"/>
      </rPr>
      <t>現金　</t>
    </r>
    <r>
      <rPr>
        <b/>
        <sz val="12"/>
        <rFont val="ＭＳ ゴシック"/>
        <family val="3"/>
        <charset val="128"/>
      </rPr>
      <t>のいずれか、</t>
    </r>
    <r>
      <rPr>
        <b/>
        <sz val="12"/>
        <color rgb="FFFF0000"/>
        <rFont val="ＭＳ ゴシック"/>
        <family val="3"/>
        <charset val="128"/>
      </rPr>
      <t>入金予定日</t>
    </r>
    <r>
      <rPr>
        <b/>
        <sz val="12"/>
        <rFont val="ＭＳ ゴシック"/>
        <family val="3"/>
        <charset val="128"/>
      </rPr>
      <t>も　）</t>
    </r>
    <rPh sb="0" eb="2">
      <t>シハライ</t>
    </rPh>
    <rPh sb="2" eb="4">
      <t>ホウホウ</t>
    </rPh>
    <rPh sb="5" eb="6">
      <t>カナラ</t>
    </rPh>
    <rPh sb="7" eb="9">
      <t>ニュウリョク</t>
    </rPh>
    <rPh sb="9" eb="10">
      <t>クダ</t>
    </rPh>
    <rPh sb="14" eb="16">
      <t>フリコミ</t>
    </rPh>
    <rPh sb="17" eb="19">
      <t>ゲンキン</t>
    </rPh>
    <rPh sb="19" eb="21">
      <t>カキトメ</t>
    </rPh>
    <rPh sb="22" eb="24">
      <t>ゲンキン</t>
    </rPh>
    <rPh sb="31" eb="33">
      <t>ニュウキン</t>
    </rPh>
    <rPh sb="33" eb="36">
      <t>ヨテイビ</t>
    </rPh>
    <phoneticPr fontId="2"/>
  </si>
  <si>
    <t>個人データ入力用</t>
    <rPh sb="0" eb="2">
      <t>コジン</t>
    </rPh>
    <rPh sb="5" eb="7">
      <t>ニュウリョク</t>
    </rPh>
    <rPh sb="7" eb="8">
      <t>ヨウ</t>
    </rPh>
    <phoneticPr fontId="4"/>
  </si>
  <si>
    <r>
      <rPr>
        <b/>
        <sz val="11"/>
        <color rgb="FFFF0000"/>
        <rFont val="平成明朝"/>
        <family val="3"/>
        <charset val="128"/>
      </rPr>
      <t xml:space="preserve">    ※ </t>
    </r>
    <r>
      <rPr>
        <b/>
        <sz val="11"/>
        <color rgb="FF0000FF"/>
        <rFont val="平成明朝"/>
        <family val="3"/>
        <charset val="128"/>
      </rPr>
      <t xml:space="preserve">登録申請中により  </t>
    </r>
    <r>
      <rPr>
        <b/>
        <sz val="11"/>
        <color rgb="FFFF0000"/>
        <rFont val="平成明朝"/>
        <family val="3"/>
        <charset val="128"/>
      </rPr>
      <t>登録ナンバーが判明していない</t>
    </r>
    <r>
      <rPr>
        <b/>
        <sz val="11"/>
        <color rgb="FF0000FF"/>
        <rFont val="平成明朝"/>
        <family val="3"/>
        <charset val="128"/>
      </rPr>
      <t>場合、あるいは</t>
    </r>
    <rPh sb="6" eb="8">
      <t>トウロク</t>
    </rPh>
    <rPh sb="8" eb="11">
      <t>シンセイチュウ</t>
    </rPh>
    <rPh sb="16" eb="18">
      <t>トウロク</t>
    </rPh>
    <rPh sb="23" eb="25">
      <t>ハンメイ</t>
    </rPh>
    <rPh sb="30" eb="32">
      <t>バアイ</t>
    </rPh>
    <phoneticPr fontId="4"/>
  </si>
  <si>
    <r>
      <rPr>
        <b/>
        <sz val="11"/>
        <color rgb="FF0000FF"/>
        <rFont val="平成明朝"/>
        <family val="3"/>
        <charset val="128"/>
      </rPr>
      <t xml:space="preserve">  </t>
    </r>
    <r>
      <rPr>
        <b/>
        <sz val="11"/>
        <color rgb="FFFF0000"/>
        <rFont val="平成明朝"/>
        <family val="3"/>
        <charset val="128"/>
      </rPr>
      <t>登録不備</t>
    </r>
    <r>
      <rPr>
        <b/>
        <sz val="11"/>
        <rFont val="平成明朝"/>
        <family val="3"/>
        <charset val="128"/>
      </rPr>
      <t>（ﾅﾝﾊﾞｰ入力しても氏名、所属等出力されません）</t>
    </r>
    <r>
      <rPr>
        <b/>
        <sz val="11"/>
        <color rgb="FF0000FF"/>
        <rFont val="平成明朝"/>
        <family val="3"/>
        <charset val="128"/>
      </rPr>
      <t>の場合</t>
    </r>
    <rPh sb="2" eb="4">
      <t>トウロク</t>
    </rPh>
    <rPh sb="4" eb="6">
      <t>フビ</t>
    </rPh>
    <rPh sb="12" eb="14">
      <t>ニュウリョク</t>
    </rPh>
    <rPh sb="17" eb="19">
      <t>シメイ</t>
    </rPh>
    <rPh sb="20" eb="22">
      <t>ショゾク</t>
    </rPh>
    <rPh sb="22" eb="23">
      <t>トウ</t>
    </rPh>
    <rPh sb="23" eb="25">
      <t>シュツリョク</t>
    </rPh>
    <phoneticPr fontId="4"/>
  </si>
  <si>
    <t>基本入力</t>
    <rPh sb="0" eb="2">
      <t>キホン</t>
    </rPh>
    <rPh sb="2" eb="4">
      <t>ニュウリョク</t>
    </rPh>
    <phoneticPr fontId="4"/>
  </si>
  <si>
    <t>女子</t>
    <rPh sb="0" eb="2">
      <t>ジョシ</t>
    </rPh>
    <phoneticPr fontId="4"/>
  </si>
  <si>
    <t>男子</t>
    <rPh sb="0" eb="2">
      <t>ダンシ</t>
    </rPh>
    <phoneticPr fontId="4"/>
  </si>
  <si>
    <t>女</t>
    <rPh sb="0" eb="1">
      <t>オンナ</t>
    </rPh>
    <phoneticPr fontId="4"/>
  </si>
  <si>
    <t>（男</t>
    <rPh sb="1" eb="2">
      <t>オトコ</t>
    </rPh>
    <phoneticPr fontId="4"/>
  </si>
  <si>
    <t>個人データ分</t>
    <rPh sb="0" eb="2">
      <t>コジン</t>
    </rPh>
    <rPh sb="5" eb="6">
      <t>ブン</t>
    </rPh>
    <phoneticPr fontId="4"/>
  </si>
  <si>
    <t>直接データ分</t>
    <rPh sb="0" eb="2">
      <t>チョクセツ</t>
    </rPh>
    <rPh sb="5" eb="6">
      <t>ブン</t>
    </rPh>
    <phoneticPr fontId="4"/>
  </si>
  <si>
    <t>種目総数</t>
    <rPh sb="0" eb="2">
      <t>シュモク</t>
    </rPh>
    <rPh sb="2" eb="4">
      <t>ソウスウ</t>
    </rPh>
    <phoneticPr fontId="4"/>
  </si>
  <si>
    <t>　　　　　〇男女合計</t>
    <rPh sb="6" eb="8">
      <t>ダンジョ</t>
    </rPh>
    <rPh sb="8" eb="10">
      <t>ゴウケイ</t>
    </rPh>
    <phoneticPr fontId="4"/>
  </si>
  <si>
    <t>）</t>
    <phoneticPr fontId="4"/>
  </si>
  <si>
    <t>）</t>
    <phoneticPr fontId="4"/>
  </si>
  <si>
    <t>合計</t>
    <rPh sb="0" eb="2">
      <t>ゴウケイ</t>
    </rPh>
    <phoneticPr fontId="4"/>
  </si>
  <si>
    <r>
      <t>〇</t>
    </r>
    <r>
      <rPr>
        <b/>
        <sz val="14"/>
        <color rgb="FFFF0000"/>
        <rFont val="平成明朝"/>
        <family val="3"/>
        <charset val="128"/>
      </rPr>
      <t>直接データ入力分</t>
    </r>
    <rPh sb="1" eb="3">
      <t>チョクセツ</t>
    </rPh>
    <rPh sb="6" eb="8">
      <t>ニュウリョク</t>
    </rPh>
    <rPh sb="8" eb="9">
      <t>ブン</t>
    </rPh>
    <phoneticPr fontId="4"/>
  </si>
  <si>
    <t>　　１．参加申し込み人数</t>
    <rPh sb="4" eb="6">
      <t>サンカ</t>
    </rPh>
    <rPh sb="6" eb="7">
      <t>モウ</t>
    </rPh>
    <rPh sb="8" eb="9">
      <t>コ</t>
    </rPh>
    <rPh sb="10" eb="12">
      <t>ニンズウ</t>
    </rPh>
    <phoneticPr fontId="4"/>
  </si>
  <si>
    <t>　  ２．個人申し込み種目総数</t>
    <rPh sb="5" eb="7">
      <t>コジン</t>
    </rPh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4"/>
  </si>
  <si>
    <r>
      <t>〇女　子(</t>
    </r>
    <r>
      <rPr>
        <b/>
        <sz val="12"/>
        <rFont val="平成明朝"/>
        <family val="3"/>
        <charset val="128"/>
      </rPr>
      <t>個人データ入力分）</t>
    </r>
    <rPh sb="1" eb="2">
      <t>オンナ</t>
    </rPh>
    <rPh sb="3" eb="4">
      <t>コ</t>
    </rPh>
    <rPh sb="12" eb="13">
      <t>ブン</t>
    </rPh>
    <phoneticPr fontId="4"/>
  </si>
  <si>
    <r>
      <t>〇男　子</t>
    </r>
    <r>
      <rPr>
        <b/>
        <sz val="12"/>
        <rFont val="平成明朝"/>
        <family val="3"/>
        <charset val="128"/>
      </rPr>
      <t>(個人データ入力分)</t>
    </r>
    <rPh sb="1" eb="2">
      <t>オトコ</t>
    </rPh>
    <rPh sb="3" eb="4">
      <t>コ</t>
    </rPh>
    <rPh sb="12" eb="13">
      <t>ブン</t>
    </rPh>
    <phoneticPr fontId="4"/>
  </si>
  <si>
    <t>〇男女合計</t>
    <rPh sb="1" eb="3">
      <t>ダンジョ</t>
    </rPh>
    <rPh sb="3" eb="5">
      <t>ゴウケイ</t>
    </rPh>
    <phoneticPr fontId="4"/>
  </si>
  <si>
    <t>　　３．リレー申し込み種目総数</t>
    <rPh sb="7" eb="8">
      <t>モウ</t>
    </rPh>
    <rPh sb="9" eb="10">
      <t>コ</t>
    </rPh>
    <rPh sb="11" eb="13">
      <t>シュモク</t>
    </rPh>
    <rPh sb="13" eb="15">
      <t>ソウスウ</t>
    </rPh>
    <rPh sb="14" eb="15">
      <t>スウ</t>
    </rPh>
    <phoneticPr fontId="4"/>
  </si>
  <si>
    <r>
      <t>〇女　子(</t>
    </r>
    <r>
      <rPr>
        <b/>
        <sz val="12"/>
        <rFont val="平成明朝"/>
        <family val="3"/>
        <charset val="128"/>
      </rPr>
      <t>個人データ入力分)</t>
    </r>
    <rPh sb="1" eb="2">
      <t>オンナ</t>
    </rPh>
    <rPh sb="3" eb="4">
      <t>コ</t>
    </rPh>
    <rPh sb="5" eb="7">
      <t>コジン</t>
    </rPh>
    <rPh sb="10" eb="12">
      <t>ニュウリョク</t>
    </rPh>
    <rPh sb="12" eb="13">
      <t>ブン</t>
    </rPh>
    <phoneticPr fontId="4"/>
  </si>
  <si>
    <r>
      <t>〇男　子(</t>
    </r>
    <r>
      <rPr>
        <b/>
        <sz val="12"/>
        <rFont val="平成明朝"/>
        <family val="3"/>
        <charset val="128"/>
      </rPr>
      <t>個人データ入力分)</t>
    </r>
    <rPh sb="1" eb="2">
      <t>オトコ</t>
    </rPh>
    <rPh sb="3" eb="4">
      <t>コ</t>
    </rPh>
    <rPh sb="12" eb="13">
      <t>ブン</t>
    </rPh>
    <phoneticPr fontId="4"/>
  </si>
  <si>
    <t>　　　   〇男女合計</t>
    <rPh sb="7" eb="9">
      <t>ダンジョ</t>
    </rPh>
    <rPh sb="9" eb="11">
      <t>ゴウケイ</t>
    </rPh>
    <phoneticPr fontId="4"/>
  </si>
  <si>
    <t>〇直接データ入力</t>
    <rPh sb="1" eb="3">
      <t>チョクセツ</t>
    </rPh>
    <rPh sb="6" eb="8">
      <t>ニュウリョク</t>
    </rPh>
    <phoneticPr fontId="4"/>
  </si>
  <si>
    <t xml:space="preserve"> 〇リレー種目</t>
    <rPh sb="5" eb="7">
      <t>シュモク</t>
    </rPh>
    <phoneticPr fontId="4"/>
  </si>
  <si>
    <r>
      <t>（</t>
    </r>
    <r>
      <rPr>
        <b/>
        <sz val="10"/>
        <color rgb="FFFF0000"/>
        <rFont val="ＭＳ ゴシック"/>
        <family val="3"/>
        <charset val="128"/>
      </rPr>
      <t>▲</t>
    </r>
    <r>
      <rPr>
        <b/>
        <sz val="10"/>
        <rFont val="ＭＳ ゴシック"/>
        <family val="3"/>
        <charset val="128"/>
      </rPr>
      <t>印セルに入力説明）</t>
    </r>
    <rPh sb="2" eb="3">
      <t>シルシ</t>
    </rPh>
    <rPh sb="6" eb="8">
      <t>ニュウリョク</t>
    </rPh>
    <rPh sb="8" eb="10">
      <t>セツメイ</t>
    </rPh>
    <phoneticPr fontId="2"/>
  </si>
  <si>
    <r>
      <rPr>
        <b/>
        <sz val="10"/>
        <color rgb="FFFF0000"/>
        <rFont val="ＭＳ ゴシック"/>
        <family val="3"/>
        <charset val="128"/>
      </rPr>
      <t>その３，４</t>
    </r>
    <r>
      <rPr>
        <b/>
        <sz val="10"/>
        <rFont val="ＭＳ ゴシック"/>
        <family val="3"/>
        <charset val="128"/>
      </rPr>
      <t xml:space="preserve">を利用ください </t>
    </r>
    <rPh sb="6" eb="8">
      <t>リヨウ</t>
    </rPh>
    <phoneticPr fontId="4"/>
  </si>
  <si>
    <t>1700</t>
    <phoneticPr fontId="4"/>
  </si>
  <si>
    <t>江南義塾</t>
    <rPh sb="0" eb="2">
      <t>コウナン</t>
    </rPh>
    <rPh sb="2" eb="4">
      <t>ギジュク</t>
    </rPh>
    <phoneticPr fontId="4"/>
  </si>
  <si>
    <t>1701</t>
    <phoneticPr fontId="4"/>
  </si>
  <si>
    <t>1702</t>
    <phoneticPr fontId="4"/>
  </si>
  <si>
    <t>杜陵（定）</t>
    <rPh sb="0" eb="2">
      <t>トリョウ</t>
    </rPh>
    <rPh sb="3" eb="4">
      <t>サダ</t>
    </rPh>
    <phoneticPr fontId="4"/>
  </si>
  <si>
    <t>予備１</t>
    <rPh sb="0" eb="2">
      <t>ヨビ</t>
    </rPh>
    <phoneticPr fontId="4"/>
  </si>
  <si>
    <t>予備２</t>
    <rPh sb="0" eb="2">
      <t>ヨビ</t>
    </rPh>
    <phoneticPr fontId="4"/>
  </si>
  <si>
    <t>予備３</t>
    <rPh sb="0" eb="2">
      <t>ヨビ</t>
    </rPh>
    <phoneticPr fontId="4"/>
  </si>
  <si>
    <t>予備４</t>
    <rPh sb="0" eb="2">
      <t>ヨビ</t>
    </rPh>
    <phoneticPr fontId="4"/>
  </si>
  <si>
    <t>予備５</t>
    <rPh sb="0" eb="2">
      <t>ヨビ</t>
    </rPh>
    <phoneticPr fontId="4"/>
  </si>
  <si>
    <t>予備６</t>
    <rPh sb="0" eb="2">
      <t>ヨビ</t>
    </rPh>
    <phoneticPr fontId="4"/>
  </si>
  <si>
    <t>予備７</t>
    <rPh sb="0" eb="2">
      <t>ヨビ</t>
    </rPh>
    <phoneticPr fontId="4"/>
  </si>
  <si>
    <t>直接データ入力</t>
    <rPh sb="0" eb="2">
      <t>チョクセツ</t>
    </rPh>
    <rPh sb="5" eb="7">
      <t>ニュウリョク</t>
    </rPh>
    <phoneticPr fontId="4"/>
  </si>
  <si>
    <t>氏　名１</t>
    <rPh sb="0" eb="1">
      <t>シ</t>
    </rPh>
    <rPh sb="2" eb="3">
      <t>ナ</t>
    </rPh>
    <phoneticPr fontId="2"/>
  </si>
  <si>
    <t>氏　名２</t>
    <rPh sb="0" eb="1">
      <t>シ</t>
    </rPh>
    <rPh sb="2" eb="3">
      <t>ナ</t>
    </rPh>
    <phoneticPr fontId="2"/>
  </si>
  <si>
    <t>種別コード</t>
    <phoneticPr fontId="4"/>
  </si>
  <si>
    <t>性別コード</t>
    <phoneticPr fontId="4"/>
  </si>
  <si>
    <t>種　　　目</t>
    <rPh sb="0" eb="1">
      <t>シュ</t>
    </rPh>
    <rPh sb="4" eb="5">
      <t>メ</t>
    </rPh>
    <phoneticPr fontId="4"/>
  </si>
  <si>
    <t>41</t>
    <phoneticPr fontId="4"/>
  </si>
  <si>
    <t>1</t>
    <phoneticPr fontId="4"/>
  </si>
  <si>
    <t>　　</t>
    <phoneticPr fontId="2"/>
  </si>
  <si>
    <t>種　目　３</t>
    <rPh sb="0" eb="1">
      <t>シュ</t>
    </rPh>
    <rPh sb="2" eb="3">
      <t>メ</t>
    </rPh>
    <phoneticPr fontId="2"/>
  </si>
  <si>
    <t xml:space="preserve"> 〇個人データ入力</t>
    <rPh sb="2" eb="4">
      <t>コジン</t>
    </rPh>
    <rPh sb="7" eb="9">
      <t>ニュウリョク</t>
    </rPh>
    <phoneticPr fontId="4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</si>
  <si>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4×１００ｍＲ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4"/>
  </si>
  <si>
    <r>
      <rPr>
        <sz val="20"/>
        <color rgb="FFC00000"/>
        <rFont val="平成明朝"/>
        <family val="3"/>
        <charset val="128"/>
      </rPr>
      <t>女 子　</t>
    </r>
    <r>
      <rPr>
        <sz val="18"/>
        <color rgb="FFC00000"/>
        <rFont val="平成明朝"/>
        <family val="3"/>
        <charset val="128"/>
      </rPr>
      <t>4×４００ｍＲ</t>
    </r>
    <r>
      <rPr>
        <sz val="14"/>
        <rFont val="平成明朝"/>
        <family val="3"/>
        <charset val="128"/>
      </rPr>
      <t>　エントリーシート</t>
    </r>
    <rPh sb="0" eb="1">
      <t>オンナ</t>
    </rPh>
    <rPh sb="2" eb="3">
      <t>コ</t>
    </rPh>
    <phoneticPr fontId="4"/>
  </si>
  <si>
    <t>1703</t>
  </si>
  <si>
    <t>03</t>
    <phoneticPr fontId="4"/>
  </si>
  <si>
    <t>01</t>
    <phoneticPr fontId="4"/>
  </si>
  <si>
    <t>04</t>
    <phoneticPr fontId="4"/>
  </si>
  <si>
    <t>05</t>
    <phoneticPr fontId="4"/>
  </si>
  <si>
    <t>110mH(1.067m)</t>
    <phoneticPr fontId="4"/>
  </si>
  <si>
    <t>砲丸投(7.260kg)</t>
    <phoneticPr fontId="4"/>
  </si>
  <si>
    <t>円盤投(2.000kg)</t>
    <phoneticPr fontId="4"/>
  </si>
  <si>
    <t>やり投(800g)</t>
    <phoneticPr fontId="4"/>
  </si>
  <si>
    <t>所属名</t>
    <rPh sb="0" eb="3">
      <t>ショゾクナ</t>
    </rPh>
    <phoneticPr fontId="2"/>
  </si>
  <si>
    <t>ハンマー投(7.260kg)</t>
    <phoneticPr fontId="4"/>
  </si>
  <si>
    <t>02</t>
    <phoneticPr fontId="4"/>
  </si>
  <si>
    <t>400mH(0.914m)</t>
    <phoneticPr fontId="4"/>
  </si>
  <si>
    <t>１００００ｍ</t>
    <phoneticPr fontId="4"/>
  </si>
  <si>
    <t>１００ｍ</t>
  </si>
  <si>
    <t>400mH(0.762m)</t>
    <phoneticPr fontId="4"/>
  </si>
  <si>
    <t>100mH(0.838m)</t>
    <phoneticPr fontId="4"/>
  </si>
  <si>
    <t>012</t>
    <phoneticPr fontId="4"/>
  </si>
  <si>
    <t>034</t>
    <phoneticPr fontId="4"/>
  </si>
  <si>
    <t>033</t>
    <phoneticPr fontId="4"/>
  </si>
  <si>
    <t>037</t>
    <phoneticPr fontId="4"/>
  </si>
  <si>
    <t>082</t>
    <phoneticPr fontId="4"/>
  </si>
  <si>
    <t>081</t>
    <phoneticPr fontId="4"/>
  </si>
  <si>
    <t>086</t>
    <phoneticPr fontId="4"/>
  </si>
  <si>
    <t>042</t>
    <phoneticPr fontId="4"/>
  </si>
  <si>
    <t>061</t>
    <phoneticPr fontId="4"/>
  </si>
  <si>
    <t>071</t>
    <phoneticPr fontId="4"/>
  </si>
  <si>
    <t>073</t>
    <phoneticPr fontId="4"/>
  </si>
  <si>
    <t>074</t>
    <phoneticPr fontId="4"/>
  </si>
  <si>
    <t>084</t>
    <phoneticPr fontId="4"/>
  </si>
  <si>
    <t>088</t>
    <phoneticPr fontId="4"/>
  </si>
  <si>
    <t>094</t>
    <phoneticPr fontId="4"/>
  </si>
  <si>
    <t>093</t>
    <phoneticPr fontId="4"/>
  </si>
  <si>
    <t>記録１</t>
    <rPh sb="0" eb="2">
      <t>キロク</t>
    </rPh>
    <phoneticPr fontId="2"/>
  </si>
  <si>
    <t>3000msc(0.914m)</t>
    <phoneticPr fontId="4"/>
  </si>
  <si>
    <t>3000mSC(0.762m)</t>
    <phoneticPr fontId="4"/>
  </si>
  <si>
    <t>記録２</t>
    <rPh sb="0" eb="2">
      <t>キロク</t>
    </rPh>
    <phoneticPr fontId="2"/>
  </si>
  <si>
    <t>記録３</t>
    <rPh sb="0" eb="2">
      <t>キロク</t>
    </rPh>
    <phoneticPr fontId="2"/>
  </si>
  <si>
    <t>ﾌﾘｶﾞﾅ</t>
    <phoneticPr fontId="2"/>
  </si>
  <si>
    <t>学校名</t>
    <rPh sb="0" eb="3">
      <t>ガッコウメイ</t>
    </rPh>
    <phoneticPr fontId="2"/>
  </si>
  <si>
    <t>1</t>
    <phoneticPr fontId="4"/>
  </si>
  <si>
    <t>2</t>
    <phoneticPr fontId="4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</si>
  <si>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</si>
  <si>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</si>
  <si>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</si>
  <si>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</si>
  <si>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</si>
  <si>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</si>
  <si>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</si>
  <si>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</si>
  <si>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</si>
  <si>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種目ｺｰﾄﾞ(MAT)</t>
    <rPh sb="0" eb="2">
      <t>シュモク</t>
    </rPh>
    <phoneticPr fontId="4"/>
  </si>
  <si>
    <t>競技ｺｰﾄﾞ(NANSU)</t>
    <rPh sb="0" eb="2">
      <t>キョウギ</t>
    </rPh>
    <phoneticPr fontId="4"/>
  </si>
  <si>
    <t>種目ｺｰﾄﾞ(NANNSU)</t>
    <rPh sb="0" eb="2">
      <t>シュモク</t>
    </rPh>
    <phoneticPr fontId="4"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</si>
  <si>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</si>
  <si>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</si>
  <si>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</si>
  <si>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</si>
  <si>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</si>
  <si>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</si>
  <si>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</si>
  <si>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</si>
  <si>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</si>
  <si>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</si>
  <si>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</si>
  <si>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</si>
  <si>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</si>
  <si>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</si>
  <si>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  <phoneticPr fontId="4"/>
  </si>
  <si>
    <t>38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</si>
  <si>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</si>
  <si>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</si>
  <si>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</si>
  <si>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</si>
  <si>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</si>
  <si>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</si>
  <si>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</si>
  <si>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</si>
  <si>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</si>
  <si>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</si>
  <si>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</si>
  <si>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</si>
  <si>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</si>
  <si>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</si>
  <si>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</si>
  <si>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</si>
  <si>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</si>
  <si>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</si>
  <si>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NANNSE</t>
    <phoneticPr fontId="2"/>
  </si>
  <si>
    <t>MAT</t>
    <phoneticPr fontId="2"/>
  </si>
  <si>
    <t>NANSU</t>
    <phoneticPr fontId="2"/>
  </si>
  <si>
    <t>共通</t>
    <rPh sb="0" eb="2">
      <t>キョウツウ</t>
    </rPh>
    <phoneticPr fontId="2"/>
  </si>
  <si>
    <r>
      <t>４．参加料</t>
    </r>
    <r>
      <rPr>
        <b/>
        <sz val="11"/>
        <rFont val="平成明朝"/>
        <family val="3"/>
        <charset val="128"/>
      </rPr>
      <t xml:space="preserve">（個人種目参加料１種目 </t>
    </r>
    <r>
      <rPr>
        <b/>
        <sz val="11"/>
        <color rgb="FFFF0000"/>
        <rFont val="平成明朝"/>
        <family val="3"/>
        <charset val="128"/>
      </rPr>
      <t xml:space="preserve">1000 </t>
    </r>
    <r>
      <rPr>
        <b/>
        <sz val="11"/>
        <rFont val="平成明朝"/>
        <family val="3"/>
        <charset val="128"/>
      </rPr>
      <t xml:space="preserve">円、リレー　１チーム </t>
    </r>
    <r>
      <rPr>
        <b/>
        <sz val="11"/>
        <color rgb="FFFF0000"/>
        <rFont val="平成明朝"/>
        <family val="3"/>
        <charset val="128"/>
      </rPr>
      <t xml:space="preserve">2000 </t>
    </r>
    <r>
      <rPr>
        <b/>
        <sz val="11"/>
        <rFont val="平成明朝"/>
        <family val="3"/>
        <charset val="128"/>
      </rPr>
      <t>円）</t>
    </r>
    <rPh sb="2" eb="5">
      <t>サンカリョウ</t>
    </rPh>
    <rPh sb="22" eb="23">
      <t>エン</t>
    </rPh>
    <phoneticPr fontId="4"/>
  </si>
  <si>
    <t>共通</t>
    <rPh sb="0" eb="2">
      <t>キョウツウ</t>
    </rPh>
    <phoneticPr fontId="2"/>
  </si>
  <si>
    <t>種目 3</t>
    <rPh sb="0" eb="2">
      <t>シュモク</t>
    </rPh>
    <phoneticPr fontId="2"/>
  </si>
  <si>
    <t>共通</t>
    <rPh sb="0" eb="2">
      <t>キョウツウ</t>
    </rPh>
    <phoneticPr fontId="2"/>
  </si>
  <si>
    <t>NANSU</t>
  </si>
  <si>
    <t>データに直接には関係なし</t>
    <rPh sb="4" eb="6">
      <t>チョクセツ</t>
    </rPh>
    <rPh sb="8" eb="10">
      <t>カンケイ</t>
    </rPh>
    <phoneticPr fontId="2"/>
  </si>
  <si>
    <t>砲丸投(5.0kg)</t>
    <rPh sb="0" eb="3">
      <t>ホウガンナゲ</t>
    </rPh>
    <phoneticPr fontId="4"/>
  </si>
  <si>
    <t>性別</t>
    <rPh sb="0" eb="2">
      <t>セイベツ</t>
    </rPh>
    <phoneticPr fontId="4"/>
  </si>
  <si>
    <t>DB</t>
    <phoneticPr fontId="5"/>
  </si>
  <si>
    <t>N1</t>
    <phoneticPr fontId="5"/>
  </si>
  <si>
    <t>N2</t>
    <phoneticPr fontId="5"/>
  </si>
  <si>
    <t>TM</t>
    <phoneticPr fontId="5"/>
  </si>
  <si>
    <t>S1</t>
    <phoneticPr fontId="5"/>
  </si>
  <si>
    <t>S2</t>
    <phoneticPr fontId="5"/>
  </si>
  <si>
    <t>S3</t>
    <phoneticPr fontId="5"/>
  </si>
  <si>
    <t>S4</t>
    <phoneticPr fontId="5"/>
  </si>
  <si>
    <t>S5</t>
    <phoneticPr fontId="5"/>
  </si>
  <si>
    <t>S6</t>
    <phoneticPr fontId="5"/>
  </si>
  <si>
    <t>*</t>
    <phoneticPr fontId="4"/>
  </si>
  <si>
    <t>登録者入力</t>
    <rPh sb="0" eb="3">
      <t>トウロクシャ</t>
    </rPh>
    <rPh sb="3" eb="5">
      <t>ニュウリョク</t>
    </rPh>
    <phoneticPr fontId="4"/>
  </si>
  <si>
    <t>未録者入力</t>
    <rPh sb="0" eb="1">
      <t>ミ</t>
    </rPh>
    <rPh sb="1" eb="2">
      <t>ロク</t>
    </rPh>
    <rPh sb="2" eb="3">
      <t>モノ</t>
    </rPh>
    <rPh sb="3" eb="5">
      <t>ニュウリョク</t>
    </rPh>
    <phoneticPr fontId="4"/>
  </si>
  <si>
    <t>男子4×100MR</t>
    <rPh sb="0" eb="2">
      <t>ダンシ</t>
    </rPh>
    <phoneticPr fontId="8"/>
  </si>
  <si>
    <t>男子4×400MR</t>
    <rPh sb="0" eb="2">
      <t>ダンシ</t>
    </rPh>
    <phoneticPr fontId="8"/>
  </si>
  <si>
    <t>女子4×100MR</t>
    <rPh sb="0" eb="2">
      <t>ジョシ</t>
    </rPh>
    <phoneticPr fontId="8"/>
  </si>
  <si>
    <t>女子4×400MR</t>
    <rPh sb="0" eb="2">
      <t>ジョシ</t>
    </rPh>
    <phoneticPr fontId="8"/>
  </si>
  <si>
    <t>県選手権版</t>
    <rPh sb="0" eb="1">
      <t>ケン</t>
    </rPh>
    <rPh sb="1" eb="4">
      <t>センシュケン</t>
    </rPh>
    <rPh sb="4" eb="5">
      <t>バン</t>
    </rPh>
    <phoneticPr fontId="4"/>
  </si>
  <si>
    <t>26</t>
    <phoneticPr fontId="4"/>
  </si>
  <si>
    <t>28</t>
  </si>
  <si>
    <t>110mJH(0.991m)</t>
    <phoneticPr fontId="4"/>
  </si>
  <si>
    <t>ハンマー投(6.0kg)</t>
    <phoneticPr fontId="4"/>
  </si>
  <si>
    <t>100mH(0.762m)</t>
    <phoneticPr fontId="4"/>
  </si>
  <si>
    <t>砲丸投(4.000kg)</t>
    <rPh sb="0" eb="3">
      <t>ホウガンナゲ</t>
    </rPh>
    <phoneticPr fontId="4"/>
  </si>
  <si>
    <t>円盤投(1.000kg)</t>
    <rPh sb="0" eb="3">
      <t>エンバンナゲ</t>
    </rPh>
    <phoneticPr fontId="4"/>
  </si>
  <si>
    <t>ハンマー投(4.000kg)</t>
    <phoneticPr fontId="4"/>
  </si>
  <si>
    <r>
      <rPr>
        <b/>
        <sz val="18"/>
        <color rgb="FFFF3399"/>
        <rFont val="ＭＳ ゴシック"/>
        <family val="3"/>
        <charset val="128"/>
      </rPr>
      <t>◎</t>
    </r>
    <r>
      <rPr>
        <b/>
        <sz val="18"/>
        <color rgb="FFFF0000"/>
        <rFont val="ＭＳ ゴシック"/>
        <family val="3"/>
        <charset val="128"/>
      </rPr>
      <t>直接</t>
    </r>
    <r>
      <rPr>
        <b/>
        <sz val="18"/>
        <color rgb="FF0000FF"/>
        <rFont val="ＭＳ ゴシック"/>
        <family val="3"/>
        <charset val="128"/>
      </rPr>
      <t>データ入力  申し込み</t>
    </r>
    <rPh sb="6" eb="8">
      <t>ニュウリョク</t>
    </rPh>
    <phoneticPr fontId="2"/>
  </si>
  <si>
    <t>胆沢中</t>
  </si>
  <si>
    <t>なし</t>
    <phoneticPr fontId="4"/>
  </si>
  <si>
    <t>中学女子</t>
    <rPh sb="0" eb="2">
      <t>チュウガク</t>
    </rPh>
    <rPh sb="2" eb="3">
      <t>オンナ</t>
    </rPh>
    <rPh sb="3" eb="4">
      <t>コ</t>
    </rPh>
    <phoneticPr fontId="2"/>
  </si>
  <si>
    <t>個人データ入力用データ　　中学女子</t>
    <rPh sb="0" eb="2">
      <t>コジン</t>
    </rPh>
    <rPh sb="5" eb="7">
      <t>ニュウリョク</t>
    </rPh>
    <rPh sb="7" eb="8">
      <t>ヨウ</t>
    </rPh>
    <phoneticPr fontId="2"/>
  </si>
  <si>
    <t>中学男子</t>
    <rPh sb="0" eb="2">
      <t>チュウガク</t>
    </rPh>
    <rPh sb="2" eb="3">
      <t>オトコ</t>
    </rPh>
    <rPh sb="3" eb="4">
      <t>コ</t>
    </rPh>
    <phoneticPr fontId="2"/>
  </si>
  <si>
    <t>個人データ入力用データ　　中学男子</t>
    <rPh sb="0" eb="2">
      <t>コジン</t>
    </rPh>
    <rPh sb="5" eb="7">
      <t>ニュウリョク</t>
    </rPh>
    <rPh sb="7" eb="8">
      <t>ヨウ</t>
    </rPh>
    <phoneticPr fontId="2"/>
  </si>
  <si>
    <t>直接データ入力用データ　中学女子</t>
    <rPh sb="0" eb="2">
      <t>チョクセツ</t>
    </rPh>
    <rPh sb="5" eb="7">
      <t>ニュウリョク</t>
    </rPh>
    <rPh sb="7" eb="8">
      <t>ヨウ</t>
    </rPh>
    <phoneticPr fontId="2"/>
  </si>
  <si>
    <r>
      <t>直接データ入力用データ　　</t>
    </r>
    <r>
      <rPr>
        <sz val="16"/>
        <color rgb="FF3333FF"/>
        <rFont val="ＭＳ ゴシック"/>
        <family val="3"/>
        <charset val="128"/>
      </rPr>
      <t>中学男子</t>
    </r>
    <rPh sb="0" eb="2">
      <t>チョクセツ</t>
    </rPh>
    <rPh sb="5" eb="7">
      <t>ニュウリョク</t>
    </rPh>
    <rPh sb="7" eb="8">
      <t>ヨウ</t>
    </rPh>
    <phoneticPr fontId="2"/>
  </si>
  <si>
    <t>奥州江刺南中</t>
    <rPh sb="5" eb="6">
      <t>チュウ</t>
    </rPh>
    <phoneticPr fontId="4"/>
  </si>
  <si>
    <t>洋野中野中</t>
    <rPh sb="4" eb="5">
      <t>チュウ</t>
    </rPh>
    <phoneticPr fontId="4"/>
  </si>
  <si>
    <t>釜石大平中</t>
    <rPh sb="4" eb="5">
      <t>チュウ</t>
    </rPh>
    <phoneticPr fontId="4"/>
  </si>
  <si>
    <t>陸前高田気仙中</t>
    <rPh sb="6" eb="7">
      <t>チュウ</t>
    </rPh>
    <phoneticPr fontId="4"/>
  </si>
  <si>
    <t>一関中</t>
    <rPh sb="2" eb="3">
      <t>チュウ</t>
    </rPh>
    <phoneticPr fontId="4"/>
  </si>
  <si>
    <t>一関東中</t>
    <rPh sb="3" eb="4">
      <t>チュウ</t>
    </rPh>
    <phoneticPr fontId="4"/>
  </si>
  <si>
    <t>奥州江刺東中</t>
    <rPh sb="5" eb="6">
      <t>チュウ</t>
    </rPh>
    <phoneticPr fontId="4"/>
  </si>
  <si>
    <t>大船渡日頃市中</t>
    <rPh sb="6" eb="7">
      <t>チュウ</t>
    </rPh>
    <phoneticPr fontId="4"/>
  </si>
  <si>
    <t>西和賀湯田中</t>
    <rPh sb="5" eb="6">
      <t>チュウ</t>
    </rPh>
    <phoneticPr fontId="4"/>
  </si>
  <si>
    <t>大原中</t>
    <rPh sb="2" eb="3">
      <t>チュウ</t>
    </rPh>
    <phoneticPr fontId="4"/>
  </si>
  <si>
    <t>千厩中</t>
    <rPh sb="2" eb="3">
      <t>チュウ</t>
    </rPh>
    <phoneticPr fontId="4"/>
  </si>
  <si>
    <t>萩荘中</t>
    <rPh sb="2" eb="3">
      <t>チュウ</t>
    </rPh>
    <phoneticPr fontId="4"/>
  </si>
  <si>
    <t>大槌吉里吉里中</t>
    <rPh sb="6" eb="7">
      <t>チュウ</t>
    </rPh>
    <phoneticPr fontId="4"/>
  </si>
  <si>
    <t>藤沢中</t>
    <rPh sb="2" eb="3">
      <t>チュウ</t>
    </rPh>
    <phoneticPr fontId="4"/>
  </si>
  <si>
    <t>舞川中</t>
    <rPh sb="2" eb="3">
      <t>チュウ</t>
    </rPh>
    <phoneticPr fontId="4"/>
  </si>
  <si>
    <t>やり投(600g)</t>
    <phoneticPr fontId="4"/>
  </si>
  <si>
    <t>ﾁｰﾑ最高記録</t>
    <rPh sb="3" eb="7">
      <t>サイコウキロク</t>
    </rPh>
    <phoneticPr fontId="2"/>
  </si>
  <si>
    <t>000</t>
    <phoneticPr fontId="4"/>
  </si>
  <si>
    <t>00</t>
    <phoneticPr fontId="4"/>
  </si>
  <si>
    <t>031237</t>
  </si>
  <si>
    <t>031219</t>
  </si>
  <si>
    <t>031165</t>
  </si>
  <si>
    <t>ﾁﾊﾞ ﾐｽﾞｷ</t>
  </si>
  <si>
    <t>031193</t>
  </si>
  <si>
    <t>031140</t>
  </si>
  <si>
    <t>031225</t>
  </si>
  <si>
    <t>031156</t>
  </si>
  <si>
    <t>031160</t>
  </si>
  <si>
    <t>031197</t>
  </si>
  <si>
    <t>031164</t>
  </si>
  <si>
    <t>031158</t>
  </si>
  <si>
    <t>031178</t>
  </si>
  <si>
    <t>ｽｶﾞﾜﾗ ｲｵﾘ</t>
  </si>
  <si>
    <t>031196</t>
  </si>
  <si>
    <t>031205</t>
  </si>
  <si>
    <t>ｻﾄｳ ﾐﾕ</t>
  </si>
  <si>
    <t>031207</t>
  </si>
  <si>
    <t>031167</t>
  </si>
  <si>
    <t>031236</t>
  </si>
  <si>
    <t>031215</t>
  </si>
  <si>
    <t>031185</t>
  </si>
  <si>
    <t>031154</t>
  </si>
  <si>
    <t>031210</t>
  </si>
  <si>
    <t>031211</t>
  </si>
  <si>
    <t>031195</t>
  </si>
  <si>
    <t>031198</t>
  </si>
  <si>
    <t>031150</t>
  </si>
  <si>
    <t>031226</t>
  </si>
  <si>
    <t>031173</t>
  </si>
  <si>
    <t>031170</t>
  </si>
  <si>
    <t>031227</t>
  </si>
  <si>
    <t>031232</t>
  </si>
  <si>
    <t>031177</t>
  </si>
  <si>
    <t>031152</t>
  </si>
  <si>
    <t>031161</t>
  </si>
  <si>
    <t>031157</t>
  </si>
  <si>
    <t>031200</t>
  </si>
  <si>
    <t>031217</t>
  </si>
  <si>
    <t>031120</t>
  </si>
  <si>
    <t>031182</t>
  </si>
  <si>
    <t>031186</t>
  </si>
  <si>
    <t>031180</t>
  </si>
  <si>
    <t>031145</t>
  </si>
  <si>
    <t>031132</t>
  </si>
  <si>
    <t>031191</t>
  </si>
  <si>
    <t>031175</t>
  </si>
  <si>
    <t>031235</t>
  </si>
  <si>
    <t>031206</t>
  </si>
  <si>
    <t>031179</t>
  </si>
  <si>
    <t>031521</t>
  </si>
  <si>
    <t>031230</t>
  </si>
  <si>
    <t>031233</t>
  </si>
  <si>
    <t>031189</t>
  </si>
  <si>
    <t>031151</t>
  </si>
  <si>
    <t>031137</t>
  </si>
  <si>
    <t>031184</t>
  </si>
  <si>
    <t>031505</t>
  </si>
  <si>
    <t>031135</t>
  </si>
  <si>
    <t>ｻﾄｳ ﾚﾅ</t>
  </si>
  <si>
    <t>031199</t>
  </si>
  <si>
    <t>031166</t>
  </si>
  <si>
    <t>031159</t>
  </si>
  <si>
    <t>031138</t>
  </si>
  <si>
    <t>031234</t>
  </si>
  <si>
    <t>031239</t>
  </si>
  <si>
    <t>031214</t>
  </si>
  <si>
    <t>031223</t>
  </si>
  <si>
    <t>031201</t>
  </si>
  <si>
    <t>031168</t>
  </si>
  <si>
    <t>031181</t>
  </si>
  <si>
    <t>031183</t>
  </si>
  <si>
    <t>031228</t>
  </si>
  <si>
    <t>031218</t>
  </si>
  <si>
    <t>031176</t>
  </si>
  <si>
    <t>031188</t>
  </si>
  <si>
    <t>031163</t>
  </si>
  <si>
    <t>031213</t>
  </si>
  <si>
    <t>031229</t>
  </si>
  <si>
    <t>031141</t>
  </si>
  <si>
    <t>031162</t>
  </si>
  <si>
    <t>031187</t>
  </si>
  <si>
    <t>031209</t>
  </si>
  <si>
    <t>031153</t>
  </si>
  <si>
    <t>031221</t>
  </si>
  <si>
    <t>031144</t>
  </si>
  <si>
    <t>031128</t>
  </si>
  <si>
    <t>031241</t>
  </si>
  <si>
    <t>031125</t>
  </si>
  <si>
    <t>031147</t>
  </si>
  <si>
    <t>031149</t>
  </si>
  <si>
    <t>031224</t>
  </si>
  <si>
    <t>031520</t>
  </si>
  <si>
    <t>031122</t>
  </si>
  <si>
    <t>031129</t>
  </si>
  <si>
    <t>031519</t>
  </si>
  <si>
    <t>031169</t>
  </si>
  <si>
    <t>031190</t>
  </si>
  <si>
    <t>031124</t>
  </si>
  <si>
    <t>031212</t>
  </si>
  <si>
    <t>031202</t>
  </si>
  <si>
    <t>031130</t>
  </si>
  <si>
    <t>031194</t>
  </si>
  <si>
    <t>031131</t>
  </si>
  <si>
    <t>031204</t>
  </si>
  <si>
    <t>031127</t>
  </si>
  <si>
    <t>031121</t>
  </si>
  <si>
    <t>031123</t>
  </si>
  <si>
    <t>031133</t>
  </si>
  <si>
    <t>031136</t>
  </si>
  <si>
    <t>031517</t>
  </si>
  <si>
    <t>031142</t>
  </si>
  <si>
    <t>031143</t>
  </si>
  <si>
    <t>031146</t>
  </si>
  <si>
    <t>031148</t>
  </si>
  <si>
    <t>031171</t>
  </si>
  <si>
    <t>031172</t>
  </si>
  <si>
    <t>ﾖｼﾀﾞ ﾕｲ</t>
  </si>
  <si>
    <t>031174</t>
  </si>
  <si>
    <t>031203</t>
  </si>
  <si>
    <t>031216</t>
  </si>
  <si>
    <t>031220</t>
  </si>
  <si>
    <t>031222</t>
  </si>
  <si>
    <t>031238</t>
  </si>
  <si>
    <t>031240</t>
  </si>
  <si>
    <t>031242</t>
  </si>
  <si>
    <t>ｻﾄｳ ﾊﾙﾄ</t>
  </si>
  <si>
    <t>031508</t>
  </si>
  <si>
    <t>031139</t>
  </si>
  <si>
    <t>031134</t>
  </si>
  <si>
    <t>ｻﾄｳ ｺｳｷ</t>
  </si>
  <si>
    <t>ｲｼﾀﾞ ﾘｭｳﾄ</t>
  </si>
  <si>
    <t>031518</t>
  </si>
  <si>
    <t>胆沢中</t>
    <phoneticPr fontId="4"/>
  </si>
  <si>
    <t>奥州衣川中</t>
    <rPh sb="2" eb="4">
      <t>コロモガワ</t>
    </rPh>
    <rPh sb="4" eb="5">
      <t>チュウ</t>
    </rPh>
    <phoneticPr fontId="155"/>
  </si>
  <si>
    <t>高田第一中</t>
    <rPh sb="2" eb="4">
      <t>ダイイチ</t>
    </rPh>
    <rPh sb="4" eb="5">
      <t>チュウ</t>
    </rPh>
    <phoneticPr fontId="155"/>
  </si>
  <si>
    <t>大槌学園中</t>
    <rPh sb="0" eb="1">
      <t>ダイ</t>
    </rPh>
    <rPh sb="1" eb="2">
      <t>ツチ</t>
    </rPh>
    <rPh sb="2" eb="4">
      <t>ガクエン</t>
    </rPh>
    <rPh sb="4" eb="5">
      <t>チュウ</t>
    </rPh>
    <phoneticPr fontId="155"/>
  </si>
  <si>
    <t>釜石東中</t>
    <rPh sb="0" eb="2">
      <t>カマイシ</t>
    </rPh>
    <rPh sb="2" eb="3">
      <t>ヒガシ</t>
    </rPh>
    <rPh sb="3" eb="4">
      <t>チュウ</t>
    </rPh>
    <phoneticPr fontId="155"/>
  </si>
  <si>
    <t>リレーﾃﾞｰﾀ形式（MATシステム）</t>
    <rPh sb="7" eb="9">
      <t>ケイシキ</t>
    </rPh>
    <phoneticPr fontId="4"/>
  </si>
  <si>
    <t>4×１００</t>
    <phoneticPr fontId="4"/>
  </si>
  <si>
    <t>4×４００</t>
    <phoneticPr fontId="4"/>
  </si>
  <si>
    <r>
      <t>〇</t>
    </r>
    <r>
      <rPr>
        <b/>
        <sz val="14"/>
        <color rgb="FFFF0000"/>
        <rFont val="平成明朝"/>
        <family val="3"/>
        <charset val="128"/>
      </rPr>
      <t>女　子</t>
    </r>
    <rPh sb="1" eb="2">
      <t>オンナ</t>
    </rPh>
    <rPh sb="3" eb="4">
      <t>コ</t>
    </rPh>
    <phoneticPr fontId="4"/>
  </si>
  <si>
    <r>
      <t>〇</t>
    </r>
    <r>
      <rPr>
        <b/>
        <sz val="14"/>
        <color rgb="FF3333FF"/>
        <rFont val="平成明朝"/>
        <family val="3"/>
        <charset val="128"/>
      </rPr>
      <t>男　子</t>
    </r>
    <rPh sb="1" eb="2">
      <t>オトコ</t>
    </rPh>
    <rPh sb="3" eb="4">
      <t>コ</t>
    </rPh>
    <phoneticPr fontId="4"/>
  </si>
  <si>
    <t>盛岡城西中</t>
    <phoneticPr fontId="4"/>
  </si>
  <si>
    <t>北上北中</t>
    <rPh sb="0" eb="2">
      <t>キタカミ</t>
    </rPh>
    <rPh sb="2" eb="3">
      <t>キタ</t>
    </rPh>
    <rPh sb="3" eb="4">
      <t>チュウ</t>
    </rPh>
    <phoneticPr fontId="4"/>
  </si>
  <si>
    <t>087</t>
    <phoneticPr fontId="4"/>
  </si>
  <si>
    <t>シートから申し込み入力して下さい</t>
    <rPh sb="5" eb="6">
      <t>モウ</t>
    </rPh>
    <rPh sb="7" eb="8">
      <t>コ</t>
    </rPh>
    <rPh sb="9" eb="11">
      <t>ニュウリョク</t>
    </rPh>
    <rPh sb="13" eb="14">
      <t>クダ</t>
    </rPh>
    <phoneticPr fontId="4"/>
  </si>
  <si>
    <t>登録番号</t>
    <rPh sb="0" eb="4">
      <t>トウロクバンゴウ</t>
    </rPh>
    <phoneticPr fontId="4"/>
  </si>
  <si>
    <t>031243</t>
  </si>
  <si>
    <t>ｱﾍﾞ ﾋﾅﾀ</t>
  </si>
  <si>
    <t>軽米中</t>
    <phoneticPr fontId="4"/>
  </si>
  <si>
    <t>中　学</t>
    <rPh sb="0" eb="1">
      <t>チュウ</t>
    </rPh>
    <rPh sb="2" eb="3">
      <t>ガク</t>
    </rPh>
    <phoneticPr fontId="4"/>
  </si>
  <si>
    <t>中学生版</t>
    <rPh sb="0" eb="3">
      <t>チュウガクセイ</t>
    </rPh>
    <rPh sb="3" eb="4">
      <t>バン</t>
    </rPh>
    <phoneticPr fontId="2"/>
  </si>
  <si>
    <t xml:space="preserve">  　その他 不明な点もありましたら連絡下さい</t>
    <rPh sb="5" eb="6">
      <t>タ</t>
    </rPh>
    <rPh sb="7" eb="9">
      <t>フメイ</t>
    </rPh>
    <rPh sb="10" eb="11">
      <t>テン</t>
    </rPh>
    <rPh sb="18" eb="20">
      <t>レンラク</t>
    </rPh>
    <rPh sb="20" eb="21">
      <t>クダ</t>
    </rPh>
    <phoneticPr fontId="2"/>
  </si>
  <si>
    <t>（連絡先）岩手陸上競技協会</t>
    <rPh sb="1" eb="3">
      <t>レンラク</t>
    </rPh>
    <rPh sb="3" eb="4">
      <t>サキ</t>
    </rPh>
    <rPh sb="5" eb="7">
      <t>イワテ</t>
    </rPh>
    <rPh sb="7" eb="9">
      <t>リクジョウ</t>
    </rPh>
    <rPh sb="9" eb="11">
      <t>キョウギ</t>
    </rPh>
    <rPh sb="11" eb="13">
      <t>キョウカイ</t>
    </rPh>
    <phoneticPr fontId="2"/>
  </si>
  <si>
    <t xml:space="preserve"> TEL 019-621-8460</t>
    <phoneticPr fontId="2"/>
  </si>
  <si>
    <r>
      <rPr>
        <b/>
        <sz val="12"/>
        <color rgb="FF3333FF"/>
        <rFont val="平成明朝"/>
        <family val="3"/>
        <charset val="128"/>
      </rPr>
      <t xml:space="preserve">    　　　　　　</t>
    </r>
    <r>
      <rPr>
        <b/>
        <sz val="12"/>
        <color rgb="FF3333FF"/>
        <rFont val="Yu Gothic"/>
        <family val="3"/>
        <charset val="128"/>
      </rPr>
      <t>但し、</t>
    </r>
    <r>
      <rPr>
        <b/>
        <sz val="12"/>
        <color rgb="FFFF0000"/>
        <rFont val="平成明朝"/>
        <family val="3"/>
        <charset val="128"/>
      </rPr>
      <t xml:space="preserve"> </t>
    </r>
    <r>
      <rPr>
        <b/>
        <sz val="12"/>
        <color rgb="FF0000FF"/>
        <rFont val="平成明朝"/>
        <family val="3"/>
        <charset val="128"/>
      </rPr>
      <t xml:space="preserve">登録申請中により  </t>
    </r>
    <r>
      <rPr>
        <b/>
        <sz val="12"/>
        <color rgb="FFFF0000"/>
        <rFont val="平成明朝"/>
        <family val="3"/>
        <charset val="128"/>
      </rPr>
      <t>登録ナンバーが判明していない</t>
    </r>
    <r>
      <rPr>
        <b/>
        <sz val="12"/>
        <color rgb="FF0000FF"/>
        <rFont val="平成明朝"/>
        <family val="3"/>
        <charset val="128"/>
      </rPr>
      <t>場合、あるいは</t>
    </r>
    <rPh sb="10" eb="11">
      <t>タダ</t>
    </rPh>
    <rPh sb="14" eb="16">
      <t>トウロク</t>
    </rPh>
    <rPh sb="16" eb="19">
      <t>シンセイチュウ</t>
    </rPh>
    <rPh sb="24" eb="26">
      <t>トウロク</t>
    </rPh>
    <rPh sb="31" eb="33">
      <t>ハンメイ</t>
    </rPh>
    <rPh sb="38" eb="40">
      <t>バアイ</t>
    </rPh>
    <phoneticPr fontId="4"/>
  </si>
  <si>
    <r>
      <rPr>
        <b/>
        <sz val="12"/>
        <color rgb="FF0000FF"/>
        <rFont val="平成明朝"/>
        <family val="3"/>
        <charset val="128"/>
      </rPr>
      <t xml:space="preserve"> 　　　</t>
    </r>
    <r>
      <rPr>
        <b/>
        <sz val="12"/>
        <color rgb="FF0000FF"/>
        <rFont val="ＭＳ Ｐゴシック"/>
        <family val="3"/>
        <charset val="128"/>
      </rPr>
      <t xml:space="preserve">   </t>
    </r>
    <r>
      <rPr>
        <b/>
        <sz val="12"/>
        <color rgb="FF0000FF"/>
        <rFont val="平成明朝"/>
        <family val="3"/>
        <charset val="128"/>
      </rPr>
      <t xml:space="preserve"> 　　　　</t>
    </r>
    <r>
      <rPr>
        <b/>
        <sz val="12"/>
        <color rgb="FFFF0000"/>
        <rFont val="平成明朝"/>
        <family val="3"/>
        <charset val="128"/>
      </rPr>
      <t>登録不備</t>
    </r>
    <r>
      <rPr>
        <b/>
        <sz val="12"/>
        <rFont val="平成明朝"/>
        <family val="3"/>
        <charset val="128"/>
      </rPr>
      <t>（ﾅﾝﾊﾞｰ入力しても氏名、所属等が出力されない）</t>
    </r>
    <r>
      <rPr>
        <b/>
        <sz val="12"/>
        <color rgb="FF0000FF"/>
        <rFont val="平成明朝"/>
        <family val="3"/>
        <charset val="128"/>
      </rPr>
      <t>の場合</t>
    </r>
    <r>
      <rPr>
        <b/>
        <sz val="12"/>
        <color rgb="FF0000FF"/>
        <rFont val="ＭＳ Ｐゴシック"/>
        <family val="3"/>
        <charset val="128"/>
      </rPr>
      <t>は</t>
    </r>
    <rPh sb="12" eb="14">
      <t>トウロク</t>
    </rPh>
    <rPh sb="14" eb="16">
      <t>フビ</t>
    </rPh>
    <rPh sb="22" eb="24">
      <t>ニュウリョク</t>
    </rPh>
    <rPh sb="27" eb="29">
      <t>シメイ</t>
    </rPh>
    <rPh sb="30" eb="32">
      <t>ショゾク</t>
    </rPh>
    <rPh sb="32" eb="33">
      <t>トウ</t>
    </rPh>
    <rPh sb="34" eb="36">
      <t>シュツリョク</t>
    </rPh>
    <phoneticPr fontId="4"/>
  </si>
  <si>
    <t>種　別(1)</t>
    <rPh sb="0" eb="1">
      <t>シュ</t>
    </rPh>
    <rPh sb="2" eb="3">
      <t>ベツ</t>
    </rPh>
    <phoneticPr fontId="2"/>
  </si>
  <si>
    <t>種　　目(１)</t>
    <rPh sb="0" eb="1">
      <t>シュ</t>
    </rPh>
    <rPh sb="3" eb="4">
      <t>メ</t>
    </rPh>
    <phoneticPr fontId="2"/>
  </si>
  <si>
    <t>記　録(１)</t>
    <rPh sb="0" eb="1">
      <t>キ</t>
    </rPh>
    <rPh sb="2" eb="3">
      <t>ロク</t>
    </rPh>
    <phoneticPr fontId="2"/>
  </si>
  <si>
    <t>種　　目(2)</t>
    <rPh sb="0" eb="1">
      <t>シュ</t>
    </rPh>
    <rPh sb="3" eb="4">
      <t>メ</t>
    </rPh>
    <phoneticPr fontId="2"/>
  </si>
  <si>
    <t>記　録(2)</t>
    <rPh sb="0" eb="1">
      <t>キ</t>
    </rPh>
    <rPh sb="2" eb="3">
      <t>ロク</t>
    </rPh>
    <phoneticPr fontId="2"/>
  </si>
  <si>
    <t>種　別(3)</t>
    <rPh sb="0" eb="1">
      <t>シュ</t>
    </rPh>
    <rPh sb="2" eb="3">
      <t>ベツ</t>
    </rPh>
    <phoneticPr fontId="2"/>
  </si>
  <si>
    <t>種　　目(3)</t>
    <rPh sb="0" eb="1">
      <t>シュ</t>
    </rPh>
    <rPh sb="3" eb="4">
      <t>メ</t>
    </rPh>
    <phoneticPr fontId="2"/>
  </si>
  <si>
    <t>記　録(3)</t>
    <rPh sb="0" eb="1">
      <t>キ</t>
    </rPh>
    <rPh sb="2" eb="3">
      <t>ロク</t>
    </rPh>
    <phoneticPr fontId="2"/>
  </si>
  <si>
    <t>三部女子少年A</t>
    <rPh sb="0" eb="1">
      <t>サン</t>
    </rPh>
    <rPh sb="1" eb="2">
      <t>ブ</t>
    </rPh>
    <rPh sb="2" eb="4">
      <t>ジョシ</t>
    </rPh>
    <rPh sb="4" eb="6">
      <t>ショウネン</t>
    </rPh>
    <phoneticPr fontId="4"/>
  </si>
  <si>
    <t>四部女子少年B</t>
    <rPh sb="0" eb="1">
      <t>シ</t>
    </rPh>
    <rPh sb="1" eb="2">
      <t>ブ</t>
    </rPh>
    <rPh sb="2" eb="4">
      <t>ジョシ</t>
    </rPh>
    <rPh sb="4" eb="6">
      <t>ショウネン</t>
    </rPh>
    <phoneticPr fontId="4"/>
  </si>
  <si>
    <t>三部男子少年A</t>
    <rPh sb="0" eb="1">
      <t>サン</t>
    </rPh>
    <rPh sb="1" eb="2">
      <t>ブ</t>
    </rPh>
    <rPh sb="2" eb="4">
      <t>ダンシ</t>
    </rPh>
    <rPh sb="4" eb="6">
      <t>ショウネン</t>
    </rPh>
    <phoneticPr fontId="4"/>
  </si>
  <si>
    <t>四部男子少年B</t>
    <rPh sb="0" eb="1">
      <t>シ</t>
    </rPh>
    <rPh sb="1" eb="2">
      <t>ブ</t>
    </rPh>
    <rPh sb="2" eb="4">
      <t>ダンシ</t>
    </rPh>
    <rPh sb="4" eb="6">
      <t>ショウネン</t>
    </rPh>
    <phoneticPr fontId="4"/>
  </si>
  <si>
    <t>五部男子少年共通</t>
    <rPh sb="0" eb="1">
      <t>ゴ</t>
    </rPh>
    <rPh sb="1" eb="2">
      <t>ブ</t>
    </rPh>
    <rPh sb="2" eb="4">
      <t>ダンシ</t>
    </rPh>
    <rPh sb="4" eb="6">
      <t>ショウネン</t>
    </rPh>
    <rPh sb="6" eb="8">
      <t>キョウツウ</t>
    </rPh>
    <phoneticPr fontId="4"/>
  </si>
  <si>
    <t>種別　（　MAT  ）</t>
    <rPh sb="0" eb="2">
      <t>シュベツ</t>
    </rPh>
    <phoneticPr fontId="4"/>
  </si>
  <si>
    <t>学年</t>
    <rPh sb="0" eb="2">
      <t>ガクネン</t>
    </rPh>
    <phoneticPr fontId="4"/>
  </si>
  <si>
    <t>種　　　　目(MAT)</t>
    <rPh sb="0" eb="1">
      <t>シュ</t>
    </rPh>
    <rPh sb="5" eb="6">
      <t>メ</t>
    </rPh>
    <phoneticPr fontId="4"/>
  </si>
  <si>
    <t>１１０ｍＨ(1.067m)</t>
    <phoneticPr fontId="5"/>
  </si>
  <si>
    <t>４００ｍＨ(0.914m)</t>
    <phoneticPr fontId="4"/>
  </si>
  <si>
    <t>３０００ｍＳＣ</t>
  </si>
  <si>
    <t>一般砲丸投(7.260kg)</t>
    <rPh sb="0" eb="2">
      <t>イッパン</t>
    </rPh>
    <phoneticPr fontId="4"/>
  </si>
  <si>
    <t>高校砲丸投(6.000kg)</t>
    <phoneticPr fontId="4"/>
  </si>
  <si>
    <t>砲丸投(5.000kg)</t>
    <phoneticPr fontId="4"/>
  </si>
  <si>
    <t>一般円盤投(2.000kg)</t>
    <rPh sb="0" eb="2">
      <t>イッパン</t>
    </rPh>
    <phoneticPr fontId="4"/>
  </si>
  <si>
    <t>高校円盤投(1.750kg)</t>
    <phoneticPr fontId="4"/>
  </si>
  <si>
    <t>一般ハンマー投(7.260kg)</t>
    <rPh sb="0" eb="2">
      <t>イッパン</t>
    </rPh>
    <phoneticPr fontId="4"/>
  </si>
  <si>
    <t>089</t>
    <phoneticPr fontId="4"/>
  </si>
  <si>
    <t>高校ハンマー投(6.000kg)</t>
    <phoneticPr fontId="4"/>
  </si>
  <si>
    <t>092</t>
    <phoneticPr fontId="8"/>
  </si>
  <si>
    <t>１００ｍＨ(0.838m)</t>
    <phoneticPr fontId="4"/>
  </si>
  <si>
    <t>１００ｍＨ(0.762m)</t>
    <phoneticPr fontId="4"/>
  </si>
  <si>
    <t>４００ｍＨ(0.762m)</t>
    <phoneticPr fontId="4"/>
  </si>
  <si>
    <t>046</t>
    <phoneticPr fontId="4"/>
  </si>
  <si>
    <t>２０００ｍＳＣ</t>
    <phoneticPr fontId="4"/>
  </si>
  <si>
    <t>052</t>
    <phoneticPr fontId="4"/>
  </si>
  <si>
    <t>ハンマー投(4.000kg)</t>
  </si>
  <si>
    <t>やり投(600g)</t>
  </si>
  <si>
    <t>１５００ｍ</t>
  </si>
  <si>
    <t>走幅跳</t>
  </si>
  <si>
    <t>05</t>
  </si>
  <si>
    <t>野田中</t>
    <phoneticPr fontId="4"/>
  </si>
  <si>
    <t>普代中</t>
    <phoneticPr fontId="4"/>
  </si>
  <si>
    <r>
      <t>登録ﾅﾝﾊﾞｰ、氏名　</t>
    </r>
    <r>
      <rPr>
        <b/>
        <sz val="9"/>
        <color rgb="FFFF0000"/>
        <rFont val="ＭＳ ゴシック"/>
        <family val="3"/>
        <charset val="128"/>
      </rPr>
      <t>直接入力</t>
    </r>
    <r>
      <rPr>
        <b/>
        <sz val="9"/>
        <color rgb="FF0000FF"/>
        <rFont val="ＭＳ ゴシック"/>
        <family val="3"/>
        <charset val="128"/>
      </rPr>
      <t>です</t>
    </r>
    <rPh sb="0" eb="2">
      <t>トウロク</t>
    </rPh>
    <rPh sb="8" eb="10">
      <t>シメイ</t>
    </rPh>
    <rPh sb="11" eb="13">
      <t>チョクセツ</t>
    </rPh>
    <rPh sb="13" eb="15">
      <t>ニュウリョク</t>
    </rPh>
    <phoneticPr fontId="4"/>
  </si>
  <si>
    <t>所 属 名</t>
    <rPh sb="0" eb="1">
      <t>トコロ</t>
    </rPh>
    <rPh sb="2" eb="3">
      <t>ゾク</t>
    </rPh>
    <rPh sb="4" eb="5">
      <t>ナ</t>
    </rPh>
    <phoneticPr fontId="2"/>
  </si>
  <si>
    <r>
      <rPr>
        <b/>
        <sz val="10"/>
        <color rgb="FF3333FF"/>
        <rFont val="平成明朝"/>
        <family val="3"/>
        <charset val="128"/>
      </rPr>
      <t>チームに</t>
    </r>
    <r>
      <rPr>
        <b/>
        <sz val="10"/>
        <color rgb="FFFF0000"/>
        <rFont val="ＭＳ ゴシック"/>
        <family val="3"/>
        <charset val="128"/>
      </rPr>
      <t>未登録者がいる場合</t>
    </r>
    <r>
      <rPr>
        <b/>
        <sz val="10"/>
        <color rgb="FF0000FF"/>
        <rFont val="ＭＳ ゴシック"/>
        <family val="3"/>
        <charset val="128"/>
      </rPr>
      <t>は</t>
    </r>
    <r>
      <rPr>
        <b/>
        <sz val="10"/>
        <color rgb="FFFF0000"/>
        <rFont val="ＭＳ ゴシック"/>
        <family val="3"/>
        <charset val="128"/>
      </rPr>
      <t>その２</t>
    </r>
    <r>
      <rPr>
        <b/>
        <sz val="10"/>
        <color rgb="FF0000FF"/>
        <rFont val="ＭＳ ゴシック"/>
        <family val="3"/>
        <charset val="128"/>
      </rPr>
      <t>から入力下さい</t>
    </r>
    <rPh sb="4" eb="7">
      <t>ミトウロク</t>
    </rPh>
    <rPh sb="7" eb="8">
      <t>モノ</t>
    </rPh>
    <rPh sb="11" eb="13">
      <t>バアイ</t>
    </rPh>
    <rPh sb="19" eb="21">
      <t>ニュウリョク</t>
    </rPh>
    <rPh sb="21" eb="22">
      <t>クダ</t>
    </rPh>
    <phoneticPr fontId="4"/>
  </si>
  <si>
    <r>
      <rPr>
        <b/>
        <sz val="16"/>
        <color rgb="FFFF0000"/>
        <rFont val="ＭＳ ゴシック"/>
        <family val="3"/>
        <charset val="128"/>
      </rPr>
      <t>登録者</t>
    </r>
    <r>
      <rPr>
        <b/>
        <sz val="16"/>
        <rFont val="ＭＳ ゴシック"/>
        <family val="3"/>
        <charset val="128"/>
      </rPr>
      <t>はこのシートより入力してください</t>
    </r>
    <rPh sb="0" eb="3">
      <t>トウロクシャ</t>
    </rPh>
    <rPh sb="11" eb="13">
      <t>ニュウリョク</t>
    </rPh>
    <phoneticPr fontId="2"/>
  </si>
  <si>
    <r>
      <rPr>
        <b/>
        <sz val="11"/>
        <color rgb="FFFF0000"/>
        <rFont val="ＭＳ ゴシック"/>
        <family val="3"/>
        <charset val="128"/>
      </rPr>
      <t xml:space="preserve">※ 通信欄 </t>
    </r>
    <r>
      <rPr>
        <b/>
        <sz val="11"/>
        <rFont val="ＭＳ ゴシック"/>
        <family val="3"/>
        <charset val="128"/>
      </rPr>
      <t>は　</t>
    </r>
    <r>
      <rPr>
        <b/>
        <sz val="11"/>
        <color rgb="FF3333FF"/>
        <rFont val="ＭＳ ゴシック"/>
        <family val="3"/>
        <charset val="128"/>
      </rPr>
      <t>男子入力欄</t>
    </r>
    <r>
      <rPr>
        <b/>
        <sz val="11"/>
        <rFont val="ＭＳ ゴシック"/>
        <family val="3"/>
        <charset val="128"/>
      </rPr>
      <t>の下にあります</t>
    </r>
    <rPh sb="2" eb="5">
      <t>ツウシンラン</t>
    </rPh>
    <rPh sb="8" eb="10">
      <t>ダンシ</t>
    </rPh>
    <rPh sb="10" eb="12">
      <t>ニュウリョク</t>
    </rPh>
    <rPh sb="12" eb="13">
      <t>ラン</t>
    </rPh>
    <rPh sb="14" eb="15">
      <t>シタ</t>
    </rPh>
    <phoneticPr fontId="2"/>
  </si>
  <si>
    <t>083</t>
    <phoneticPr fontId="4"/>
  </si>
  <si>
    <t>090</t>
    <phoneticPr fontId="4"/>
  </si>
  <si>
    <t>ｵﾉﾃﾞﾗ ﾘｵ</t>
  </si>
  <si>
    <t>ﾑﾗﾀ ｱｵｲ</t>
  </si>
  <si>
    <t>ﾑﾗﾀ ﾅﾉ</t>
  </si>
  <si>
    <t>ｵｵｻﾜ ﾉﾘｶ</t>
  </si>
  <si>
    <t>ﾏｴﾔﾏ ﾕｶﾅ</t>
  </si>
  <si>
    <t>ﾀﾀﾞ ﾐﾊﾙ</t>
  </si>
  <si>
    <t>ﾏｴﾀ ﾐﾊﾈ</t>
  </si>
  <si>
    <t>ｷｸﾁ ﾀﾏﾙ</t>
  </si>
  <si>
    <t>ﾊﾀﾔﾏ ﾗﾝ</t>
  </si>
  <si>
    <t>ｶﾜﾊﾗ ｼﾕﾙ</t>
  </si>
  <si>
    <t>ﾖｼﾀﾞ ﾒｲ</t>
  </si>
  <si>
    <t>ｶﾀｸﾗ ﾛｳｻﾞ</t>
  </si>
  <si>
    <t>ﾑｸｼ ﾐﾊﾙ</t>
  </si>
  <si>
    <t>ｻﾜﾀﾞ ｼｲｺ</t>
  </si>
  <si>
    <t>ﾌﾙｶﾜ ｺﾊﾙ</t>
  </si>
  <si>
    <t>ﾌﾙｶﾜ ﾐﾊﾙ</t>
  </si>
  <si>
    <t>大船渡末崎中</t>
  </si>
  <si>
    <t>西根第一中</t>
  </si>
  <si>
    <t>ﾌｼﾞﾜﾗ ﾋﾅﾀ</t>
  </si>
  <si>
    <t>ﾊﾏｶﾜ ｼｭｳｼﾞ</t>
  </si>
  <si>
    <t>ﾀﾑﾗ ﾘｭｳﾄ</t>
  </si>
  <si>
    <t>ﾁﾀﾞ ｶｲﾄ</t>
  </si>
  <si>
    <t>ﾁﾀﾞ ﾘｸ</t>
  </si>
  <si>
    <t>ﾑﾗｶﾐ ｹｲ</t>
  </si>
  <si>
    <t>ﾀｶﾊｼ ｶｲｾｲ</t>
  </si>
  <si>
    <t>ｷｸﾁ ﾕﾗ</t>
  </si>
  <si>
    <t>ｴﾝﾄﾞｳ ﾊﾙﾄ</t>
  </si>
  <si>
    <t>ﾍﾞﾆﾔ ﾀｸﾄ</t>
  </si>
  <si>
    <t>ﾆｲﾇﾏ ﾘｭｳﾏ</t>
  </si>
  <si>
    <t>ｲﾏﾌﾞﾁ ﾕｳﾀﾛｳ</t>
  </si>
  <si>
    <t>ｷｸﾁ ｶｹﾙ</t>
  </si>
  <si>
    <t>ﾀｹﾀﾞ ｿﾗｸ</t>
  </si>
  <si>
    <t>ﾜﾀﾅﾍﾞ ｾﾅ</t>
  </si>
  <si>
    <t>村田　　菜音</t>
  </si>
  <si>
    <t>大澤　　典佳</t>
  </si>
  <si>
    <t>前山　　柚奏</t>
  </si>
  <si>
    <t>多田　　心春</t>
  </si>
  <si>
    <t>前田　　望羽</t>
  </si>
  <si>
    <t>川原　　詩夕</t>
  </si>
  <si>
    <t>吉田　　芽生</t>
  </si>
  <si>
    <t>片倉　　桜咲</t>
  </si>
  <si>
    <t>六串　　海遥</t>
  </si>
  <si>
    <t>古川　　香桜</t>
  </si>
  <si>
    <t>古川　　美桜</t>
  </si>
  <si>
    <t>３０００ｍ</t>
  </si>
  <si>
    <t>５０００ｍ</t>
  </si>
  <si>
    <t>記　録(1)</t>
    <rPh sb="0" eb="1">
      <t>キ</t>
    </rPh>
    <rPh sb="2" eb="3">
      <t>ロク</t>
    </rPh>
    <phoneticPr fontId="2"/>
  </si>
  <si>
    <t>コピー貼り付けは絶対しない</t>
    <rPh sb="3" eb="4">
      <t>ハ</t>
    </rPh>
    <rPh sb="5" eb="6">
      <t>ツ</t>
    </rPh>
    <rPh sb="8" eb="10">
      <t>ゼッタイ</t>
    </rPh>
    <phoneticPr fontId="4"/>
  </si>
  <si>
    <t>こと</t>
    <phoneticPr fontId="2"/>
  </si>
  <si>
    <r>
      <rPr>
        <b/>
        <sz val="14"/>
        <color rgb="FFFF0000"/>
        <rFont val="ＭＳ ゴシック"/>
        <family val="3"/>
        <charset val="128"/>
      </rPr>
      <t>※</t>
    </r>
    <r>
      <rPr>
        <b/>
        <sz val="14"/>
        <color rgb="FF3333FF"/>
        <rFont val="ＭＳ ゴシック"/>
        <family val="3"/>
        <charset val="128"/>
      </rPr>
      <t xml:space="preserve"> 種別・</t>
    </r>
    <r>
      <rPr>
        <b/>
        <sz val="14"/>
        <color rgb="FF0000FF"/>
        <rFont val="ＭＳ ゴシック"/>
        <family val="3"/>
        <charset val="128"/>
      </rPr>
      <t>種目(1),(3)は選択入力です。他からの</t>
    </r>
    <r>
      <rPr>
        <sz val="11"/>
        <color theme="1"/>
        <rFont val="ＭＳ Ｐゴシック"/>
        <family val="2"/>
        <charset val="128"/>
        <scheme val="minor"/>
      </rPr>
      <t/>
    </r>
    <rPh sb="2" eb="4">
      <t>シュベツ</t>
    </rPh>
    <rPh sb="5" eb="7">
      <t>シュモク</t>
    </rPh>
    <rPh sb="15" eb="17">
      <t>センタク</t>
    </rPh>
    <rPh sb="17" eb="19">
      <t>ニュウリョク</t>
    </rPh>
    <phoneticPr fontId="4"/>
  </si>
  <si>
    <r>
      <rPr>
        <b/>
        <sz val="14"/>
        <color rgb="FFFF0000"/>
        <rFont val="ＭＳ ゴシック"/>
        <family val="3"/>
        <charset val="128"/>
      </rPr>
      <t xml:space="preserve"> ※</t>
    </r>
    <r>
      <rPr>
        <b/>
        <sz val="14"/>
        <color rgb="FF3333FF"/>
        <rFont val="ＭＳ ゴシック"/>
        <family val="3"/>
        <charset val="128"/>
      </rPr>
      <t>申し込みファイル名</t>
    </r>
    <r>
      <rPr>
        <b/>
        <sz val="14"/>
        <rFont val="ＭＳ ゴシック"/>
        <family val="3"/>
        <charset val="128"/>
      </rPr>
      <t>:</t>
    </r>
    <phoneticPr fontId="2"/>
  </si>
  <si>
    <r>
      <rPr>
        <b/>
        <sz val="16"/>
        <color rgb="FF3333FF"/>
        <rFont val="ＭＳ ゴシック"/>
        <family val="3"/>
        <charset val="128"/>
      </rPr>
      <t xml:space="preserve">選 手 権 </t>
    </r>
    <r>
      <rPr>
        <b/>
        <sz val="16"/>
        <color rgb="FFFF0000"/>
        <rFont val="ＭＳ ゴシック"/>
        <family val="3"/>
        <charset val="128"/>
      </rPr>
      <t>(所 属 名)</t>
    </r>
    <rPh sb="0" eb="1">
      <t>セン</t>
    </rPh>
    <rPh sb="2" eb="3">
      <t>テ</t>
    </rPh>
    <rPh sb="4" eb="5">
      <t>ケン</t>
    </rPh>
    <phoneticPr fontId="2"/>
  </si>
  <si>
    <r>
      <rPr>
        <b/>
        <sz val="12"/>
        <rFont val="ＭＳ ゴシック"/>
        <family val="3"/>
        <charset val="128"/>
      </rPr>
      <t xml:space="preserve">             メール送信時、もし</t>
    </r>
    <r>
      <rPr>
        <b/>
        <sz val="12"/>
        <color rgb="FFFF0000"/>
        <rFont val="ＭＳ ゴシック"/>
        <family val="3"/>
        <charset val="128"/>
      </rPr>
      <t>返信メールが届かない場合</t>
    </r>
    <r>
      <rPr>
        <b/>
        <sz val="12"/>
        <rFont val="ＭＳ ゴシック"/>
        <family val="3"/>
        <charset val="128"/>
      </rPr>
      <t>は</t>
    </r>
    <r>
      <rPr>
        <b/>
        <sz val="12"/>
        <color rgb="FFFF0000"/>
        <rFont val="ＭＳ ゴシック"/>
        <family val="3"/>
        <charset val="128"/>
      </rPr>
      <t>必ず電話で</t>
    </r>
    <r>
      <rPr>
        <b/>
        <sz val="12"/>
        <rFont val="ＭＳ ゴシック"/>
        <family val="3"/>
        <charset val="128"/>
      </rPr>
      <t>連絡下さい</t>
    </r>
    <rPh sb="16" eb="18">
      <t>ソウシン</t>
    </rPh>
    <rPh sb="18" eb="19">
      <t>ジ</t>
    </rPh>
    <rPh sb="22" eb="24">
      <t>ヘンシン</t>
    </rPh>
    <rPh sb="28" eb="29">
      <t>トド</t>
    </rPh>
    <rPh sb="32" eb="34">
      <t>バアイ</t>
    </rPh>
    <rPh sb="35" eb="36">
      <t>カナラ</t>
    </rPh>
    <rPh sb="37" eb="39">
      <t>デンワ</t>
    </rPh>
    <rPh sb="40" eb="42">
      <t>レンラク</t>
    </rPh>
    <rPh sb="42" eb="43">
      <t>クダ</t>
    </rPh>
    <phoneticPr fontId="2"/>
  </si>
  <si>
    <r>
      <rPr>
        <b/>
        <sz val="14"/>
        <color rgb="FFFF0000"/>
        <rFont val="ＭＳ ゴシック"/>
        <family val="3"/>
        <charset val="128"/>
      </rPr>
      <t>※</t>
    </r>
    <r>
      <rPr>
        <b/>
        <sz val="14"/>
        <color rgb="FF3333FF"/>
        <rFont val="ＭＳ ゴシック"/>
        <family val="3"/>
        <charset val="128"/>
      </rPr>
      <t xml:space="preserve"> 種別・</t>
    </r>
    <r>
      <rPr>
        <b/>
        <sz val="14"/>
        <color rgb="FF0000FF"/>
        <rFont val="ＭＳ ゴシック"/>
        <family val="3"/>
        <charset val="128"/>
      </rPr>
      <t>種目(1),(2)は選択入力です。他からの</t>
    </r>
    <rPh sb="2" eb="4">
      <t>シュベツ</t>
    </rPh>
    <rPh sb="5" eb="7">
      <t>シュモク</t>
    </rPh>
    <rPh sb="15" eb="17">
      <t>センタク</t>
    </rPh>
    <rPh sb="17" eb="19">
      <t>ニュウリョク</t>
    </rPh>
    <phoneticPr fontId="4"/>
  </si>
  <si>
    <t>１００ｍＨ(0.838m)</t>
  </si>
  <si>
    <t>４００ｍＨ(0.762m)</t>
  </si>
  <si>
    <t>走高跳</t>
  </si>
  <si>
    <t>棒高跳</t>
  </si>
  <si>
    <t>三段跳</t>
  </si>
  <si>
    <t>２０００ｍＳＣ</t>
  </si>
  <si>
    <t>５０００ｍＷ</t>
  </si>
  <si>
    <t>１１０ｍＨ(1.067m)</t>
  </si>
  <si>
    <t>４００ｍＨ(0.914m)</t>
  </si>
  <si>
    <t>高校砲丸投(6.000kg)</t>
  </si>
  <si>
    <t>高校円盤投(1.750kg)</t>
  </si>
  <si>
    <t>高校ハンマー投(6.000kg)</t>
  </si>
  <si>
    <t>やり投(800g)</t>
  </si>
  <si>
    <t>　　　月　　日</t>
    <rPh sb="3" eb="4">
      <t>ガツ</t>
    </rPh>
    <rPh sb="6" eb="7">
      <t>ヒ</t>
    </rPh>
    <phoneticPr fontId="2"/>
  </si>
  <si>
    <t>中学　　女　子データ　</t>
    <rPh sb="0" eb="2">
      <t>チュウガク</t>
    </rPh>
    <rPh sb="4" eb="5">
      <t>オンナ</t>
    </rPh>
    <rPh sb="6" eb="7">
      <t>コ</t>
    </rPh>
    <phoneticPr fontId="4"/>
  </si>
  <si>
    <t>中学　男　子データ</t>
    <rPh sb="0" eb="2">
      <t>チュウガク</t>
    </rPh>
    <rPh sb="3" eb="4">
      <t>オトコ</t>
    </rPh>
    <rPh sb="5" eb="6">
      <t>コ</t>
    </rPh>
    <phoneticPr fontId="4"/>
  </si>
  <si>
    <r>
      <rPr>
        <b/>
        <sz val="14"/>
        <color rgb="FFFF0000"/>
        <rFont val="ＭＳ ゴシック"/>
        <family val="3"/>
        <charset val="128"/>
      </rPr>
      <t xml:space="preserve">                 </t>
    </r>
    <r>
      <rPr>
        <b/>
        <sz val="14"/>
        <color rgb="FFFF0000"/>
        <rFont val="MS UI Gothic"/>
        <family val="3"/>
        <charset val="128"/>
      </rPr>
      <t>※</t>
    </r>
    <r>
      <rPr>
        <b/>
        <sz val="14"/>
        <color rgb="FFFF0000"/>
        <rFont val="游ゴシック"/>
        <family val="3"/>
        <charset val="128"/>
      </rPr>
      <t xml:space="preserve"> </t>
    </r>
    <r>
      <rPr>
        <b/>
        <sz val="14"/>
        <color rgb="FFFF0000"/>
        <rFont val="平成明朝"/>
        <family val="3"/>
        <charset val="128"/>
      </rPr>
      <t>リレーのみ</t>
    </r>
    <r>
      <rPr>
        <b/>
        <sz val="14"/>
        <color rgb="FF0000FF"/>
        <rFont val="平成明朝"/>
        <family val="3"/>
        <charset val="128"/>
      </rPr>
      <t>の出場者</t>
    </r>
    <r>
      <rPr>
        <b/>
        <sz val="14"/>
        <color rgb="FF3333FF"/>
        <rFont val="ＭＳ ゴシック"/>
        <family val="3"/>
        <charset val="128"/>
      </rPr>
      <t>も</t>
    </r>
    <r>
      <rPr>
        <b/>
        <sz val="14"/>
        <color rgb="FFFF0000"/>
        <rFont val="平成明朝"/>
        <family val="3"/>
        <charset val="128"/>
      </rPr>
      <t>必ず入力</t>
    </r>
    <r>
      <rPr>
        <b/>
        <sz val="14"/>
        <color rgb="FF3333FF"/>
        <rFont val="平成明朝"/>
        <family val="3"/>
        <charset val="128"/>
      </rPr>
      <t>して下さい</t>
    </r>
    <r>
      <rPr>
        <b/>
        <sz val="14"/>
        <color rgb="FF3333FF"/>
        <rFont val="MS UI Gothic"/>
        <family val="3"/>
        <charset val="128"/>
      </rPr>
      <t>、</t>
    </r>
    <r>
      <rPr>
        <b/>
        <sz val="14"/>
        <color rgb="FF0000FF"/>
        <rFont val="ＭＳ ゴシック"/>
        <family val="3"/>
        <charset val="128"/>
      </rPr>
      <t xml:space="preserve">種目蘭は </t>
    </r>
    <r>
      <rPr>
        <b/>
        <sz val="14"/>
        <color rgb="FFFF0000"/>
        <rFont val="ＭＳ ゴシック"/>
        <family val="3"/>
        <charset val="128"/>
      </rPr>
      <t>リレーのみ出場</t>
    </r>
    <r>
      <rPr>
        <b/>
        <sz val="14"/>
        <color rgb="FF0000FF"/>
        <rFont val="ＭＳ ゴシック"/>
        <family val="3"/>
        <charset val="128"/>
      </rPr>
      <t>　を選択</t>
    </r>
    <rPh sb="25" eb="28">
      <t>シュツジョウシャ</t>
    </rPh>
    <rPh sb="29" eb="30">
      <t>カナラ</t>
    </rPh>
    <rPh sb="31" eb="33">
      <t>ニュウリョク</t>
    </rPh>
    <rPh sb="35" eb="36">
      <t>クダ</t>
    </rPh>
    <rPh sb="39" eb="41">
      <t>シュモク</t>
    </rPh>
    <rPh sb="41" eb="42">
      <t>ラン</t>
    </rPh>
    <rPh sb="49" eb="51">
      <t>シュツジョウ</t>
    </rPh>
    <rPh sb="53" eb="55">
      <t>センタク</t>
    </rPh>
    <phoneticPr fontId="4"/>
  </si>
  <si>
    <r>
      <rPr>
        <b/>
        <sz val="14"/>
        <color rgb="FFFF0000"/>
        <rFont val="ＭＳ ゴシック"/>
        <family val="3"/>
        <charset val="128"/>
      </rPr>
      <t xml:space="preserve">          </t>
    </r>
    <r>
      <rPr>
        <b/>
        <sz val="14"/>
        <color rgb="FFFF0000"/>
        <rFont val="MS UI Gothic"/>
        <family val="3"/>
        <charset val="128"/>
      </rPr>
      <t>※</t>
    </r>
    <r>
      <rPr>
        <b/>
        <sz val="14"/>
        <color rgb="FFFF0000"/>
        <rFont val="游ゴシック"/>
        <family val="3"/>
        <charset val="128"/>
      </rPr>
      <t xml:space="preserve"> </t>
    </r>
    <r>
      <rPr>
        <b/>
        <sz val="14"/>
        <color rgb="FFFF0000"/>
        <rFont val="平成明朝"/>
        <family val="3"/>
        <charset val="128"/>
      </rPr>
      <t>リレーのみ</t>
    </r>
    <r>
      <rPr>
        <b/>
        <sz val="14"/>
        <color rgb="FF0000FF"/>
        <rFont val="平成明朝"/>
        <family val="3"/>
        <charset val="128"/>
      </rPr>
      <t>の出場者</t>
    </r>
    <r>
      <rPr>
        <b/>
        <sz val="14"/>
        <color rgb="FF3333FF"/>
        <rFont val="ＭＳ ゴシック"/>
        <family val="3"/>
        <charset val="128"/>
      </rPr>
      <t>も</t>
    </r>
    <r>
      <rPr>
        <b/>
        <sz val="14"/>
        <color rgb="FFFF0000"/>
        <rFont val="平成明朝"/>
        <family val="3"/>
        <charset val="128"/>
      </rPr>
      <t>必ず入力</t>
    </r>
    <r>
      <rPr>
        <b/>
        <sz val="14"/>
        <color rgb="FF3333FF"/>
        <rFont val="平成明朝"/>
        <family val="3"/>
        <charset val="128"/>
      </rPr>
      <t>して下さい</t>
    </r>
    <r>
      <rPr>
        <b/>
        <sz val="14"/>
        <color rgb="FF3333FF"/>
        <rFont val="MS UI Gothic"/>
        <family val="3"/>
        <charset val="128"/>
      </rPr>
      <t>、</t>
    </r>
    <r>
      <rPr>
        <b/>
        <sz val="14"/>
        <color rgb="FF0000FF"/>
        <rFont val="ＭＳ ゴシック"/>
        <family val="3"/>
        <charset val="128"/>
      </rPr>
      <t xml:space="preserve">種目蘭は </t>
    </r>
    <r>
      <rPr>
        <b/>
        <sz val="14"/>
        <color rgb="FFFF0000"/>
        <rFont val="ＭＳ ゴシック"/>
        <family val="3"/>
        <charset val="128"/>
      </rPr>
      <t>リレーのみ出場</t>
    </r>
    <r>
      <rPr>
        <b/>
        <sz val="14"/>
        <color rgb="FF0000FF"/>
        <rFont val="ＭＳ ゴシック"/>
        <family val="3"/>
        <charset val="128"/>
      </rPr>
      <t>　を選択</t>
    </r>
    <rPh sb="18" eb="21">
      <t>シュツジョウシャ</t>
    </rPh>
    <rPh sb="22" eb="23">
      <t>カナラ</t>
    </rPh>
    <rPh sb="24" eb="26">
      <t>ニュウリョク</t>
    </rPh>
    <rPh sb="28" eb="29">
      <t>クダ</t>
    </rPh>
    <rPh sb="32" eb="34">
      <t>シュモク</t>
    </rPh>
    <rPh sb="34" eb="35">
      <t>ラン</t>
    </rPh>
    <rPh sb="42" eb="44">
      <t>シュツジョウ</t>
    </rPh>
    <rPh sb="46" eb="48">
      <t>センタク</t>
    </rPh>
    <phoneticPr fontId="4"/>
  </si>
  <si>
    <t>リレーのみ出場</t>
    <rPh sb="5" eb="7">
      <t>シュツジョウ</t>
    </rPh>
    <phoneticPr fontId="2"/>
  </si>
  <si>
    <t>ﾃﾙｲ ﾘｭｳﾄ</t>
  </si>
  <si>
    <t>ｳﾌﾞｶﾀ ｿｳﾀ</t>
  </si>
  <si>
    <t>角田　　空我</t>
  </si>
  <si>
    <t>ｶｸﾀ ｸｳｶﾞ</t>
  </si>
  <si>
    <t>ｺﾝﾉ ｷﾗﾘ</t>
  </si>
  <si>
    <t>ｻｲﾄｳ ﾖｳﾍｲ</t>
  </si>
  <si>
    <t>ｻｶﾓﾄ ﾄﾓﾔ</t>
  </si>
  <si>
    <t>ｻｻｷ ｺｳｾｲ</t>
  </si>
  <si>
    <t>ﾄｳｹﾞﾀﾞﾃ ﾘｷ</t>
  </si>
  <si>
    <t>ﾏﾂﾓﾄ ﾄﾗｼﾞ</t>
  </si>
  <si>
    <t>ｱﾝﾄﾞｳ ﾘｿﾒ</t>
  </si>
  <si>
    <t>ｴﾝﾄﾞｳ ﾋｶﾙ</t>
  </si>
  <si>
    <t>ｵｸﾞﾗ ｹﾝﾄ</t>
  </si>
  <si>
    <t>ｺｿﾞﾉ ﾏｻﾋﾛ</t>
  </si>
  <si>
    <t>ｻｻｷ ｼｮｳｾｲ</t>
  </si>
  <si>
    <t>ｻｻｷ ﾋｶﾙ</t>
  </si>
  <si>
    <t>ﾁﾀﾞ ﾊﾔｷ</t>
  </si>
  <si>
    <t>ﾁﾊﾞ ﾕｳｾｲ</t>
  </si>
  <si>
    <t>ﾀｶﾊｼ ﾊﾙﾄ</t>
  </si>
  <si>
    <t>ｱｼﾉ ﾕｳﾔ</t>
  </si>
  <si>
    <t>ｱﾍﾞ ﾀｲﾖｳ</t>
  </si>
  <si>
    <t>ｱﾍﾞ ﾊﾙﾋﾃﾞ</t>
  </si>
  <si>
    <t>ｳﾒｷ ﾀｸ</t>
  </si>
  <si>
    <t>ｷｸﾁ ﾀｲｼ</t>
  </si>
  <si>
    <t>ｽｽﾞｷ ｱｷﾋﾛ</t>
  </si>
  <si>
    <t>ｷﾝﾀﾞｲﾁ ﾕｳﾀ</t>
  </si>
  <si>
    <t>ﾀｶﾊｼ ｷﾞﾝｶﾞ</t>
  </si>
  <si>
    <t>ﾁﾊﾞ ｹｲﾄ</t>
  </si>
  <si>
    <t>ｵｶﾔﾏ ﾅｵﾔ</t>
  </si>
  <si>
    <t>ｶﾜﾑﾗ ﾋﾅﾀ</t>
  </si>
  <si>
    <t>ｷｸﾁ ﾓﾄｷ</t>
  </si>
  <si>
    <t>ｻﾄｳ ｱｵｲ</t>
  </si>
  <si>
    <t>ｻﾄｳ ｿｳﾏ</t>
  </si>
  <si>
    <t>ﾀｶﾊｼ ｹｲﾀ</t>
  </si>
  <si>
    <t>ﾊﾀｹﾔﾏ ｶｲ</t>
  </si>
  <si>
    <t>ﾌｼﾞﾜﾗ ｿｳﾀ</t>
  </si>
  <si>
    <t>ｲｽﾞﾐﾀﾞ ｶｲ</t>
  </si>
  <si>
    <t>ｵｵﾊﾀ ｶｲ</t>
  </si>
  <si>
    <t>ｵｵｸﾎﾞ ﾋﾛｶｽﾞ</t>
  </si>
  <si>
    <t>ﾐｽﾞｶﾐ ｶﾝﾀ</t>
  </si>
  <si>
    <t>ｷｸﾁ ｶﾅﾃﾞ</t>
  </si>
  <si>
    <t>ｽｶﾞﾜﾗ ｺｳｷ</t>
  </si>
  <si>
    <t>ｽｶﾞﾜﾗ ｼｵﾝ</t>
  </si>
  <si>
    <t>ｿｴﾀﾞ ﾋｻｼ</t>
  </si>
  <si>
    <t>ﾀｶﾊｼ ｱﾕﾑ</t>
  </si>
  <si>
    <t>ﾂｶﾓﾄ ｱｷﾄ</t>
  </si>
  <si>
    <t>ﾏﾂﾓﾄ ﾀﾞｲｷ</t>
  </si>
  <si>
    <t>ﾑﾗｶﾐ ﾀｲﾘ</t>
  </si>
  <si>
    <t>ﾜﾀﾅﾍﾞ ﾕｳｼ</t>
  </si>
  <si>
    <t>ｳｴﾉ ｴｲｷ</t>
  </si>
  <si>
    <t>ｺﾝﾉ ﾏｻﾋﾛ</t>
  </si>
  <si>
    <t>ﾄﾊﾞ ﾘｮｳﾀ</t>
  </si>
  <si>
    <t>ﾇｶﾓﾘ ﾋｶﾙ</t>
  </si>
  <si>
    <t>ｲﾜﾓﾁ ﾊﾙｶ</t>
  </si>
  <si>
    <t>ｺﾊﾞﾔｼ ﾘｭｳﾔ</t>
  </si>
  <si>
    <t>ｻｸﾗﾀﾞ ｹｲ</t>
  </si>
  <si>
    <t>ﾅﾗﾔﾏ ｺｳｷ</t>
  </si>
  <si>
    <t>ﾌｼﾞﾓﾄ ｹﾞﾝｷ</t>
  </si>
  <si>
    <t>ﾌﾙﾀﾞﾃ ﾘｮｳｾｲ</t>
  </si>
  <si>
    <t>ﾎｿｶﾜ ﾘｭｳｾｲ</t>
  </si>
  <si>
    <t>ﾅｶｼﾞﾏ ｹﾝﾀ</t>
  </si>
  <si>
    <t>ﾌｶｻﾞﾜ ｿｳﾀ</t>
  </si>
  <si>
    <t>ｲﾏｶﾜ ｸﾝﾍﾟｲ</t>
  </si>
  <si>
    <t>ｵｶﾞｻﾜﾗ ﾀｲｶﾞ</t>
  </si>
  <si>
    <t>ｶｼﾜﾊﾞ ｱﾗﾀ</t>
  </si>
  <si>
    <t>ｼﾊﾞﾀ ｽｲﾚﾝ</t>
  </si>
  <si>
    <t>ﾔﾏｼﾀ ﾊﾙﾄ</t>
  </si>
  <si>
    <t>ﾖｼﾀﾞ ﾚｵ</t>
  </si>
  <si>
    <t>ｻﾜｸﾞﾁ ﾕｳﾀﾞｲ</t>
  </si>
  <si>
    <t>ﾆｯﾀ ｼｮｳﾔ</t>
  </si>
  <si>
    <t>ｲﾃﾞ ｺｳﾔ</t>
  </si>
  <si>
    <t>ｷｸﾁ ﾕｳﾄ</t>
  </si>
  <si>
    <t>ｻﾄ ﾗｲﾄ</t>
  </si>
  <si>
    <t>ﾄﾁｻﾞﾜ ﾕｳｷ</t>
  </si>
  <si>
    <t>ﾊｼﾀﾞ ﾅﾙｾ</t>
  </si>
  <si>
    <t>ﾎｿﾔ ｲﾌﾞｷ</t>
  </si>
  <si>
    <t>ｱﾍﾞ ｷﾖﾊﾙ</t>
  </si>
  <si>
    <t>ｲﾜｻｷ ﾃﾙﾄ</t>
  </si>
  <si>
    <t>ｸﾛﾇﾏ ﾄﾓｷ</t>
  </si>
  <si>
    <t>ｻｶﾓﾄ ｷｮｳﾀﾛｳ</t>
  </si>
  <si>
    <t>ｾｶﾞﾜ ｿﾗ</t>
  </si>
  <si>
    <t>ﾅｶﾉ ｺﾄﾞｳ</t>
  </si>
  <si>
    <t>ﾉﾂﾞｷ ｹｲｼ</t>
  </si>
  <si>
    <t>ﾏﾂｻｶ ﾀｲﾁ</t>
  </si>
  <si>
    <t>ﾏﾂﾓﾄ ｱｲﾙ</t>
  </si>
  <si>
    <t>ﾔﾏﾓﾄ ｵｳｶﾞ</t>
  </si>
  <si>
    <t>ｻｻｷ ﾋﾋﾞｷ</t>
  </si>
  <si>
    <t>ﾅｶｲ ﾊﾙﾀ</t>
  </si>
  <si>
    <t>ｲｼｶﾜ ｺﾀﾛｳ</t>
  </si>
  <si>
    <t>春日　　彰太</t>
  </si>
  <si>
    <t>ｶｽｶﾞ ｼｮｳﾀ</t>
  </si>
  <si>
    <t>ﾋｶﾞｼﾔﾏ ﾚﾝ</t>
  </si>
  <si>
    <t>ｶｹﾊﾀ ﾋﾅﾀ</t>
  </si>
  <si>
    <t>ｵｲｶﾜ ｷｮｳｽｹ</t>
  </si>
  <si>
    <t>ｵｲｶﾜ ﾘﾄ</t>
  </si>
  <si>
    <t>ｺﾏﾂ ﾋｻﾄ</t>
  </si>
  <si>
    <t>ﾀｶﾊｼ ｱﾓﾝ</t>
  </si>
  <si>
    <t>ﾀｶﾊｼ ﾀｲｿﾞｳ</t>
  </si>
  <si>
    <t>ﾀｸﾞﾁ ｿｳﾀ</t>
  </si>
  <si>
    <t>ﾀｹﾊﾞﾔｼ ﾘｭｳｾｲ</t>
  </si>
  <si>
    <t>ｲﾄｳ ﾅｵﾄ</t>
  </si>
  <si>
    <t>ｵｲｶﾜ ﾀｲｾｲ</t>
  </si>
  <si>
    <t>ｵﾊﾞﾗ ﾘｮｳﾍｲ</t>
  </si>
  <si>
    <t>ｷｸﾁ ﾚﾝ</t>
  </si>
  <si>
    <t>ｻｲﾄｳ ﾂﾊﾞｻ</t>
  </si>
  <si>
    <t>ｻｻｷ ﾋﾕｳ</t>
  </si>
  <si>
    <t>ﾀｶﾊｼ ｼｭﾝｽｹ</t>
  </si>
  <si>
    <t>ﾀｶﾊｼ ﾘｭｳﾀ</t>
  </si>
  <si>
    <t>ﾀｶﾊｼ ﾙｲ</t>
  </si>
  <si>
    <t>ﾃﾙｲ ｺﾀﾛｳ</t>
  </si>
  <si>
    <t>ﾄﾉﾑﾗ ﾕｳｷ</t>
  </si>
  <si>
    <t>ﾅｶﾞｻﾜ ｼｭｳﾄ</t>
  </si>
  <si>
    <t>ﾊﾔｶﾜ ｹｲｽｹ</t>
  </si>
  <si>
    <t>ﾔｴｶﾞｼ ｺｳｽｹ</t>
  </si>
  <si>
    <t>ｱﾏﾝ ﾗｲﾔ</t>
  </si>
  <si>
    <t>ｲﾄｳ ﾕｳﾘ</t>
  </si>
  <si>
    <t>ｻﾄｳ ｼｭﾝﾄ</t>
  </si>
  <si>
    <t>ｻﾄｳ ﾕｳ</t>
  </si>
  <si>
    <t>ｼﾓｻｶ ﾁｻﾄ</t>
  </si>
  <si>
    <t>ｾｶﾞﾜ ﾏｵ</t>
  </si>
  <si>
    <t>ﾀｶﾊｼ ﾏﾄｲ</t>
  </si>
  <si>
    <t>ﾀｶﾊｼ ﾕﾒﾔ</t>
  </si>
  <si>
    <t>ﾄﾐｻﾜ ｿｳﾀ</t>
  </si>
  <si>
    <t>ﾐﾀ ｼｸﾞﾏ</t>
  </si>
  <si>
    <t>ｲﾄｳ ﾘｮｳｼﾞ</t>
  </si>
  <si>
    <t>ｵﾀﾞｼﾏ ﾄｱ</t>
  </si>
  <si>
    <t>ｻﾄｳ ｼﾄﾞｳ</t>
  </si>
  <si>
    <t>ｻﾄｳ ﾋﾛｷ</t>
  </si>
  <si>
    <t>ｻﾄｳ ﾘｮｳﾏ</t>
  </si>
  <si>
    <t>ﾀｶﾊｼ ｶｴﾃﾞ</t>
  </si>
  <si>
    <t>ﾁﾊﾞ ﾕｳｶﾞ</t>
  </si>
  <si>
    <t>ﾏﾂﾓﾄ ﾄﾞｳｼ</t>
  </si>
  <si>
    <t>ﾜﾀﾅﾍﾞ ｷｮｳ</t>
  </si>
  <si>
    <t>池田　　陽明</t>
  </si>
  <si>
    <t>ｲｹﾀﾞ ﾊﾙｱｷ</t>
  </si>
  <si>
    <t>ｲﾄｳ ﾋｶﾙ</t>
  </si>
  <si>
    <t>ｷｬﾝﾍﾞﾙ ｺｳﾀﾛｳ</t>
  </si>
  <si>
    <t>ｻｻｷ ﾚｲﾀﾛｳ</t>
  </si>
  <si>
    <t>ｻﾄｳ ﾋﾅﾀ</t>
  </si>
  <si>
    <t>ｽｽﾞｷ ﾜﾀﾙ</t>
  </si>
  <si>
    <t>ﾀｶﾊｼ ｼｮｳﾀ</t>
  </si>
  <si>
    <t>ﾀｶﾊｼ ﾄﾜ</t>
  </si>
  <si>
    <t>ﾑﾗｶﾐ ｱｷﾄ</t>
  </si>
  <si>
    <t>ﾜﾀﾅﾍﾞ ﾀﾂｷ</t>
  </si>
  <si>
    <t>ｵﾀﾞｼﾏ ｹｲﾀ</t>
  </si>
  <si>
    <t>ｺｼﾀ ｷﾞｲﾁ</t>
  </si>
  <si>
    <t>ﾔﾁﾅｶ ｼｭｳ</t>
  </si>
  <si>
    <t>ﾀｼﾛ ﾕﾂﾞｷ</t>
  </si>
  <si>
    <t>菅原　　綺星</t>
  </si>
  <si>
    <t>ｵｲｶﾜ ﾕｷｶ</t>
  </si>
  <si>
    <t>及川　　希咲</t>
  </si>
  <si>
    <t>ｵｲｶﾜ ﾘｻｷ</t>
  </si>
  <si>
    <t>ｵﾉ ﾐｽﾞﾎ</t>
  </si>
  <si>
    <t>鈴木　　綾乃</t>
  </si>
  <si>
    <t>ｽｽﾞｷ ｱﾔﾉ</t>
  </si>
  <si>
    <t>鳥海　　紗生</t>
  </si>
  <si>
    <t>ﾄﾘｳﾐ ｻｷ</t>
  </si>
  <si>
    <t>ﾎﾘｶﾜ ｱｵｲ</t>
  </si>
  <si>
    <t>岩渕　　綺海</t>
  </si>
  <si>
    <t>ｲﾜﾌﾞﾁ ｷﾗﾘ</t>
  </si>
  <si>
    <t>及川　　杏海</t>
  </si>
  <si>
    <t>ｵｲｶﾜ ｱﾐ</t>
  </si>
  <si>
    <t>ｵｵﾂﾌﾞﾗｲ ｷｵﾝ</t>
  </si>
  <si>
    <t>ｻｻｷ ｻﾂｷ</t>
  </si>
  <si>
    <t>ｻｻｷ ﾅﾉﾊ</t>
  </si>
  <si>
    <t>菅原　　伊織</t>
  </si>
  <si>
    <t>千葉　　彩俐</t>
  </si>
  <si>
    <t>ﾁﾊﾞ ｱｲﾘ</t>
  </si>
  <si>
    <t>ﾊｾｶﾞﾜ ｻﾔ</t>
  </si>
  <si>
    <t>藤井　　愛来</t>
  </si>
  <si>
    <t>ﾌｼﾞｲ ｱｲﾗ</t>
  </si>
  <si>
    <t>大野　　悠里</t>
  </si>
  <si>
    <t>ｵｵﾉ ﾕﾘ</t>
  </si>
  <si>
    <t>角舘　　音緒</t>
  </si>
  <si>
    <t>ｶｸﾀﾞﾃ ﾈｵ</t>
  </si>
  <si>
    <t>菅野　　里咲</t>
  </si>
  <si>
    <t>ｶﾝﾉ ﾘｻ</t>
  </si>
  <si>
    <t>小瀬川　　雅</t>
  </si>
  <si>
    <t>ｺｾｶﾞﾜ ﾐﾔﾋﾞ</t>
  </si>
  <si>
    <t>佐藤　　玲梨</t>
  </si>
  <si>
    <t>瀬川　　愛莉</t>
  </si>
  <si>
    <t>ｾｶﾞﾜ ｱｲﾘ</t>
  </si>
  <si>
    <t>葛尾　　虹心</t>
  </si>
  <si>
    <t>ｸｽﾞｵ ﾅﾅﾐ</t>
  </si>
  <si>
    <t>ｻｻｷ ﾕｲ</t>
  </si>
  <si>
    <t>駿河　　椿</t>
  </si>
  <si>
    <t>ｽﾙｶﾞ ﾂﾊﾞｷ</t>
  </si>
  <si>
    <t>日諸　　心遥</t>
  </si>
  <si>
    <t>ﾋﾓﾛ ｺﾊﾙ</t>
  </si>
  <si>
    <t>青木　　江真</t>
  </si>
  <si>
    <t>ｱｵｷ ｴﾏ</t>
  </si>
  <si>
    <t>菊池　　実里</t>
  </si>
  <si>
    <t>ｷｸﾁ ﾐｻﾄ</t>
  </si>
  <si>
    <t>佐藤　　心和</t>
  </si>
  <si>
    <t>ｻﾄｳ ｺﾖﾘ</t>
  </si>
  <si>
    <t>ｸﾄﾞｳ ﾊﾝﾅ</t>
  </si>
  <si>
    <t>ｲﾜｷ ﾕﾒﾉ</t>
  </si>
  <si>
    <t>ｳｨﾘｱﾑｽﾞﾌｨｵﾅ ﾌﾐ</t>
  </si>
  <si>
    <t>ｻｻｷ ｻﾎ</t>
  </si>
  <si>
    <t>髙松　　実生</t>
  </si>
  <si>
    <t>ﾀｶﾏﾂ ﾐｵ</t>
  </si>
  <si>
    <t>小袖　　七彩</t>
  </si>
  <si>
    <t>ｺｿﾃﾞ ﾅﾅｻ</t>
  </si>
  <si>
    <t>加藤　　春花</t>
  </si>
  <si>
    <t>ｶﾄｳ ﾊﾙｶ</t>
  </si>
  <si>
    <t>菅原　　瑚子</t>
  </si>
  <si>
    <t>ｽｶﾞﾜﾗ ｺｺ</t>
  </si>
  <si>
    <t>ｽｶﾞﾜﾗ ﾕﾘｱ</t>
  </si>
  <si>
    <t>高橋　　友莉</t>
  </si>
  <si>
    <t>ﾀｶﾊｼ ﾕﾘ</t>
  </si>
  <si>
    <t>髙橋　　怜利</t>
  </si>
  <si>
    <t>ﾀｶﾊｼ ﾚｲﾘ</t>
  </si>
  <si>
    <t>千葉　　瑞生</t>
  </si>
  <si>
    <t>内藤　　未桜</t>
  </si>
  <si>
    <t>ﾅｲﾄｳ ﾐｵ</t>
  </si>
  <si>
    <t>ﾅｶｼﾏ ﾕｲ</t>
  </si>
  <si>
    <t>横澤　　凪沙</t>
  </si>
  <si>
    <t>ﾖｺｻﾜ ﾅｷﾞｻ</t>
  </si>
  <si>
    <t>ｸﾏｶﾞｲ ﾕﾘｶ</t>
  </si>
  <si>
    <t>小松　　柊羽</t>
  </si>
  <si>
    <t>ｺﾏﾂ ﾄﾜ</t>
  </si>
  <si>
    <t>小松　　美玖</t>
  </si>
  <si>
    <t>ｺﾏﾂ ﾐｸ</t>
  </si>
  <si>
    <t>金野　　清佳</t>
  </si>
  <si>
    <t>ｺﾝﾉ ｻﾔｶ</t>
  </si>
  <si>
    <t>佐藤　　朱華</t>
  </si>
  <si>
    <t>ｻﾄｳ ｱﾔｶ</t>
  </si>
  <si>
    <t>ｻｻｷ ﾊﾅｶ</t>
  </si>
  <si>
    <t>田中　　美羽</t>
  </si>
  <si>
    <t>ﾀﾅｶ ﾐｳ</t>
  </si>
  <si>
    <t>野田　　來未</t>
  </si>
  <si>
    <t>ﾉﾀﾞ ｸﾐ</t>
  </si>
  <si>
    <t>ﾊｼﾊﾞﾀ ﾆｲﾅ</t>
  </si>
  <si>
    <t>尾形　　優菜</t>
  </si>
  <si>
    <t>ｵｶﾞﾀ ﾕｳﾅ</t>
  </si>
  <si>
    <t>櫻小路　　葵</t>
  </si>
  <si>
    <t>ｻｸﾗｺｳｼﾞ ｱｵｲ</t>
  </si>
  <si>
    <t>武田　　愛桜</t>
  </si>
  <si>
    <t>ﾀｹﾀﾞ ｱｲﾘ</t>
  </si>
  <si>
    <t>ﾋﾗﾉ ﾋﾏﾘ</t>
  </si>
  <si>
    <t>藤田　　唯愛</t>
  </si>
  <si>
    <t>ﾌｼﾞﾀ ﾕｳﾅ</t>
  </si>
  <si>
    <t>村田　　桃華</t>
  </si>
  <si>
    <t>ﾑﾗﾀ ﾓﾓｶ</t>
  </si>
  <si>
    <t>工藤　　可乃</t>
  </si>
  <si>
    <t>ｸﾄﾞｳ ｶﾉ</t>
  </si>
  <si>
    <t>ｶﾝﾀﾞ ｻﾕﾘ</t>
  </si>
  <si>
    <t>上中　　優奈</t>
  </si>
  <si>
    <t>ｳｴﾅｶ ﾕｳﾅ</t>
  </si>
  <si>
    <t>中島　　優里</t>
  </si>
  <si>
    <t>ﾅｶｼﾞﾏ ﾕﾘ</t>
  </si>
  <si>
    <t>黒澤　　優奈</t>
  </si>
  <si>
    <t>ｸﾛｻﾜ ﾕﾅ</t>
  </si>
  <si>
    <t>越廻　　杏心</t>
  </si>
  <si>
    <t>ｺｼﾏﾜﾘ ｱｺ</t>
  </si>
  <si>
    <t>澤内　　清楓</t>
  </si>
  <si>
    <t>ｻﾜｳﾁ ｻﾔｶ</t>
  </si>
  <si>
    <t>高岡　　美優</t>
  </si>
  <si>
    <t>ﾀｶｵｶ ﾐﾕｳ</t>
  </si>
  <si>
    <t>田山　　綺星</t>
  </si>
  <si>
    <t>ﾀﾔﾏ ｷﾗﾘ</t>
  </si>
  <si>
    <t>ﾐｽﾞｶﾜ ﾂｶｻ</t>
  </si>
  <si>
    <t>矢羽々　　苺</t>
  </si>
  <si>
    <t>ﾔﾊﾊﾞ ﾏｲ</t>
  </si>
  <si>
    <t>昆野　　結夏</t>
  </si>
  <si>
    <t>ｺﾝﾉ ﾕｲｶ</t>
  </si>
  <si>
    <t>小林　　愛実</t>
  </si>
  <si>
    <t>ｺﾊﾞﾔｼ ﾏﾅﾐ</t>
  </si>
  <si>
    <t>小林　　睦実</t>
  </si>
  <si>
    <t>ｺﾊﾞﾔｼ ﾑﾂﾐ</t>
  </si>
  <si>
    <t>ｻｶｸﾗ ｺｺﾛ</t>
  </si>
  <si>
    <t>ﾃﾙｲ ﾋｼﾞﾘ</t>
  </si>
  <si>
    <t>七海　　紗和</t>
  </si>
  <si>
    <t>ﾅﾅｳﾐ ｻﾜ</t>
  </si>
  <si>
    <t>東野　　美咲</t>
  </si>
  <si>
    <t>ﾋｶﾞｼﾉ ﾐｻｷ</t>
  </si>
  <si>
    <t>横田　　莉子</t>
  </si>
  <si>
    <t>ﾖｺﾀ ﾘｺ</t>
  </si>
  <si>
    <t>上田　　和佳</t>
  </si>
  <si>
    <t>ｳｴﾀﾞ ﾜｶ</t>
  </si>
  <si>
    <t>伊藤　　楓香</t>
  </si>
  <si>
    <t>ｲﾄｳ ﾌｳｶ</t>
  </si>
  <si>
    <t>ｴﾝﾄﾞｳ ﾋｶﾘ</t>
  </si>
  <si>
    <t>ｸﾏｶﾞｲ ﾋﾖﾘ</t>
  </si>
  <si>
    <t>ｻﾄｳ ｱｲﾘ</t>
  </si>
  <si>
    <t>ﾅｶﾑﾗ ｱﾝ</t>
  </si>
  <si>
    <t>中山　　帆乃</t>
  </si>
  <si>
    <t>ﾅｶﾔﾏ ﾎﾉ</t>
  </si>
  <si>
    <t>ﾊｼﾊﾞ ﾋﾖﾘ</t>
  </si>
  <si>
    <t>橋本　　侑羽</t>
  </si>
  <si>
    <t>ﾊｼﾓﾄ ﾕｳ</t>
  </si>
  <si>
    <t>ﾊｾｶﾞﾜ ﾘｺ</t>
  </si>
  <si>
    <t>藤沢　　舜香</t>
  </si>
  <si>
    <t>ﾌｼﾞｻﾜ ｼｭﾝｶ</t>
  </si>
  <si>
    <t>藤村　　星来</t>
  </si>
  <si>
    <t>ﾌｼﾞﾑﾗ ｾｲﾗ</t>
  </si>
  <si>
    <t>古川　　姫那</t>
  </si>
  <si>
    <t>ﾌﾙｶﾜ ﾋﾅ</t>
  </si>
  <si>
    <t>ｲｻｶ ﾐｻｷ</t>
  </si>
  <si>
    <t>伊藤　　優奈</t>
  </si>
  <si>
    <t>ｲﾄｳ ﾕｳﾅ</t>
  </si>
  <si>
    <t>千葉　　七望</t>
  </si>
  <si>
    <t>ﾁﾊﾞ ﾅﾅﾐ</t>
  </si>
  <si>
    <t>寺内　　優心</t>
  </si>
  <si>
    <t>ﾃﾗｳﾁ ﾕｳﾐ</t>
  </si>
  <si>
    <t>横澤　　妃華</t>
  </si>
  <si>
    <t>ﾖｺｻﾜ ﾋﾒｶ</t>
  </si>
  <si>
    <t>加藤　　璃乃</t>
  </si>
  <si>
    <t>ｶﾄｳ ﾘﾉ</t>
  </si>
  <si>
    <t>高橋　　虹羽</t>
  </si>
  <si>
    <t>ﾀｶﾊｼ ｺｳ</t>
  </si>
  <si>
    <t>ｵｶﾞｻﾜﾗ ﾆｺ</t>
  </si>
  <si>
    <t>紫葉　　楓來</t>
  </si>
  <si>
    <t>ｼﾊﾞ ｶｴﾗ</t>
  </si>
  <si>
    <t>山屋　　涼香</t>
  </si>
  <si>
    <t>ﾔﾏﾔ ｽｽﾞｶ</t>
  </si>
  <si>
    <t>ｲｽﾞﾐ ﾙﾅ</t>
  </si>
  <si>
    <t>小笠原　　煌</t>
  </si>
  <si>
    <t>ｵｶﾞｻﾜﾗ ｷﾗﾘ</t>
  </si>
  <si>
    <t>工藤　　光浬</t>
  </si>
  <si>
    <t>ｸﾄﾞｳ ﾐﾘ</t>
  </si>
  <si>
    <t>ｻｻｷ ﾄﾓｴ</t>
  </si>
  <si>
    <t>ﾀｶｾ ﾕｳﾋ</t>
  </si>
  <si>
    <t>高橋　　胡春</t>
  </si>
  <si>
    <t>ﾀｶﾊｼ ｺﾊﾙ</t>
  </si>
  <si>
    <t>武田　　美羽</t>
  </si>
  <si>
    <t>ﾀｹﾀﾞ ﾐｳ</t>
  </si>
  <si>
    <t>田澤　　陽向</t>
  </si>
  <si>
    <t>ﾀｻﾞﾜ ﾋﾅﾀ</t>
  </si>
  <si>
    <t>田澤　　陽菜</t>
  </si>
  <si>
    <t>ﾀｻﾞﾜ ﾋﾅﾉ</t>
  </si>
  <si>
    <t>ﾆｯﾀ ﾘﾎｺ</t>
  </si>
  <si>
    <t>福田　　結夏</t>
  </si>
  <si>
    <t>ﾌｸﾀﾞ ﾕｳｶ</t>
  </si>
  <si>
    <t>柏山　　由佳</t>
  </si>
  <si>
    <t>ｶｼﾔﾏ ﾕｶ</t>
  </si>
  <si>
    <t>菊池　　歩未</t>
  </si>
  <si>
    <t>ｷｸﾁ ｱﾐ</t>
  </si>
  <si>
    <t>菊池　　梨花</t>
  </si>
  <si>
    <t>ｷｸﾁ ﾘｶ</t>
  </si>
  <si>
    <t>ｻｻｷ ｼｭｳ</t>
  </si>
  <si>
    <t>ﾀﾆｶﾞﾜ ｱｵｲ</t>
  </si>
  <si>
    <t>片方　　愛花</t>
  </si>
  <si>
    <t>ｶﾀｶﾞﾀ ﾏﾅｶ</t>
  </si>
  <si>
    <t>後藤　　成瀬</t>
  </si>
  <si>
    <t>ｺﾞﾄｳ ﾅﾙｾ</t>
  </si>
  <si>
    <t>佐藤　　杏珠</t>
  </si>
  <si>
    <t>ｻﾄｳ ｱﾝｼﾞｭ</t>
  </si>
  <si>
    <t>菅原　　咲希</t>
  </si>
  <si>
    <t>ｽｶﾞﾜﾗ ｻｷ</t>
  </si>
  <si>
    <t>髙橋　　明里</t>
  </si>
  <si>
    <t>ﾀｶﾊｼ ｱｶﾘ</t>
  </si>
  <si>
    <t>髙橋　　果歩</t>
  </si>
  <si>
    <t>ﾀｶﾊｼ ｶﾎ</t>
  </si>
  <si>
    <t>ﾃﾙｲ ﾘﾘｺ</t>
  </si>
  <si>
    <t>平賀　　陽和</t>
  </si>
  <si>
    <t>ﾋﾗｶﾞ ﾋﾖﾘ</t>
  </si>
  <si>
    <t>藤原　　実生</t>
  </si>
  <si>
    <t>ﾌｼﾞﾜﾗ ﾐｵ</t>
  </si>
  <si>
    <t>奥玉　　真愛</t>
  </si>
  <si>
    <t>ｵｸﾀﾏ ﾏｱｲ</t>
  </si>
  <si>
    <t>菊池　　奈々</t>
  </si>
  <si>
    <t>ｷｸﾁ ﾅﾅ</t>
  </si>
  <si>
    <t>佐々木　　唯</t>
  </si>
  <si>
    <t>髙橋　　羽海</t>
  </si>
  <si>
    <t>ﾀｶﾊｼ ｳﾐ</t>
  </si>
  <si>
    <t>平賀　　真羽</t>
  </si>
  <si>
    <t>ﾋﾗｶﾞ ﾏｳ</t>
  </si>
  <si>
    <t>菅野　　陽菜</t>
  </si>
  <si>
    <t>ｶﾝﾉ ﾋﾅ</t>
  </si>
  <si>
    <t>菊池　　美穂</t>
  </si>
  <si>
    <t>ｷｸﾁ ﾐﾎ</t>
  </si>
  <si>
    <t>佐藤　　美夢</t>
  </si>
  <si>
    <t>佐藤　　侑璃</t>
  </si>
  <si>
    <t>ｻﾄｳ ﾕｳﾘ</t>
  </si>
  <si>
    <t>ﾁﾊﾞ ｽﾐﾚ</t>
  </si>
  <si>
    <t>藤原　　陽向</t>
  </si>
  <si>
    <t>ﾐｼﾅ ﾐｲﾙ</t>
  </si>
  <si>
    <t>大入　　蒼生</t>
  </si>
  <si>
    <t>ｵｵｲﾘ ｱｵｲ</t>
  </si>
  <si>
    <t>細越　　一空</t>
  </si>
  <si>
    <t>ﾎｿｺﾞｴ ｲｸ</t>
  </si>
  <si>
    <t>盛岡白百合中</t>
  </si>
  <si>
    <t>031126</t>
  </si>
  <si>
    <t>軽米中</t>
  </si>
  <si>
    <t>031155</t>
  </si>
  <si>
    <t>野田中</t>
  </si>
  <si>
    <t>031192</t>
  </si>
  <si>
    <t>普代中</t>
  </si>
  <si>
    <t>031208</t>
  </si>
  <si>
    <t>盛岡城西中</t>
  </si>
  <si>
    <t>031231</t>
  </si>
  <si>
    <t>031500</t>
  </si>
  <si>
    <t>031501</t>
  </si>
  <si>
    <t>031502</t>
  </si>
  <si>
    <t>031503</t>
  </si>
  <si>
    <t>031504</t>
  </si>
  <si>
    <t>031506</t>
  </si>
  <si>
    <t>031509</t>
  </si>
  <si>
    <t>031510</t>
  </si>
  <si>
    <t>031511</t>
  </si>
  <si>
    <t>031512</t>
  </si>
  <si>
    <t>031513</t>
  </si>
  <si>
    <t>031514</t>
  </si>
  <si>
    <t>031515</t>
  </si>
  <si>
    <t>031516</t>
  </si>
  <si>
    <t>031522</t>
  </si>
  <si>
    <t>031523</t>
  </si>
  <si>
    <t>031524</t>
  </si>
  <si>
    <t>031525</t>
  </si>
  <si>
    <t>031449</t>
  </si>
  <si>
    <t>２００ｍ</t>
  </si>
  <si>
    <t>４００ｍ</t>
  </si>
  <si>
    <t>８００ｍ</t>
  </si>
  <si>
    <t>ｻｻｷ ﾀｸﾏ</t>
  </si>
  <si>
    <t>ｷｸﾁ ｴｲﾀ</t>
  </si>
  <si>
    <t>ｷｸﾁ ﾀｹﾄ</t>
  </si>
  <si>
    <t>ｼﾉﾊﾗ ﾘｮｳｽｹ</t>
  </si>
  <si>
    <t>ﾀｶﾊｼ ﾗｲ</t>
  </si>
  <si>
    <t>ﾔﾌﾞｻﾞｷ ﾘｮｳ</t>
  </si>
  <si>
    <t>ﾔﾏｼﾀ ｱｵ</t>
  </si>
  <si>
    <t>ﾔﾏﾓﾄ ｶｲﾘ</t>
  </si>
  <si>
    <t>ｶｼﾜﾊﾞ ﾘｭｳｷ</t>
  </si>
  <si>
    <t>ｻｻｷ ｵｳｾｲ</t>
  </si>
  <si>
    <t>ｼﾞｭｳﾓﾝｼﾞ ﾋｻﾅ</t>
  </si>
  <si>
    <t>ﾀｶﾊｼ ｿｳﾃﾝ</t>
  </si>
  <si>
    <t>ﾀｶﾊｼ ﾕｳﾘ</t>
  </si>
  <si>
    <t>ﾐﾀ ｲﾂｷ</t>
  </si>
  <si>
    <t>ﾔｴｶﾞｼ ｱｷﾗ</t>
  </si>
  <si>
    <t>ｷｶﾜﾀﾞ ﾘｸ</t>
  </si>
  <si>
    <t>ｱﾍﾞ ﾅｵ</t>
  </si>
  <si>
    <t>ｻﾝｼﾞｮｳ ｱｻﾋ</t>
  </si>
  <si>
    <t>ﾎｿｶﾜ ｶｲｼﾞ</t>
  </si>
  <si>
    <t>ｲﾄｳ ｼｮｳﾀ</t>
  </si>
  <si>
    <t>ｲﾇｶｲ ｹｲｽｹ</t>
  </si>
  <si>
    <t>ｵﾘﾄ ｼｭﾝﾀﾛｳ</t>
  </si>
  <si>
    <t>ｸﾛﾇﾏ ｴｲﾀ</t>
  </si>
  <si>
    <t>ｺﾀﾞﾏ ｱｵｼ</t>
  </si>
  <si>
    <t>ｻﾄｳ ﾕｳｷ</t>
  </si>
  <si>
    <t>ﾊﾀｹﾔﾏ ﾌｳｶﾞ</t>
  </si>
  <si>
    <t>ﾊﾞﾝﾔ ﾕｳｷ</t>
  </si>
  <si>
    <t>ﾌｼﾞﾜﾗ ﾕｳｼﾞﾝ</t>
  </si>
  <si>
    <t>ﾔﾏｸﾞﾁ ﾉﾌﾞﾏｻ</t>
  </si>
  <si>
    <t>ｷｸﾁ ﾕｳｷ</t>
  </si>
  <si>
    <t>ｱｲﾀﾞ ｺｳﾀﾛｳ</t>
  </si>
  <si>
    <t>ｸﾎﾞ ﾊﾙｷ</t>
  </si>
  <si>
    <t>ｻｲｶﾁ ｿﾗ</t>
  </si>
  <si>
    <t>ｻｻｷ ｱｲﾄ</t>
  </si>
  <si>
    <t>ｻﾄｳ ﾘｸﾄ</t>
  </si>
  <si>
    <t>ﾐｶﾜ ﾋﾛﾄ</t>
  </si>
  <si>
    <t>ｴﾄｳ ﾊﾙ</t>
  </si>
  <si>
    <t>ｸﾛｽ ﾕｳﾀﾞｲ</t>
  </si>
  <si>
    <t>ｻｻｷ ｶﾝﾀ</t>
  </si>
  <si>
    <t>ﾉｻﾞｷ ﾊﾙｷ</t>
  </si>
  <si>
    <t>ﾋﾗｲｽﾞﾐ ﾏﾋﾛ</t>
  </si>
  <si>
    <t>ﾖｼﾀﾞ ﾕｲﾄ</t>
  </si>
  <si>
    <t>ｲﾄｳ ｹﾞﾝｷ</t>
  </si>
  <si>
    <t>ｵﾉ ｼﾝｺﾞ</t>
  </si>
  <si>
    <t>ｷﾉｼﾀ ｱｻﾋ</t>
  </si>
  <si>
    <t>ｷﾖﾐ ﾀｸﾏ</t>
  </si>
  <si>
    <t>ｸﾄﾞｳ ﾓﾄｷ</t>
  </si>
  <si>
    <t>ｺﾊﾞﾔｼ ﾏｻｷ</t>
  </si>
  <si>
    <t>ｼﾝﾇﾏﾀﾞﾃ ｲｯｾｲ</t>
  </si>
  <si>
    <t>ｽｶﾞﾜﾗ ｹｲﾀ</t>
  </si>
  <si>
    <t>ﾋﾛｳﾁ ｼﾝﾄ</t>
  </si>
  <si>
    <t>ﾌｼﾞｼﾏ ﾚﾝﾀ</t>
  </si>
  <si>
    <t>ﾔﾏｳﾁ ｹｲﾀ</t>
  </si>
  <si>
    <t>ﾔﾏｼﾀ ﾄｳﾔ</t>
  </si>
  <si>
    <t>ｻﾄｳ ﾏﾋﾛ</t>
  </si>
  <si>
    <t>ﾊﾔｶﾜ ﾋｶﾙ</t>
  </si>
  <si>
    <t>ﾀｶﾊｼ ｼｭﾝ</t>
  </si>
  <si>
    <t>ﾀｶﾊｼ ｼﾞｮｳ</t>
  </si>
  <si>
    <t>ﾌｼﾞｶﾜ ｺｳｾｲ</t>
  </si>
  <si>
    <t>ｴｸﾞﾁ ｱｷﾋﾛ</t>
  </si>
  <si>
    <t>ｺｽｶﾞ ｺﾀﾛｳ</t>
  </si>
  <si>
    <t>ｻｲﾄｳ ﾕｳｺﾞ</t>
  </si>
  <si>
    <t>ｻｶﾞ ｹﾝｼﾝ</t>
  </si>
  <si>
    <t>ｽｶﾞﾜﾗ ﾄﾓﾔ</t>
  </si>
  <si>
    <t>ﾀｶﾊｼ ﾊﾙ</t>
  </si>
  <si>
    <t>花泉中</t>
  </si>
  <si>
    <t>ﾀﾝﾉ ﾏｻﾄ</t>
  </si>
  <si>
    <t>ﾊﾞﾊﾞ ﾘｾ</t>
  </si>
  <si>
    <t>ｲﾀﾊﾞｼ ｹｲ</t>
  </si>
  <si>
    <t>ｸﾄﾞｳ ﾔﾏﾄ</t>
  </si>
  <si>
    <t>ﾁﾀﾞ ﾘｭｳｼﾞｭ</t>
  </si>
  <si>
    <t>ｾｷｸﾞﾁ ｾｲ</t>
  </si>
  <si>
    <t>ｲﾄｳ ﾔﾏﾄ</t>
  </si>
  <si>
    <t>ｶﾜｻｷ ﾊﾙｷ</t>
  </si>
  <si>
    <t>ｺﾝﾉ ﾀﾛｳ</t>
  </si>
  <si>
    <t>ｻｶｶﾞﾐ ﾀｲｾｲ</t>
  </si>
  <si>
    <t>ｽｽﾞｷ ﾘｭｳﾊ</t>
  </si>
  <si>
    <t>ﾅｶｶﾞﾜ ﾘｵ</t>
  </si>
  <si>
    <t>ﾌﾙｶﾜ ｼｭﾝｽｹ</t>
  </si>
  <si>
    <t>ﾔﾏｻﾞｷ ｹｲﾀ</t>
  </si>
  <si>
    <t>ｲﾄｳ ﾋﾛﾄ</t>
  </si>
  <si>
    <t>ｽｽﾞｷ ｺｳﾀﾛｳ</t>
  </si>
  <si>
    <t>ﾁﾊﾞ ﾘｭｳﾉｽｹ</t>
  </si>
  <si>
    <t>ﾋﾗﾉﾊﾗ ｹｲﾀ</t>
  </si>
  <si>
    <t>ﾐｻﾜ ｷｮｳﾀ</t>
  </si>
  <si>
    <t>ﾑﾗﾔﾏ ｷｮｳｾｲ</t>
  </si>
  <si>
    <t>ﾖﾈｸﾗ ｷﾞﾝ</t>
  </si>
  <si>
    <t>ｱｻﾘ ｶﾝﾀ</t>
  </si>
  <si>
    <t>ｻｻｷ ﾐｽﾞｷ</t>
  </si>
  <si>
    <t>ﾀｶﾊｼ ｷｮｳ</t>
  </si>
  <si>
    <t>ﾔﾏｳﾁ ﾘｭｳｾｲ</t>
  </si>
  <si>
    <t>ｲｼｼﾞﾏ ﾕｳﾏ</t>
  </si>
  <si>
    <t>ｵﾉﾃﾞﾗ ﾕｳ</t>
  </si>
  <si>
    <t>ｼﾞｿﾞｳﾄﾞｳ ｲｵﾘ</t>
  </si>
  <si>
    <t>ﾆｼﾀﾞﾃ ﾊﾔﾃ</t>
  </si>
  <si>
    <t>ｵｲｶﾜ ﾘｮｳﾜ</t>
  </si>
  <si>
    <t>ｵｲｶﾜ ﾚｲｱ</t>
  </si>
  <si>
    <t>ｻﾄｳ ﾘｮｳｽｹ</t>
  </si>
  <si>
    <t>ﾀｶﾊｼ ｿｳﾀ</t>
  </si>
  <si>
    <t>ﾀｶﾊｼ ﾀｲﾄ</t>
  </si>
  <si>
    <t>ﾀｶﾊｼ ﾊﾔﾄ</t>
  </si>
  <si>
    <t>ﾀｶﾊｼ ﾖｼﾉﾘ</t>
  </si>
  <si>
    <t>ﾀｶﾊｼ ﾗｲﾑ</t>
  </si>
  <si>
    <t>ﾀｶﾊｼ ﾘｭｳｾｲ</t>
  </si>
  <si>
    <t>ﾌｼﾞﾜﾗ ﾏﾅﾄ</t>
  </si>
  <si>
    <t>ﾐｳﾗ ｹｲｷ</t>
  </si>
  <si>
    <t>ﾔﾏﾅｶ ｶｲﾄ</t>
  </si>
  <si>
    <t>ｲｼﾜﾀ ﾊﾙﾄ</t>
  </si>
  <si>
    <t>ｸﾏｶﾞｲ ﾕｳｷ</t>
  </si>
  <si>
    <t>ｻﾄｳ ﾄﾓｾ</t>
  </si>
  <si>
    <t>ｻﾄｳ ﾕｲﾄ</t>
  </si>
  <si>
    <t>ﾁﾊﾞ ｶｽﾞｷ</t>
  </si>
  <si>
    <t>ﾖﾂﾔ ｶｽﾞｷ</t>
  </si>
  <si>
    <t>ﾖﾈｻﾞﾜ ﾗｲﾄ</t>
  </si>
  <si>
    <t>ｲﾄｳ ﾕｴﾗ</t>
  </si>
  <si>
    <t>ｵﾉ ﾀｲﾖｳ</t>
  </si>
  <si>
    <t>ｷｸﾁ ｿﾗ</t>
  </si>
  <si>
    <t>ｸｽﾞｵ ﾋﾛｷ</t>
  </si>
  <si>
    <t>ﾃﾙｲ ｱｲﾄ</t>
  </si>
  <si>
    <t>ｸﾎﾞ ﾏｻﾄｼ</t>
  </si>
  <si>
    <t>ｺﾞﾄｳ ﾅｵｷ</t>
  </si>
  <si>
    <t>ｽｷﾞﾑﾗ ｶｽﾞﾏ</t>
  </si>
  <si>
    <t>ｽｽﾞｷ ｹｲｽｹ</t>
  </si>
  <si>
    <t>ｵｵﾊｼ ｼｭｳ</t>
  </si>
  <si>
    <t>ｻｻｷ ｺｳﾏ</t>
  </si>
  <si>
    <t>ﾅｶｼﾏ ｺｳﾀ</t>
  </si>
  <si>
    <t>ｶｼﾜｷﾞ ﾀﾞｲｼﾞﾛｳ</t>
  </si>
  <si>
    <t>ｻｻｷ ﾐｷﾋｻ</t>
  </si>
  <si>
    <t>ｻﾄｳ ﾘﾝ</t>
  </si>
  <si>
    <t>ﾀｷｻﾜ ﾃｯﾍﾟｲ</t>
  </si>
  <si>
    <t>ﾌｼﾞｼﾏ ﾀｲｶﾞ</t>
  </si>
  <si>
    <t>ﾌｼﾞﾋﾗ ﾘｾｲ</t>
  </si>
  <si>
    <t>ﾏﾂﾑﾗ ﾚﾝ</t>
  </si>
  <si>
    <t>ｳﾒﾀ ﾅｷﾞ</t>
  </si>
  <si>
    <t>ｽｽﾞｷ ﾕｳｽｹ</t>
  </si>
  <si>
    <t>ﾐﾅﾐｶﾜ ﾖｼﾄ</t>
  </si>
  <si>
    <t>ﾔﾊﾊﾞ ﾘｭｳｾｲ</t>
  </si>
  <si>
    <t>ｻﾄｳ ｱｷ</t>
  </si>
  <si>
    <t>ｲｹﾀﾞ ﾖｳｼﾞｭ</t>
  </si>
  <si>
    <t>ｻｻｷ ﾊﾙﾋ</t>
  </si>
  <si>
    <t>ｻｻｷ ﾕｳﾄ</t>
  </si>
  <si>
    <t>ｽｽﾞｷ ﾊﾙﾄ</t>
  </si>
  <si>
    <t>ﾑﾗｶﾐ ﾘｮｳ</t>
  </si>
  <si>
    <t>ﾔｷﾞ ｳﾝｽｲ</t>
  </si>
  <si>
    <t>ｵｸﾑﾗ ｺｳﾔ</t>
  </si>
  <si>
    <t>ｻｻｷ ｶｯｼｮｳ</t>
  </si>
  <si>
    <t>ｽｷﾞﾀ ﾋｶﾙ</t>
  </si>
  <si>
    <t>ｽｽﾞｷ ｶｽﾞｷ</t>
  </si>
  <si>
    <t>ﾀﾊﾗ ｿｳﾀﾞｲ</t>
  </si>
  <si>
    <t>ﾄｳﾎﾞｳ ﾋﾘｭｳ</t>
  </si>
  <si>
    <t>ｻｻｷ ﾈｵ</t>
  </si>
  <si>
    <t>ｻﾄｳ ﾘﾝﾀﾛｳ</t>
  </si>
  <si>
    <t>ｼﾄﾄﾐ ﾂﾊﾞｻ</t>
  </si>
  <si>
    <t>ﾀｶﾊｼ ﾊﾙﾋﾄ</t>
  </si>
  <si>
    <t>ｶﾐｶﾜ ｶｽﾞﾏ</t>
  </si>
  <si>
    <t>ｻｻｷ ｱｵｲ</t>
  </si>
  <si>
    <t>ﾅｵﾏﾁ ｺｳｷ</t>
  </si>
  <si>
    <t>ﾏｴﾀﾞ ﾐｶｹﾞ</t>
  </si>
  <si>
    <t>ﾔﾏﾀﾞ ﾘｸ</t>
  </si>
  <si>
    <t>ﾅｲｷ ﾀｶﾑﾈ</t>
  </si>
  <si>
    <t>ｻｲﾄｳ ﾊﾙｷ</t>
  </si>
  <si>
    <t>ｻﾄｳ ﾚﾝ</t>
  </si>
  <si>
    <t>ﾖｺｻﾜ ﾗｲﾄ</t>
  </si>
  <si>
    <t>ﾀｶﾊｼ ｼｮｳ</t>
  </si>
  <si>
    <t>ﾓﾄﾐﾔ ｺｳﾀ</t>
  </si>
  <si>
    <t>ｶﾜﾑﾗ ｿｳｲﾁﾛｳ</t>
  </si>
  <si>
    <t>ｻｶｲﾀﾞ ﾘｸ</t>
  </si>
  <si>
    <t>ﾀｶﾊｼ ｺｳﾀ</t>
  </si>
  <si>
    <t>ﾏﾂｵ ﾏｻﾄ</t>
  </si>
  <si>
    <t>ﾏﾂﾀﾞ ﾕｳｼﾞ</t>
  </si>
  <si>
    <t>ｺﾔﾁ ﾔﾏﾄ</t>
  </si>
  <si>
    <t>ｻｲﾄｳ ｱﾚﾝ</t>
  </si>
  <si>
    <t>ﾐﾝﾌﾞﾀ ﾊﾙ</t>
  </si>
  <si>
    <t>ｱﾍﾞ ﾕｳﾀ</t>
  </si>
  <si>
    <t>ｱﾝﾍﾞ ﾀｹﾄ</t>
  </si>
  <si>
    <t>ｵｸﾞﾗ ｾｲﾔ</t>
  </si>
  <si>
    <t>ｾｶﾞﾜ ﾘｮｳ</t>
  </si>
  <si>
    <t>ﾀｶｼﾏ ｿﾗ</t>
  </si>
  <si>
    <t>ﾀｶﾊｼ ﾘｭｳｼﾞ</t>
  </si>
  <si>
    <t>ﾀﾀﾞ ﾚｵ</t>
  </si>
  <si>
    <t>ﾅﾙｼﾏ ﾄｸ</t>
  </si>
  <si>
    <t>ﾌﾙｶﾜ ﾏｻﾋﾛ</t>
  </si>
  <si>
    <t>ｵｵﾜﾀﾞ ﾘｭｳﾉｽｹ</t>
  </si>
  <si>
    <t>ｲｼｶﾜ ｶｴﾃﾞ</t>
  </si>
  <si>
    <t>ｶｸﾀ ﾊﾙﾀｶ</t>
  </si>
  <si>
    <t>ｶｸﾀ ﾋﾛﾏｻ</t>
  </si>
  <si>
    <t>ｻﾄｳ ｶｹﾙ</t>
  </si>
  <si>
    <t>ｻﾄｳ ﾃﾙ</t>
  </si>
  <si>
    <t>ｽｶﾞﾜﾗ ﾊﾙﾄ</t>
  </si>
  <si>
    <t>千厩中</t>
  </si>
  <si>
    <t>ﾀﾆｸﾞﾁ ﾕｳｶﾞ</t>
  </si>
  <si>
    <t>ﾏﾂﾓﾄ ﾙｲ</t>
  </si>
  <si>
    <t>ｲｼｶﾜ ｶﾞｸ</t>
  </si>
  <si>
    <t>ｺｳﾉ ｹｲｽｹ</t>
  </si>
  <si>
    <t>ﾀｶﾊｼ ﾄﾓﾔ</t>
  </si>
  <si>
    <t>ﾅｶｶﾙﾏｲ ﾀｸﾄ</t>
  </si>
  <si>
    <t>ﾌｼﾞﾀ ﾊﾙﾄ</t>
  </si>
  <si>
    <t>ｲﾄｳ ﾘｮｳｶﾞ</t>
  </si>
  <si>
    <t>ﾌｸｼﾏ ﾊﾙｷ</t>
  </si>
  <si>
    <t>ｵﾀﾞ ﾃﾂﾔ</t>
  </si>
  <si>
    <t>ｽｷﾞｻﾜ ﾋｶﾙ</t>
  </si>
  <si>
    <t>ｶｲ ﾋｶﾙ</t>
  </si>
  <si>
    <t>ｵｶﾞｻﾜﾗ ﾘｭｳｾｲ</t>
  </si>
  <si>
    <t>ｵｶﾞｻﾜﾗ ｿｳﾏ</t>
  </si>
  <si>
    <t>ｵﾉﾃﾞﾗ ｹﾝｼﾝ</t>
  </si>
  <si>
    <t>ｻｻｷ ﾚﾝﾄ</t>
  </si>
  <si>
    <t>ﾅｶｶﾞﾜ ﾏﾔﾄ</t>
  </si>
  <si>
    <t>ﾓﾘ ﾙｲｷ</t>
  </si>
  <si>
    <t>ｻﾄｳ ｷｮｳﾔ</t>
  </si>
  <si>
    <t>ｽｽﾞｷ ﾀｲﾁ</t>
  </si>
  <si>
    <t>ﾅｶﾑﾗ ｲﾌﾞｷ</t>
  </si>
  <si>
    <t>ｶﾝﾄﾞｳ ﾗｲﾄ</t>
  </si>
  <si>
    <t>ﾀｼﾛ ﾕｳﾄ</t>
  </si>
  <si>
    <t>ﾔﾏｻﾞｷ ｺｳ</t>
  </si>
  <si>
    <t>ﾔﾏｻﾞｷ ﾘｮｳﾀ</t>
  </si>
  <si>
    <t>ｵﾊﾞﾗ ﾈｵ</t>
  </si>
  <si>
    <t>ﾄﾀﾞﾃ ｼｭｳ</t>
  </si>
  <si>
    <t>奥州江刺一中</t>
  </si>
  <si>
    <t>ｻｻｷ ｼﾞｭﾝﾔ</t>
  </si>
  <si>
    <t>ｺﾝﾉ ﾋﾛﾄ</t>
  </si>
  <si>
    <t>ｻﾄｳ ﾀｽｹ</t>
  </si>
  <si>
    <t>ｽｶﾞﾜﾗ ﾕｳｾｲ</t>
  </si>
  <si>
    <t>ﾀﾝﾉ ﾄﾓﾋﾄ</t>
  </si>
  <si>
    <t>ﾆｲﾔﾏ ｺｳﾀ</t>
  </si>
  <si>
    <t>ﾉﾉﾑﾗ ｹｲﾄ</t>
  </si>
  <si>
    <t>ﾊｼﾓﾄ ﾚﾝ</t>
  </si>
  <si>
    <t>ﾊﾅｲ ﾂｶｻ</t>
  </si>
  <si>
    <t>ﾔﾏｸﾞﾁ ｼﾞｭﾑ</t>
  </si>
  <si>
    <t>ﾖｼﾀﾞ ﾘｮｳﾔ</t>
  </si>
  <si>
    <t>ｴﾝﾄﾞｳ ﾘｸ</t>
  </si>
  <si>
    <t>ｵｵﾀﾆ ｶｽﾞｱｷ</t>
  </si>
  <si>
    <t>ｸﾄﾞｳ ｺｳｾｲ</t>
  </si>
  <si>
    <t>ﾀﾑﾗ ﾊﾙｷ</t>
  </si>
  <si>
    <t>ﾉﾀﾞ ﾗｲｷ</t>
  </si>
  <si>
    <t>ﾐｶﾐ ｱﾂﾄｼ</t>
  </si>
  <si>
    <t>大槌学園中</t>
  </si>
  <si>
    <t>ﾅｶﾔ ﾀｶﾄ</t>
  </si>
  <si>
    <t>ﾐｳﾗ ｶｻﾞﾄ</t>
  </si>
  <si>
    <t>ｸﾏｶﾞｲ ﾀｲｾｲ</t>
  </si>
  <si>
    <t>ｸﾄﾞｳ ﾏﾅﾄ</t>
  </si>
  <si>
    <t>ｺﾌﾀﾞ ｼｭﾝ</t>
  </si>
  <si>
    <t>ｼﾁ ｺｳﾉｽｹ</t>
  </si>
  <si>
    <t>ｻﾄｳ ｱｽｶ</t>
  </si>
  <si>
    <t>ｸﾏｶﾞｲ ｷｮｳﾘ</t>
  </si>
  <si>
    <t>ﾊﾀｹﾔﾏ ﾙｲ</t>
  </si>
  <si>
    <t>ｳﾒﾑﾗ ﾀﾞｲｽｹ</t>
  </si>
  <si>
    <t>ﾌｼﾞﾜﾗ ﾕｳｶﾞ</t>
  </si>
  <si>
    <t>ｳﾒｻﾞﾜ ﾀｲﾁ</t>
  </si>
  <si>
    <t>ﾀｶﾊｼ ﾋﾛｷ</t>
  </si>
  <si>
    <t>ﾔﾏｻﾞｷ ﾊﾙﾄ</t>
  </si>
  <si>
    <t>ﾋﾗﾉ ｶﾅﾙ</t>
  </si>
  <si>
    <t>ﾌｸﾀﾞ ﾕｲﾄ</t>
  </si>
  <si>
    <t>ｷｸﾁ ﾘｮｳｶﾞ</t>
  </si>
  <si>
    <t>ﾏｻﾓﾄ ｱｻﾋ</t>
  </si>
  <si>
    <t>ﾏﾂﾓﾄ ﾕｳｼﾞﾛｳ</t>
  </si>
  <si>
    <t>ｲﾏｶﾞﾜ ﾋﾛﾄ</t>
  </si>
  <si>
    <t>ｻｲﾄｳ ｼｭｳ</t>
  </si>
  <si>
    <t>ﾁﾊﾞ ﾘｭｳｾｲ</t>
  </si>
  <si>
    <t>ﾅｶﾑﾗ ﾐﾅﾄ</t>
  </si>
  <si>
    <t>ﾅｶﾞﾔﾏ ﾖｼﾄ</t>
  </si>
  <si>
    <t>ﾁﾊﾞ ﾏｻﾔ</t>
  </si>
  <si>
    <t>ﾅｶﾔ ﾄﾓｷ</t>
  </si>
  <si>
    <t>ｱﾝﾊﾞｲ ﾕｳｷ</t>
  </si>
  <si>
    <t>ｶﾄｳ ﾊﾙﾄ</t>
  </si>
  <si>
    <t>ｺﾞﾄｳ ﾘｸ</t>
  </si>
  <si>
    <t>ｽｶﾞﾜﾗ ﾋﾛﾄ</t>
  </si>
  <si>
    <t>ｽｶﾞﾜﾗ ﾘｭｳｷ</t>
  </si>
  <si>
    <t>ﾁﾊﾞ ｺｳﾀﾞｲ</t>
  </si>
  <si>
    <t>ﾁﾊﾞ ｼﾞｮｳ</t>
  </si>
  <si>
    <t>ﾎﾝｼﾞｮｳ ﾋﾛﾄ</t>
  </si>
  <si>
    <t>ｽｶﾞﾜﾗ ﾀｸﾐ</t>
  </si>
  <si>
    <t>ﾁﾊﾞ ﾄｳﾏ</t>
  </si>
  <si>
    <t>ﾅｶﾔﾏ ｿｳｲﾁﾛｳ</t>
  </si>
  <si>
    <t>ﾎｿｶﾜ ﾏﾅｷ</t>
  </si>
  <si>
    <t>ｸﾛｻﾜ ｶﾞﾘｭｳ</t>
  </si>
  <si>
    <t>ｻｻｷ ﾏﾅﾄ</t>
  </si>
  <si>
    <t>ｻﾄｳ ﾔｽｷ</t>
  </si>
  <si>
    <t>ｻﾄｳ ﾔﾏﾄ</t>
  </si>
  <si>
    <t>ｼﾉﾊﾗ ﾄｳｺﾞ</t>
  </si>
  <si>
    <t>ﾌｼﾞｲ ﾘｾｲ</t>
  </si>
  <si>
    <t>ｲｼﾀﾞ ｴｲﾀ</t>
  </si>
  <si>
    <t>ｳﾁﾑﾗ ﾕｳｼﾞ</t>
  </si>
  <si>
    <t>ｵｵﾄｳｹﾞ ﾘｷ</t>
  </si>
  <si>
    <t>ｵｶﾔﾏ ｼｮｳﾄ</t>
  </si>
  <si>
    <t>ｶﾔﾏ ｼｮｳ</t>
  </si>
  <si>
    <t>ﾅｶﾑﾗ ﾀｶﾄ</t>
  </si>
  <si>
    <t>ﾐｳﾗ ﾘｮｳｶﾞ</t>
  </si>
  <si>
    <t>ﾖｼﾀﾞ ﾏｻｷ</t>
  </si>
  <si>
    <t>ｱｵﾔｷﾞ ﾄｳﾏ</t>
  </si>
  <si>
    <t>ｲﾜｻｷ ｴｲﾑ</t>
  </si>
  <si>
    <t>ﾀｶﾑﾗ ｿｳﾀ</t>
  </si>
  <si>
    <t>ﾀｹﾀﾞ ｼﾞｭｳﾄ</t>
  </si>
  <si>
    <t>ﾁﾊﾞ ﾌｳﾏ</t>
  </si>
  <si>
    <t>ﾉｻﾞﾄ ﾚｵ</t>
  </si>
  <si>
    <t>ﾌﾄﾉ ﾏｻﾉﾘ</t>
  </si>
  <si>
    <t>ﾌﾙｶﾜ ﾊﾙｷ</t>
  </si>
  <si>
    <t>ﾐｽﾞﾉ ﾋﾋﾞｷ</t>
  </si>
  <si>
    <t>ﾑﾛｵｶ ﾘｭｳﾄ</t>
  </si>
  <si>
    <t>ﾖｼﾀﾞ ﾀﾞｲﾁ</t>
  </si>
  <si>
    <t>ｲﾀｸﾗ ｿｳﾀ</t>
  </si>
  <si>
    <t>ｷｸﾁ ｾﾅ</t>
  </si>
  <si>
    <t>ｷｸﾁ ﾘｸﾄ</t>
  </si>
  <si>
    <t>ｻｻｷ ﾏｻﾊﾙ</t>
  </si>
  <si>
    <t>ﾀﾀﾞ ﾕｳﾋ</t>
  </si>
  <si>
    <t>ﾌｼﾞﾜﾗ ﾘｷ</t>
  </si>
  <si>
    <t>ﾔｴｶﾞｼ ﾋﾛﾄ</t>
  </si>
  <si>
    <t>ｷｸﾁ ｶｲﾄ</t>
  </si>
  <si>
    <t>ｲﾄｳ ﾁﾊﾔ</t>
  </si>
  <si>
    <t>ｷｸﾁ ﾋｻﾉﾘ</t>
  </si>
  <si>
    <t>ﾌｼﾞﾈ ｹｲｺﾞ</t>
  </si>
  <si>
    <t>ｲﾄｳ ﾊﾙｷ</t>
  </si>
  <si>
    <t>ｶﾝﾉ ﾗｲｷ</t>
  </si>
  <si>
    <t>ｺﾝ ﾘｭｳｾｲ</t>
  </si>
  <si>
    <t>ｻｲﾄｳ ｼｭﾝﾀ</t>
  </si>
  <si>
    <t>ｻｻｷ ﾘｭｳﾄ</t>
  </si>
  <si>
    <t>ｻﾄｳ ｼｭｳ</t>
  </si>
  <si>
    <t>ｾｷｶﾜ ﾘｵ</t>
  </si>
  <si>
    <t>ｿｳﾏ ﾘｭｳﾉｽｹ</t>
  </si>
  <si>
    <t>ﾀｶﾊｼ ﾁﾋﾛ</t>
  </si>
  <si>
    <t>ﾆｲﾔ ﾕｳﾄ</t>
  </si>
  <si>
    <t>ﾖｼｻﾞﾜ ﾘｭｳｷ</t>
  </si>
  <si>
    <t>ｵｵﾐﾔ ﾁｶﾗ</t>
  </si>
  <si>
    <t>ﾀｶﾊｼ ﾕｳﾀ</t>
  </si>
  <si>
    <t>ｳﾒﾑﾗ ﾋﾋﾞｷ</t>
  </si>
  <si>
    <t>ﾊﾚﾔﾏ ﾘｮｳ</t>
  </si>
  <si>
    <t>ﾏﾂﾓﾄ ﾀｸ</t>
  </si>
  <si>
    <t>ﾖｼﾀﾞ ﾕﾂﾞｷ</t>
  </si>
  <si>
    <t>ｲｼｻﾞﾜ ﾕｳﾏ</t>
  </si>
  <si>
    <t>ｲｼｻﾞﾜ ﾘｮｳﾀ</t>
  </si>
  <si>
    <t>ｲﾄｳ ﾃｯﾀ</t>
  </si>
  <si>
    <t>ｲﾖｸ ﾋﾛﾑ</t>
  </si>
  <si>
    <t>ｵｶﾞｻﾜﾗ ﾚﾝｼﾞﾛｳ</t>
  </si>
  <si>
    <t>ｵｶﾓﾄ ﾊﾉﾝ</t>
  </si>
  <si>
    <t>ｻｲﾄｳ ｶｽﾞｷ</t>
  </si>
  <si>
    <t>ｻｲﾄｳ ﾘｮｳﾍｲ</t>
  </si>
  <si>
    <t>ｻﾄｳ ﾘｮｳﾀ</t>
  </si>
  <si>
    <t>ﾐｳﾗ ﾕｳｺﾞ</t>
  </si>
  <si>
    <t>ﾓﾘｳﾁ ﾄｼﾅﾘ</t>
  </si>
  <si>
    <t>ﾕｷ ﾀﾞｲﾁ</t>
  </si>
  <si>
    <t>ﾜｶﾏﾂ ﾅｵｷ</t>
  </si>
  <si>
    <t>ｽｶﾞﾜﾗ ｷﾗﾘ</t>
  </si>
  <si>
    <t>ｱｲｻﾞﾜ ｺﾊﾙ</t>
  </si>
  <si>
    <t>ｱｶﾋﾗ ﾘﾘ</t>
  </si>
  <si>
    <t>ｱﾍﾞ ｱｲﾘ</t>
  </si>
  <si>
    <t>ｷｸﾁ ﾄｳｺ</t>
  </si>
  <si>
    <t>ｺｳﾉ ﾕﾗ</t>
  </si>
  <si>
    <t>ｼﾓｾｶﾞﾜ ﾅﾅﾊ</t>
  </si>
  <si>
    <t>ｽｶﾞﾉ ｺｺﾛ</t>
  </si>
  <si>
    <t>ﾌｼﾞﾄ ﾐﾑ</t>
  </si>
  <si>
    <t>ﾎﾛｲﾜ ｷｮｳｶ</t>
  </si>
  <si>
    <t>ﾓﾘｶﾜ ﾐｷ</t>
  </si>
  <si>
    <t>ｶﾈﾀ ﾕｲﾅ</t>
  </si>
  <si>
    <t>ﾋﾗﾀ ｻｴ</t>
  </si>
  <si>
    <t>ｲﾄｳ ﾕｽﾞｷ</t>
  </si>
  <si>
    <t>ｲﾜｱｻ ｱｲﾘ</t>
  </si>
  <si>
    <t>ｻｶｼﾀ ｴﾐｶ</t>
  </si>
  <si>
    <t>ｻﾜﾑﾗ ｻｷ</t>
  </si>
  <si>
    <t>ｻﾜﾑﾗ ｿﾗ</t>
  </si>
  <si>
    <t>ﾀﾅｶ ﾅﾅﾐ</t>
  </si>
  <si>
    <t>ﾊﾔｼ ｻﾘﾅ</t>
  </si>
  <si>
    <t>ﾖｺｻﾜ ﾁﾅﾂ</t>
  </si>
  <si>
    <t>ﾜﾀﾅﾍﾞ ﾓｶ</t>
  </si>
  <si>
    <t>ｵｶﾞｻﾜﾗ ﾅﾅﾐ</t>
  </si>
  <si>
    <t>ｻｻｷ ﾉﾉｶ</t>
  </si>
  <si>
    <t>ﾀﾑﾗ ﾘﾕ</t>
  </si>
  <si>
    <t>ﾌｼﾞﾜﾗ ﾘﾉ</t>
  </si>
  <si>
    <t>ﾊｺｲｼ ﾘｵ</t>
  </si>
  <si>
    <t>ﾐｶﾐ ﾏﾅ</t>
  </si>
  <si>
    <t>ｲｽﾞﾐﾔ ｻｷ</t>
  </si>
  <si>
    <t>ｵｲｶﾜ ﾄﾓｶ</t>
  </si>
  <si>
    <t>ｵｵﾀ ﾊﾙﾅ</t>
  </si>
  <si>
    <t>ﾀｶﾊｼ ﾐﾂﾞｷ</t>
  </si>
  <si>
    <t>ﾄﾋﾞｻﾜ ﾉﾉ</t>
  </si>
  <si>
    <t>ﾐﾔﾓﾄ ｱｽﾞｻ</t>
  </si>
  <si>
    <t>ﾓﾘﾔ ﾕｳｶ</t>
  </si>
  <si>
    <t>ｶｸﾀﾞﾃ ﾐﾕｳ</t>
  </si>
  <si>
    <t>ﾂｷﾉｷ ｶﾎ</t>
  </si>
  <si>
    <t>ﾐｳﾗ ｺｺﾅ</t>
  </si>
  <si>
    <t>ｺﾝﾉ ﾒｲ</t>
  </si>
  <si>
    <t>ｽｽﾞｷ ｱｺ</t>
  </si>
  <si>
    <t>ﾀｶﾊｼ ﾎﾏﾚ</t>
  </si>
  <si>
    <t>ﾖｼﾀﾞ ﾊﾝﾅ</t>
  </si>
  <si>
    <t>ｳﾜﾉ ｿﾌｨｱ</t>
  </si>
  <si>
    <t>ｸﾛｶﾜ ﾗﾝ</t>
  </si>
  <si>
    <t>ｼﾐｽﾞ ｱｵﾊﾞ</t>
  </si>
  <si>
    <t>ﾅﾘｶﾞｻﾜ ｷｮｳ</t>
  </si>
  <si>
    <t>ｻｲﾄｳ ﾅﾅ</t>
  </si>
  <si>
    <t>ﾀｶﾊｼ ｶｼｭｳ</t>
  </si>
  <si>
    <t>ﾌﾙｶﾜ ﾐﾎ</t>
  </si>
  <si>
    <t>ﾌﾙﾀﾞﾃ ｱﾕﾅ</t>
  </si>
  <si>
    <t>ﾔﾅｲ ﾏｵ</t>
  </si>
  <si>
    <t>ｶﾜﾊﾀ ﾅﾂｷ</t>
  </si>
  <si>
    <t>ｺﾏﾂﾔﾏ ﾕｲ</t>
  </si>
  <si>
    <t>ﾊﾔﾉ ﾓﾓ</t>
  </si>
  <si>
    <t>ｻﾄｳ ﾒｲ</t>
  </si>
  <si>
    <t>ﾏｽﾀﾆ ﾐｶﾅ</t>
  </si>
  <si>
    <t>ﾖｼﾀﾞ ﾕﾒﾉ</t>
  </si>
  <si>
    <t>ｲｲｵｶ ｺｺﾅ</t>
  </si>
  <si>
    <t>ｶﾈﾋﾗ ﾒｲ</t>
  </si>
  <si>
    <t>ｺﾏﾂ ﾅﾅﾐ</t>
  </si>
  <si>
    <t>ｻｻｷ ﾋﾅﾀ</t>
  </si>
  <si>
    <t>ｽｽﾞｷ ﾄｺ</t>
  </si>
  <si>
    <t>ﾌｼﾞｻﾜ ﾉｱ</t>
  </si>
  <si>
    <t>ﾏｴﾀ ﾐｳ</t>
  </si>
  <si>
    <t>ﾀｶﾊｼ ｻｴ</t>
  </si>
  <si>
    <t>ｲｽﾞﾐｶﾜ ｱｵﾊﾞ</t>
  </si>
  <si>
    <t>ｲﾊﾗ ｿﾗ</t>
  </si>
  <si>
    <t>ｻｸﾗﾀﾞ ﾕｱ</t>
  </si>
  <si>
    <t>ﾎｿｺﾞｴ ｸﾙﾐ</t>
  </si>
  <si>
    <t>ﾐｳﾗ ﾓｴ</t>
  </si>
  <si>
    <t>ﾓｳﾅｲ ｻｷﾎ</t>
  </si>
  <si>
    <t>ｻｻｷ ｲﾛﾊ</t>
  </si>
  <si>
    <t>ｵｲｶﾜ ｻｸﾗ</t>
  </si>
  <si>
    <t>ｵﾊﾞﾗ ﾕﾅ</t>
  </si>
  <si>
    <t>ｶﾜﾉ ﾐｵﾅ</t>
  </si>
  <si>
    <t>ｼｮｳｼﾞ ﾅﾂｷ</t>
  </si>
  <si>
    <t>ﾀｶﾊｼ ﾘｵ</t>
  </si>
  <si>
    <t>ﾁﾀﾞ ｶﾚﾝ</t>
  </si>
  <si>
    <t>ｻﾄｳ ﾕﾅ</t>
  </si>
  <si>
    <t>ｲｼﾜﾀ ﾕﾂｷ</t>
  </si>
  <si>
    <t>ｵｵｲｼ ﾘｵ</t>
  </si>
  <si>
    <t>ｺﾝﾉ ﾊﾙｶ</t>
  </si>
  <si>
    <t>ｻﾄｳ ﾌｳｶ</t>
  </si>
  <si>
    <t>ｻﾄｳ ﾐｳ</t>
  </si>
  <si>
    <t>ｳｴﾉ ﾕｱ</t>
  </si>
  <si>
    <t>ｵﾀﾞｼﾏ ｸﾙﾐ</t>
  </si>
  <si>
    <t>ｶﾏﾀﾞ ﾕｳﾋ</t>
  </si>
  <si>
    <t>ｶﾝｶﾞﾜ ﾄｳﾅ</t>
  </si>
  <si>
    <t>ｷｸﾁ ｺｺﾅ</t>
  </si>
  <si>
    <t>ｻﾄｳ ｼｵﾝ</t>
  </si>
  <si>
    <t>ﾀﾃﾉ ﾄﾖｶ</t>
  </si>
  <si>
    <t>ﾊﾊﾞｼﾀ ｱﾔﾅ</t>
  </si>
  <si>
    <t>ｲﾜﾏ ﾓﾓｶ</t>
  </si>
  <si>
    <t>ﾌｼﾞﾜﾗ ｶｴﾃﾞ</t>
  </si>
  <si>
    <t>ｱｷﾔ ﾈﾈ</t>
  </si>
  <si>
    <t>ｱｻﾇﾏ ﾉｿﾞﾐ</t>
  </si>
  <si>
    <t>ｷｸﾁ ﾏﾅｶ</t>
  </si>
  <si>
    <t>ｺﾅｶﾞﾈ ﾐｵ</t>
  </si>
  <si>
    <t>ｻｻｷ ｶｴﾃﾞ</t>
  </si>
  <si>
    <t>ﾅｶﾀ ｽﾐﾚ</t>
  </si>
  <si>
    <t>ﾐﾔﾉ ﾘｮｳｶ</t>
  </si>
  <si>
    <t>ｺﾊﾞﾔｼ ﾅｵ</t>
  </si>
  <si>
    <t>ｻｻｷ ﾘﾅ</t>
  </si>
  <si>
    <t>ﾀｸｻﾘ ｱｻﾐ</t>
  </si>
  <si>
    <t>ﾀﾃｻﾜ ﾕｳｶ</t>
  </si>
  <si>
    <t>ﾊﾔｼ ﾘﾅ</t>
  </si>
  <si>
    <t>ﾌｼﾞﾑﾗ ﾊﾅ</t>
  </si>
  <si>
    <t>ｲﾂﾞﾂ ｱﾔｶ</t>
  </si>
  <si>
    <t>ｶﾜﾑﾗ ﾏﾘｻ</t>
  </si>
  <si>
    <t>ｻｶﾓﾄ ﾕｳﾜ</t>
  </si>
  <si>
    <t>ｻﾜﾌｼﾞ ﾏｲ</t>
  </si>
  <si>
    <t>ﾊﾀﾅｶ ﾙﾅ</t>
  </si>
  <si>
    <t>ﾌｼﾞﾜﾗ ﾏｵ</t>
  </si>
  <si>
    <t>ﾌﾅｷ ﾋﾅﾀ</t>
  </si>
  <si>
    <t>ｸｼﾞ ﾏﾘﾝ</t>
  </si>
  <si>
    <t>ﾋﾗﾀ ｵﾘﾅ</t>
  </si>
  <si>
    <t>ｶﾈｻﾞｷ ｻﾗ</t>
  </si>
  <si>
    <t>ｶﾜﾊﾞﾀ ｺｺﾛ</t>
  </si>
  <si>
    <t>ｻｻｷ ｱﾂﾞ</t>
  </si>
  <si>
    <t>ﾃﾙｲ ﾏﾋﾛ</t>
  </si>
  <si>
    <t>ｲｼﾀﾞ ﾏｵﾘ</t>
  </si>
  <si>
    <t>ｵｵｾﾞｷ ﾊﾙﾖ</t>
  </si>
  <si>
    <t>ﾁﾊﾞ ｲﾂﾅ</t>
  </si>
  <si>
    <t>ｸﾄﾞｳ ﾚｲﾅ</t>
  </si>
  <si>
    <t>ｳﾁﾀﾞ ﾘｴﾙ</t>
  </si>
  <si>
    <t>ｷｺ ﾋﾅｺ</t>
  </si>
  <si>
    <t>ﾀﾃｻﾜ ｱﾐ</t>
  </si>
  <si>
    <t>ﾅﾙｵ ﾙﾅ</t>
  </si>
  <si>
    <t>ﾌｼﾞｻﾜ ﾅﾂｷ</t>
  </si>
  <si>
    <t>ﾔﾏｻﾞｷ ﾘﾅ</t>
  </si>
  <si>
    <t>ﾔﾏﾓﾄ ｺﾊﾙ</t>
  </si>
  <si>
    <t>ｱﾍﾞ ｹｲ</t>
  </si>
  <si>
    <t>ｲｹﾀﾞ ﾕｳｶ</t>
  </si>
  <si>
    <t>ｲﾜﾏ ﾐｵ</t>
  </si>
  <si>
    <t>ｷｸﾁ ﾕﾅ</t>
  </si>
  <si>
    <t>ｺﾝﾄﾞｳ ﾘﾝ</t>
  </si>
  <si>
    <t>ｻｲﾄｳ ﾐｳ</t>
  </si>
  <si>
    <t>ﾀﾁﾊﾞﾅ ﾕﾘｱ</t>
  </si>
  <si>
    <t>ﾌｼﾞﾜﾗ ﾏﾕﾅ</t>
  </si>
  <si>
    <t>ﾌﾄﾉ ﾕｷ</t>
  </si>
  <si>
    <t>ﾔﾏﾓﾄ ｻﾔｶ</t>
  </si>
  <si>
    <t>ﾜﾀﾅﾍﾞ ﾏｵ</t>
  </si>
  <si>
    <t>ｱﾍﾞ ﾋﾏﾘ</t>
  </si>
  <si>
    <t>ｻｲﾄｳ ｱｷ</t>
  </si>
  <si>
    <t>ﾅｶﾞﾓﾄ ｷﾖﾗ</t>
  </si>
  <si>
    <t>ﾋﾗｶ ﾕﾒ</t>
  </si>
  <si>
    <t>ﾀﾑﾗ ﾕｳ</t>
  </si>
  <si>
    <t>ｻﾜﾀﾞ ｾﾗ</t>
  </si>
  <si>
    <t>ｵﾉﾃﾞﾗ ﾌｳｶ</t>
  </si>
  <si>
    <t>ｺｲﾜ ｻｷ</t>
  </si>
  <si>
    <t>ｻｶｷｻﾞﾜ ﾘｮｳｶ</t>
  </si>
  <si>
    <t>ｻｻｷ ﾒｸﾞﾐ</t>
  </si>
  <si>
    <t>ｻｻｷ ﾕｳｶ</t>
  </si>
  <si>
    <t>ｽｽﾞｷ ﾊﾟﾄﾗ</t>
  </si>
  <si>
    <t>ﾌｶｲ ｱｲｶ</t>
  </si>
  <si>
    <t>ﾔﾏｳﾁ ﾙﾅ</t>
  </si>
  <si>
    <t>ﾖｼﾀﾞ ｻｸﾗ</t>
  </si>
  <si>
    <t>ﾌｼﾞﾜﾗ ﾅｺﾞﾐ</t>
  </si>
  <si>
    <t>ﾀｶﾊｼ ｽｽﾞ</t>
  </si>
  <si>
    <t>ｱﾍﾞ ﾐﾘｱ</t>
  </si>
  <si>
    <t>ﾀｶﾊｼ ｺｺﾛ</t>
  </si>
  <si>
    <t>ﾌｼﾞﾀ ﾘﾅ</t>
  </si>
  <si>
    <t>ｺﾝﾉ ﾀﾏｷ</t>
  </si>
  <si>
    <t>ｴﾝﾄﾞｳ ﾅﾅｶ</t>
  </si>
  <si>
    <t>ﾀｶﾊﾀ ﾜｶﾅ</t>
  </si>
  <si>
    <t>ﾀﾁﾊﾞﾅ ｸﾗﾗ</t>
  </si>
  <si>
    <t>ｳﾙｼﾏｯｶ ｺｺｱ</t>
  </si>
  <si>
    <t>ｵｲｶﾜ ﾏﾘﾝ</t>
  </si>
  <si>
    <t>ｵｵﾀ ﾐﾕｳ</t>
  </si>
  <si>
    <t>ｵﾓｲｼ ﾏﾅﾐ</t>
  </si>
  <si>
    <t>ｻｲﾄｳ ﾕﾗ</t>
  </si>
  <si>
    <t>ﾀｶﾊｼ ｷｵﾘ</t>
  </si>
  <si>
    <t>ﾃﾙｲ ﾋﾅ</t>
  </si>
  <si>
    <t>ﾅｶｲ ﾐﾋﾛ</t>
  </si>
  <si>
    <t>ｳﾁﾑﾗ ｱｲﾘ</t>
  </si>
  <si>
    <t>ｸﾛﾇﾏ ﾎﾉｶ</t>
  </si>
  <si>
    <t>ｻｲﾄｳ ﾗﾝ</t>
  </si>
  <si>
    <t>ｻﾄｳ ｵﾄﾊ</t>
  </si>
  <si>
    <t>ﾀﾅｶ ﾕﾅ</t>
  </si>
  <si>
    <t>ﾅｶﾑﾗ ﾕﾅｷﾞ</t>
  </si>
  <si>
    <t>ﾐｶﾐ ﾉｱ</t>
  </si>
  <si>
    <t>ﾊﾅﾜ ﾐｸ</t>
  </si>
  <si>
    <t>ｻﾜﾀﾞ ｱﾕﾑ</t>
  </si>
  <si>
    <t>ﾁﾊﾞ ｱﾔｴ</t>
  </si>
  <si>
    <t>ﾂﾙﾀ ｻｸﾗ</t>
  </si>
  <si>
    <t>ﾔﾏﾀﾞ ﾕｲ</t>
  </si>
  <si>
    <t>ﾖｼﾀﾞ ｶｻﾞﾈ</t>
  </si>
  <si>
    <t>ｲｼｶﾜ ﾐｽﾞｷ</t>
  </si>
  <si>
    <t>ｵﾀﾞﾅｶ ｻｲ</t>
  </si>
  <si>
    <t>ｶﾜﾑﾗ ﾁｻ</t>
  </si>
  <si>
    <t>ﾆﾀﾅｲ ﾒｲ</t>
  </si>
  <si>
    <t>一関東中</t>
  </si>
  <si>
    <t>ｺｲﾜ ﾊﾅ</t>
  </si>
  <si>
    <t>ｶｼﾜｷﾞ ﾋﾅﾀ</t>
  </si>
  <si>
    <t>ﾅｸﾞﾗ ﾕｽﾞｷ</t>
  </si>
  <si>
    <t>ﾜｶｻﾜ ﾙﾅ</t>
  </si>
  <si>
    <t>ﾌｼﾞｻﾜ ｶﾎ</t>
  </si>
  <si>
    <t>ｱﾍﾞ ﾕﾈ</t>
  </si>
  <si>
    <t>ｷﾐｻﾞｷ ﾕｲｶ</t>
  </si>
  <si>
    <t>ｷｸﾁ ﾐﾕ</t>
  </si>
  <si>
    <t>ﾀｶﾊｼ ﾕｳﾐ</t>
  </si>
  <si>
    <t>ﾜｼﾓﾘ ｼﾉ</t>
  </si>
  <si>
    <t>ｽｽﾞｷ ｲｵﾘ</t>
  </si>
  <si>
    <t>ｲﾜｾ ｱﾕﾐ</t>
  </si>
  <si>
    <t>ｵｵｸﾎﾞ ﾕｲ</t>
  </si>
  <si>
    <t>ｻﾄｳ ﾉｴﾙ</t>
  </si>
  <si>
    <t>ﾀﾅｶ ﾅｵ</t>
  </si>
  <si>
    <t>ﾌｼﾞﾀ ﾕﾒｶ</t>
  </si>
  <si>
    <t>ﾑﾗｶﾐ ﾐﾔﾋﾞ</t>
  </si>
  <si>
    <t>ｵｲｶﾜ ﾘﾘｱ</t>
  </si>
  <si>
    <t>ﾂﾉｶｹ ｱﾔｶ</t>
  </si>
  <si>
    <t>ﾆｲﾇﾏ ﾚﾅ</t>
  </si>
  <si>
    <t>ﾏﾂﾓﾄ ﾘｵﾝ</t>
  </si>
  <si>
    <t>ﾑﾗｶﾐ ﾎﾉｶ</t>
  </si>
  <si>
    <t>ｵﾉﾃﾞﾗ ﾆﾅ</t>
  </si>
  <si>
    <t>ｼｶﾞ ﾐｻｷ</t>
  </si>
  <si>
    <t>ｾﾀ ﾘﾝ</t>
  </si>
  <si>
    <t>ｸﾎﾞﾀ ﾗｲﾑ</t>
  </si>
  <si>
    <t>ﾌﾅｺｼ ﾕｲ</t>
  </si>
  <si>
    <t>ﾐﾅﾉｶﾜ ﾏﾕ</t>
  </si>
  <si>
    <t>ｲﾄｳ ﾊﾙｶ</t>
  </si>
  <si>
    <t>ﾔﾏｷﾞｼ ｾﾚﾝ</t>
  </si>
  <si>
    <t>ｵﾉﾃﾞﾗ ｱｵｲ</t>
  </si>
  <si>
    <t>ｵﾉﾃﾞﾗ ﾕﾅ</t>
  </si>
  <si>
    <t>ｷｸﾁ ﾊﾅ</t>
  </si>
  <si>
    <t>ﾔｷﾞ ﾕｳﾊ</t>
  </si>
  <si>
    <t>ﾜﾀﾅﾍﾞ ｱｷ</t>
  </si>
  <si>
    <t>ｵｶﾞｻﾜﾗ ﾐﾎ</t>
  </si>
  <si>
    <t>ｶﾜｲ ﾐﾕ</t>
  </si>
  <si>
    <t>ｻｻｷ ｱｺ</t>
  </si>
  <si>
    <t>ｼﾞｬｺﾈﾃｨｰ ﾏｲｶ</t>
  </si>
  <si>
    <t>ﾔﾏｻﾞｷ ﾏﾅｶ</t>
  </si>
  <si>
    <t>ﾂﾁﾄｲ ｴﾝ</t>
  </si>
  <si>
    <t>ｲﾄｳ ﾊﾅ</t>
  </si>
  <si>
    <t>ｲﾄｳ ﾜｶ</t>
  </si>
  <si>
    <t>ｽｽﾞｷ ﾎﾉｶ</t>
  </si>
  <si>
    <t>ﾌﾙｶﾜ ﾕｲﾉ</t>
  </si>
  <si>
    <t>ｶﾏｻﾞﾜ ｶﾘﾝ</t>
  </si>
  <si>
    <t>ｸﾎﾞ ｶﾉ</t>
  </si>
  <si>
    <t>ﾐｳﾗ ﾋﾖﾘ</t>
  </si>
  <si>
    <t>ﾐｶﾐ ﾒｲ</t>
  </si>
  <si>
    <t>ｱｻﾇﾏ ﾊﾂﾞｷ</t>
  </si>
  <si>
    <t>ｱﾍﾞ ｺｺﾊ</t>
  </si>
  <si>
    <t>ｷﾑﾗ ｱｷﾗ</t>
  </si>
  <si>
    <t>ｻﾄｳ ｾｲｶ</t>
  </si>
  <si>
    <t>ｽｶﾞﾜﾗ ｱｲｶ</t>
  </si>
  <si>
    <t>ﾀﾀﾞ ｱﾐ</t>
  </si>
  <si>
    <t>ﾔﾏｶｹﾞ ｻﾗ</t>
  </si>
  <si>
    <t>ｻｻｷ ﾏｲｺ</t>
  </si>
  <si>
    <t>ｵｵﾓﾘ ﾐｵ</t>
  </si>
  <si>
    <t>ｵｶﾞﾜ ﾅﾂﾐ</t>
  </si>
  <si>
    <t>ｷｸﾁ ﾚﾗ</t>
  </si>
  <si>
    <t>ｺｱﾐ ﾕｳｶ</t>
  </si>
  <si>
    <t>ｻｻｷ ｺｳ</t>
  </si>
  <si>
    <t>ｼﾗｶﾊﾞ ﾋﾖﾘ</t>
  </si>
  <si>
    <t>ﾀｹﾀﾞ ﾐｸ</t>
  </si>
  <si>
    <t>ﾁﾊﾞ ﾐﾊﾙ</t>
  </si>
  <si>
    <t>ﾊｺｻﾞｷ ｶﾅ</t>
  </si>
  <si>
    <t>ｱﾍﾞ ｺｺﾐ</t>
  </si>
  <si>
    <t>ｴﾝﾄﾞｳ ﾕｽﾞ</t>
  </si>
  <si>
    <t>ｵｶﾞｻﾜﾗ ｳﾗﾗ</t>
  </si>
  <si>
    <t>ｵﾉ ﾙｶ</t>
  </si>
  <si>
    <t>ｵﾉﾃﾞﾗ ｱﾝﾘ</t>
  </si>
  <si>
    <t>ｻｲﾄｳ ﾎﾅﾐ</t>
  </si>
  <si>
    <t>ｵｵｶﾞﾈ ｱｲｺ</t>
  </si>
  <si>
    <t>ｸﾘﾊﾞﾔｼ ｱﾝﾅ</t>
  </si>
  <si>
    <t>ｻｶﾓﾄ ﾕｲﾅ</t>
  </si>
  <si>
    <t>ｻｻｷ ｻｸﾗ</t>
  </si>
  <si>
    <t>ｻｻｷ ｼﾂﾞｸ</t>
  </si>
  <si>
    <t>ﾀｶﾊｼ ｱｲﾅ</t>
  </si>
  <si>
    <t>ﾅｶﾞｵｶ ｱﾔﾉ</t>
  </si>
  <si>
    <t>ﾅｶｻﾄ ﾐﾂｷ</t>
  </si>
  <si>
    <t>小野　　泉穂</t>
  </si>
  <si>
    <t>吉田　　侑生</t>
  </si>
  <si>
    <t>岩城　　ゆめの</t>
  </si>
  <si>
    <t>會澤　　心春</t>
  </si>
  <si>
    <t>赤平　　梨倫</t>
  </si>
  <si>
    <t>阿部　　愛莉</t>
  </si>
  <si>
    <t>菊池　　冬湖</t>
  </si>
  <si>
    <t>河野　　結来</t>
  </si>
  <si>
    <t>藤戸　　心夢</t>
  </si>
  <si>
    <t>袰岩　　叶華</t>
  </si>
  <si>
    <t>森川　　心稀</t>
  </si>
  <si>
    <t>金田　　結奈</t>
  </si>
  <si>
    <t>平田　　彩笑</t>
  </si>
  <si>
    <t>伊藤　　柚希</t>
  </si>
  <si>
    <t>岩浅　　愛梨</t>
  </si>
  <si>
    <t>澤村　　咲希</t>
  </si>
  <si>
    <t>澤村　　奏良</t>
  </si>
  <si>
    <t>田中　　七海</t>
  </si>
  <si>
    <t>林　　紗理奈</t>
  </si>
  <si>
    <t>横澤　　千夏</t>
  </si>
  <si>
    <t>渡邊　　萌珈</t>
  </si>
  <si>
    <t>田村　　莉宥</t>
  </si>
  <si>
    <t>藤原　　梨乃</t>
  </si>
  <si>
    <t>箱石　　凜音</t>
  </si>
  <si>
    <t>三上　　真奈</t>
  </si>
  <si>
    <t>泉谷　　咲希</t>
  </si>
  <si>
    <t>及川　　朋華</t>
  </si>
  <si>
    <t>髙橋　　美月</t>
  </si>
  <si>
    <t>飛澤　　乃希</t>
  </si>
  <si>
    <t>宮本　　梓沙</t>
  </si>
  <si>
    <t>守屋　　優花</t>
  </si>
  <si>
    <t>槻木　　香歩</t>
  </si>
  <si>
    <t>三浦　　心菜</t>
  </si>
  <si>
    <t>金野　　姫依</t>
  </si>
  <si>
    <t>鈴木　　あこ</t>
  </si>
  <si>
    <t>髙橋　　宝希</t>
  </si>
  <si>
    <t>吉田　　絆花</t>
  </si>
  <si>
    <t>清水　　葵葉</t>
  </si>
  <si>
    <t>成ケ澤　　恭</t>
  </si>
  <si>
    <t>斉藤　　菜々</t>
  </si>
  <si>
    <t>高橋　　華秀</t>
  </si>
  <si>
    <t>古川　　実歩</t>
  </si>
  <si>
    <t>古舘　　歩奈</t>
  </si>
  <si>
    <t>梁井　　麻央</t>
  </si>
  <si>
    <t>川畑　　夏妃</t>
  </si>
  <si>
    <t>佐藤　　萌唯</t>
  </si>
  <si>
    <t>増谷　　心奏</t>
  </si>
  <si>
    <t>吉田　　夢望</t>
  </si>
  <si>
    <t>飯岡　　心菜</t>
  </si>
  <si>
    <t>兼平　　芽衣</t>
  </si>
  <si>
    <t>鈴木　　都心</t>
  </si>
  <si>
    <t>藤澤　　望愛</t>
  </si>
  <si>
    <t>前田　　心優</t>
  </si>
  <si>
    <t>泉川　　蒼葉</t>
  </si>
  <si>
    <t>猪原　　奏楽</t>
  </si>
  <si>
    <t>櫻田　　唯愛</t>
  </si>
  <si>
    <t>毛内　　咲穂</t>
  </si>
  <si>
    <t>鈴木　　彩葉</t>
  </si>
  <si>
    <t>小原　　優奈</t>
  </si>
  <si>
    <t>庄司　　菜月</t>
  </si>
  <si>
    <t>髙橋　　莉緒</t>
  </si>
  <si>
    <t>千田　　華愛</t>
  </si>
  <si>
    <t>石渡　　優月</t>
  </si>
  <si>
    <t>大石　　莉緒</t>
  </si>
  <si>
    <t>今野　　春果</t>
  </si>
  <si>
    <t>佐藤　　妃菜</t>
  </si>
  <si>
    <t>佐藤　　風花</t>
  </si>
  <si>
    <t>佐藤　　美羽</t>
  </si>
  <si>
    <t>上野　　結愛</t>
  </si>
  <si>
    <t>鎌田　　優妃</t>
  </si>
  <si>
    <t>寒川　　透和</t>
  </si>
  <si>
    <t>佐藤　　心温</t>
  </si>
  <si>
    <t>舘野　　豊加</t>
  </si>
  <si>
    <t>幅下　　絢菜</t>
  </si>
  <si>
    <t>岩間　　百夏</t>
  </si>
  <si>
    <t>秋屋　　寧々</t>
  </si>
  <si>
    <t>菊池　　真佳</t>
  </si>
  <si>
    <t>佐々木　　楓</t>
  </si>
  <si>
    <t>宮野　　涼叶</t>
  </si>
  <si>
    <t>小林　　奈生</t>
  </si>
  <si>
    <t>舘澤　　優佳</t>
  </si>
  <si>
    <t>井筒　　彩花</t>
  </si>
  <si>
    <t>川村　　鞠采</t>
  </si>
  <si>
    <t>坂本　　優羽</t>
  </si>
  <si>
    <t>畑中　　瑠菜</t>
  </si>
  <si>
    <t>藤原　　麻央</t>
  </si>
  <si>
    <t>舩木　　陽向</t>
  </si>
  <si>
    <t>平田　　織奏</t>
  </si>
  <si>
    <t>金﨑　　紗良</t>
  </si>
  <si>
    <t>照井　　万尋</t>
  </si>
  <si>
    <t>石田　　真織</t>
  </si>
  <si>
    <t>大堰　　喜代</t>
  </si>
  <si>
    <t>工藤　　玲七</t>
  </si>
  <si>
    <t>舘澤　　亜美</t>
  </si>
  <si>
    <t>鳴尾　　琉那</t>
  </si>
  <si>
    <t>藤澤　　菜月</t>
  </si>
  <si>
    <t>山崎　　里奈</t>
  </si>
  <si>
    <t>山本　　小遥</t>
  </si>
  <si>
    <t>岩間　　未帆</t>
  </si>
  <si>
    <t>菊地　　夢菜</t>
  </si>
  <si>
    <t>齋藤　　美羽</t>
  </si>
  <si>
    <t>太野　　夢希</t>
  </si>
  <si>
    <t>渡辺　　真央</t>
  </si>
  <si>
    <t>阿部　　日鞠</t>
  </si>
  <si>
    <t>永本　　聖空</t>
  </si>
  <si>
    <t>平賀　　優芽</t>
  </si>
  <si>
    <t>田村　　優羽</t>
  </si>
  <si>
    <t>澤田　　青空</t>
  </si>
  <si>
    <t>榊澤　　涼香</t>
  </si>
  <si>
    <t>佐々木　　萌</t>
  </si>
  <si>
    <t>深井　　愛佳</t>
  </si>
  <si>
    <t>山内　　琉眺</t>
  </si>
  <si>
    <t>藤原　　和海</t>
  </si>
  <si>
    <t>藤田　　梨愛</t>
  </si>
  <si>
    <t>佐藤　　美空</t>
  </si>
  <si>
    <t>昆野　　珠樹</t>
  </si>
  <si>
    <t>高畑　　和奏</t>
  </si>
  <si>
    <t>及川　　真凛</t>
  </si>
  <si>
    <t>太田　　美優</t>
  </si>
  <si>
    <t>重石　　愛心</t>
  </si>
  <si>
    <t>齊藤　　悠来</t>
  </si>
  <si>
    <t>高橋　　姫織</t>
  </si>
  <si>
    <t>照井　　陽愛</t>
  </si>
  <si>
    <t>内村　　愛里</t>
  </si>
  <si>
    <t>佐藤　　音羽</t>
  </si>
  <si>
    <t>田中　　結奈</t>
  </si>
  <si>
    <t>中村　　夕凪</t>
  </si>
  <si>
    <t>三上　　乃愛</t>
  </si>
  <si>
    <t>澤田　　歩夢</t>
  </si>
  <si>
    <t>千葉　　文絵</t>
  </si>
  <si>
    <t>山田　　優衣</t>
  </si>
  <si>
    <t>吉田　　風鈴</t>
  </si>
  <si>
    <t>石川　　瑞稀</t>
  </si>
  <si>
    <t>小田中　　菜</t>
  </si>
  <si>
    <t>川村　　千紗</t>
  </si>
  <si>
    <t>似内　　芽依</t>
  </si>
  <si>
    <t>柏木　　陽向</t>
  </si>
  <si>
    <t>名倉　　柚季</t>
  </si>
  <si>
    <t>若澤　　月那</t>
  </si>
  <si>
    <t>藤澤　　夏帆</t>
  </si>
  <si>
    <t>阿部　　優音</t>
  </si>
  <si>
    <t>菊地　　美結</t>
  </si>
  <si>
    <t>高橋　　優心</t>
  </si>
  <si>
    <t>鷲盛　　志乃</t>
  </si>
  <si>
    <t>鈴木　　伊織</t>
  </si>
  <si>
    <t>田中　　奈緒</t>
  </si>
  <si>
    <t>藤田　　夢叶</t>
  </si>
  <si>
    <t>村上　　雅美</t>
  </si>
  <si>
    <t>角掛　　彩花</t>
  </si>
  <si>
    <t>新沼　　麗奈</t>
  </si>
  <si>
    <t>松本　　麗桜</t>
  </si>
  <si>
    <t>村上　　穂華</t>
  </si>
  <si>
    <t>志賀　　心咲</t>
  </si>
  <si>
    <t>船越　　結衣</t>
  </si>
  <si>
    <t>伊東　　遥香</t>
  </si>
  <si>
    <t>山岸　　聖恋</t>
  </si>
  <si>
    <t>小野寺　　葵</t>
  </si>
  <si>
    <t>菊地　　はな</t>
  </si>
  <si>
    <t>谷木　　優羽</t>
  </si>
  <si>
    <t>渡辺　　明希</t>
  </si>
  <si>
    <t>川井　　美悠</t>
  </si>
  <si>
    <t>山崎　　愛佳</t>
  </si>
  <si>
    <t>伊藤　　羽奈</t>
  </si>
  <si>
    <t>伊藤　　和夏</t>
  </si>
  <si>
    <t>古川　　結乃</t>
  </si>
  <si>
    <t>釜澤　　夏梨</t>
  </si>
  <si>
    <t>久保　　奏乃</t>
  </si>
  <si>
    <t>佐藤　　玲那</t>
  </si>
  <si>
    <t>三浦　　日和</t>
  </si>
  <si>
    <t>三上　　夢唯</t>
  </si>
  <si>
    <t>浅沼　　葉月</t>
  </si>
  <si>
    <t>阿部　　心羽</t>
  </si>
  <si>
    <t>佐藤　　星歌</t>
  </si>
  <si>
    <t>菅原　　愛華</t>
  </si>
  <si>
    <t>多田　　蒼未</t>
  </si>
  <si>
    <t>山蔭　　紗良</t>
  </si>
  <si>
    <t>大森　　巳緒</t>
  </si>
  <si>
    <t>小川　　夏未</t>
  </si>
  <si>
    <t>菊池　　澪來</t>
  </si>
  <si>
    <t>小網　　由華</t>
  </si>
  <si>
    <t>白椛　　比依</t>
  </si>
  <si>
    <t>武田　　未来</t>
  </si>
  <si>
    <t>千葉　　美晴</t>
  </si>
  <si>
    <t>箱崎　　花奈</t>
  </si>
  <si>
    <t>阿部　　心美</t>
  </si>
  <si>
    <t>遠藤　　ゆず</t>
  </si>
  <si>
    <t>小野　　瑠香</t>
  </si>
  <si>
    <t>齊藤　　穂南</t>
  </si>
  <si>
    <t>大鐘　　愛子</t>
  </si>
  <si>
    <t>栗林　　杏奈</t>
  </si>
  <si>
    <t>坂本　　結那</t>
  </si>
  <si>
    <t>高橋　　碧渚</t>
  </si>
  <si>
    <t>長岡　　綾乃</t>
  </si>
  <si>
    <t>中里　　美月</t>
  </si>
  <si>
    <t>031527</t>
  </si>
  <si>
    <t>031526</t>
  </si>
  <si>
    <t>釜石唐丹中</t>
    <phoneticPr fontId="4"/>
  </si>
  <si>
    <r>
      <rPr>
        <b/>
        <sz val="26"/>
        <color rgb="FF0000FF"/>
        <rFont val="ＭＳ 明朝"/>
        <family val="1"/>
        <charset val="128"/>
      </rPr>
      <t xml:space="preserve">2021 岩手県選手権 </t>
    </r>
    <r>
      <rPr>
        <b/>
        <sz val="20"/>
        <rFont val="ＭＳ 明朝"/>
        <family val="1"/>
        <charset val="128"/>
      </rPr>
      <t>エントリーシート</t>
    </r>
    <r>
      <rPr>
        <b/>
        <sz val="24"/>
        <rFont val="ＭＳ 明朝"/>
        <family val="1"/>
        <charset val="128"/>
      </rPr>
      <t>　</t>
    </r>
    <rPh sb="5" eb="8">
      <t>イワテケン</t>
    </rPh>
    <rPh sb="8" eb="11">
      <t>センシュケン</t>
    </rPh>
    <phoneticPr fontId="2"/>
  </si>
  <si>
    <r>
      <rPr>
        <b/>
        <sz val="20"/>
        <color rgb="FF0000FF"/>
        <rFont val="ＭＳ 明朝"/>
        <family val="1"/>
        <charset val="128"/>
      </rPr>
      <t>2021 岩手県選手権</t>
    </r>
    <r>
      <rPr>
        <b/>
        <sz val="20"/>
        <rFont val="ＭＳ 明朝"/>
        <family val="1"/>
        <charset val="128"/>
      </rPr>
      <t>エントリーシート　</t>
    </r>
    <rPh sb="5" eb="8">
      <t>イワテケン</t>
    </rPh>
    <rPh sb="8" eb="11">
      <t>センシュケン</t>
    </rPh>
    <phoneticPr fontId="2"/>
  </si>
  <si>
    <r>
      <t xml:space="preserve">2021 </t>
    </r>
    <r>
      <rPr>
        <b/>
        <u val="double"/>
        <sz val="20"/>
        <color rgb="FF3333FF"/>
        <rFont val="ＭＳ 明朝"/>
        <family val="1"/>
        <charset val="128"/>
      </rPr>
      <t xml:space="preserve">岩手県選手権 </t>
    </r>
    <r>
      <rPr>
        <b/>
        <u val="double"/>
        <sz val="20"/>
        <rFont val="ＭＳ 明朝"/>
        <family val="1"/>
        <charset val="128"/>
      </rPr>
      <t>申し込み確認書</t>
    </r>
    <rPh sb="5" eb="8">
      <t>イワテケン</t>
    </rPh>
    <rPh sb="8" eb="11">
      <t>センシュケン</t>
    </rPh>
    <rPh sb="12" eb="13">
      <t>モウ</t>
    </rPh>
    <rPh sb="14" eb="15">
      <t>コ</t>
    </rPh>
    <rPh sb="16" eb="19">
      <t>カクニンショ</t>
    </rPh>
    <phoneticPr fontId="2"/>
  </si>
  <si>
    <t>選手権女子</t>
    <rPh sb="0" eb="3">
      <t>センシュケン</t>
    </rPh>
    <rPh sb="3" eb="5">
      <t>ジョシ</t>
    </rPh>
    <phoneticPr fontId="4"/>
  </si>
  <si>
    <t>選手権男子</t>
    <rPh sb="0" eb="3">
      <t>センシュケン</t>
    </rPh>
    <rPh sb="3" eb="5">
      <t>ダンシ</t>
    </rPh>
    <phoneticPr fontId="4"/>
  </si>
  <si>
    <t>二部男子</t>
    <rPh sb="0" eb="1">
      <t>ニ</t>
    </rPh>
    <rPh sb="1" eb="2">
      <t>ブ</t>
    </rPh>
    <rPh sb="2" eb="4">
      <t>ダンシ</t>
    </rPh>
    <phoneticPr fontId="4"/>
  </si>
  <si>
    <t>二部女子</t>
    <rPh sb="0" eb="1">
      <t>ニ</t>
    </rPh>
    <rPh sb="1" eb="2">
      <t>ブ</t>
    </rPh>
    <rPh sb="2" eb="4">
      <t>ジョシ</t>
    </rPh>
    <phoneticPr fontId="4"/>
  </si>
  <si>
    <t>03</t>
  </si>
  <si>
    <t>少年共通３０００ｍＷ</t>
    <phoneticPr fontId="2"/>
  </si>
  <si>
    <t>国体選考種目</t>
    <rPh sb="0" eb="2">
      <t>コクタイ</t>
    </rPh>
    <rPh sb="2" eb="4">
      <t>センコウ</t>
    </rPh>
    <rPh sb="4" eb="6">
      <t>シュモク</t>
    </rPh>
    <phoneticPr fontId="4"/>
  </si>
  <si>
    <t>２部女子</t>
    <rPh sb="1" eb="2">
      <t>ブ</t>
    </rPh>
    <rPh sb="2" eb="4">
      <t>ジョシ</t>
    </rPh>
    <phoneticPr fontId="4"/>
  </si>
  <si>
    <t>リレー</t>
    <phoneticPr fontId="2"/>
  </si>
  <si>
    <t>少年Ａ３００ｍ</t>
    <phoneticPr fontId="4"/>
  </si>
  <si>
    <t>004</t>
  </si>
  <si>
    <t>少年共通１１０ｍＨ(0.991m)</t>
    <rPh sb="2" eb="4">
      <t>キョウツウ</t>
    </rPh>
    <phoneticPr fontId="4"/>
  </si>
  <si>
    <t>少年Ａ３００ｍＨ(0.914m)</t>
    <phoneticPr fontId="4"/>
  </si>
  <si>
    <t>038</t>
    <phoneticPr fontId="4"/>
  </si>
  <si>
    <r>
      <t>やり投(</t>
    </r>
    <r>
      <rPr>
        <sz val="12"/>
        <rFont val="ＭＳ ゴシック"/>
        <family val="3"/>
        <charset val="128"/>
      </rPr>
      <t>0.</t>
    </r>
    <r>
      <rPr>
        <sz val="12"/>
        <rFont val="平成明朝"/>
        <family val="3"/>
        <charset val="128"/>
      </rPr>
      <t>800</t>
    </r>
    <r>
      <rPr>
        <sz val="12"/>
        <rFont val="ＭＳ 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4"/>
  </si>
  <si>
    <t>リレー</t>
  </si>
  <si>
    <t>002</t>
  </si>
  <si>
    <t>少年Ａ３０００ｍ</t>
    <phoneticPr fontId="5"/>
  </si>
  <si>
    <t>少年Ａ３００ｍＨ(0.762m)</t>
    <phoneticPr fontId="4"/>
  </si>
  <si>
    <t>047</t>
    <phoneticPr fontId="4"/>
  </si>
  <si>
    <t>少年共通３０００ｍＷ</t>
    <rPh sb="0" eb="4">
      <t>ショウネンキョウツウ</t>
    </rPh>
    <phoneticPr fontId="4"/>
  </si>
  <si>
    <t>060</t>
  </si>
  <si>
    <r>
      <t>やり投(</t>
    </r>
    <r>
      <rPr>
        <sz val="12"/>
        <rFont val="ＭＳ ゴシック"/>
        <family val="3"/>
        <charset val="128"/>
      </rPr>
      <t>0.</t>
    </r>
    <r>
      <rPr>
        <sz val="12"/>
        <rFont val="平成明朝"/>
        <family val="3"/>
        <charset val="128"/>
      </rPr>
      <t>600</t>
    </r>
    <r>
      <rPr>
        <sz val="12"/>
        <rFont val="ＭＳ ゴシック"/>
        <family val="3"/>
        <charset val="128"/>
      </rPr>
      <t>K</t>
    </r>
    <r>
      <rPr>
        <sz val="12"/>
        <rFont val="平成明朝"/>
        <family val="3"/>
        <charset val="128"/>
      </rPr>
      <t>g)</t>
    </r>
    <phoneticPr fontId="4"/>
  </si>
  <si>
    <t>国体選考種目男子</t>
    <rPh sb="0" eb="2">
      <t>コクタイ</t>
    </rPh>
    <rPh sb="2" eb="4">
      <t>センコウ</t>
    </rPh>
    <rPh sb="4" eb="6">
      <t>シュモク</t>
    </rPh>
    <rPh sb="6" eb="8">
      <t>ダンシ</t>
    </rPh>
    <phoneticPr fontId="4"/>
  </si>
  <si>
    <t>少年共通１１０ｍＨ(0.991m)</t>
    <rPh sb="0" eb="2">
      <t>ショウネン</t>
    </rPh>
    <rPh sb="2" eb="4">
      <t>キョウツウ</t>
    </rPh>
    <phoneticPr fontId="2"/>
  </si>
  <si>
    <t>国体選考種目男子</t>
    <rPh sb="0" eb="4">
      <t>コクタイセンコウ</t>
    </rPh>
    <rPh sb="4" eb="6">
      <t>シュモク</t>
    </rPh>
    <rPh sb="6" eb="8">
      <t>ダンシ</t>
    </rPh>
    <phoneticPr fontId="4"/>
  </si>
  <si>
    <t>国体選考種目女子</t>
    <rPh sb="0" eb="4">
      <t>コクタイセンコウ</t>
    </rPh>
    <rPh sb="4" eb="6">
      <t>シュモク</t>
    </rPh>
    <rPh sb="6" eb="8">
      <t>ジョシ</t>
    </rPh>
    <phoneticPr fontId="4"/>
  </si>
  <si>
    <t>ヒガシ　リュウシン</t>
  </si>
  <si>
    <t>クマガイ　タイセイ</t>
  </si>
  <si>
    <t>ツノカケ　ダイキ</t>
  </si>
  <si>
    <t>ナカザワ　リキト</t>
  </si>
  <si>
    <t>ツノカケ　ヒロト</t>
  </si>
  <si>
    <t>オオタケ　ユキト</t>
  </si>
  <si>
    <t>マツウラ　セイヤ</t>
  </si>
  <si>
    <t>カツタ　フウマ</t>
  </si>
  <si>
    <t>オオタ　リクト</t>
  </si>
  <si>
    <t>クドウ　マナト</t>
  </si>
  <si>
    <t>オクムラ　ユウタ</t>
  </si>
  <si>
    <t>クマガイ　ハルヒ</t>
  </si>
  <si>
    <t>ムラタ　リュウセイ</t>
  </si>
  <si>
    <t>コフダ　シュン</t>
  </si>
  <si>
    <t>シチ　コウノスケ</t>
  </si>
  <si>
    <t>ナカムラ　ミナト</t>
  </si>
  <si>
    <t>ヤマザキ　チカラ</t>
  </si>
  <si>
    <t>イシバシ　リュウト</t>
  </si>
  <si>
    <t>カシワギ　ダイジロウ</t>
  </si>
  <si>
    <t>ササキ　ミキヒサ</t>
  </si>
  <si>
    <t>サトウ　リン</t>
  </si>
  <si>
    <t>タキサワ　テッペイ</t>
  </si>
  <si>
    <t>フクチ　ユウノスケ</t>
  </si>
  <si>
    <t>フジシマ　タイガ</t>
  </si>
  <si>
    <t>フジヒラ　リセイ</t>
  </si>
  <si>
    <t>マツムラ　レン</t>
  </si>
  <si>
    <t>イトウ　ショウタ</t>
  </si>
  <si>
    <t>ウメタ　ナギ</t>
  </si>
  <si>
    <t>スズキ　ユウスケ</t>
  </si>
  <si>
    <t>ミナミカワ　ヨシト</t>
  </si>
  <si>
    <t>ヤハバ　リュウセイ</t>
  </si>
  <si>
    <t>タテサワ　シヨウ</t>
  </si>
  <si>
    <t>イナワシロ　トモヤ</t>
  </si>
  <si>
    <t>キクチ　カナデ</t>
  </si>
  <si>
    <t>ササキ　タクマ</t>
  </si>
  <si>
    <t>スガワラ　コウキ</t>
  </si>
  <si>
    <t>スガワラ　シオン</t>
  </si>
  <si>
    <t>ソエダ　ヒサシ</t>
  </si>
  <si>
    <t>タカハシ　アユム</t>
  </si>
  <si>
    <t>チダ　リク</t>
  </si>
  <si>
    <t>チバ　ハルキ</t>
  </si>
  <si>
    <t>ツカモト　アキト</t>
  </si>
  <si>
    <t>ドイ　タカト</t>
  </si>
  <si>
    <t>マツモト　ダイキ</t>
  </si>
  <si>
    <t>ムラカミ　タイリ</t>
  </si>
  <si>
    <t>ワタナベ　ユウシ</t>
  </si>
  <si>
    <t>オイカワ　リョウワ</t>
  </si>
  <si>
    <t>オイカワ　レイア</t>
  </si>
  <si>
    <t>サトウ　リョウスケ</t>
  </si>
  <si>
    <t>タカハシ　ソウタ</t>
  </si>
  <si>
    <t>タカハシ　タイト</t>
  </si>
  <si>
    <t>タカハシ　ハヤト</t>
  </si>
  <si>
    <t>タカハシ　ヨシノリ</t>
  </si>
  <si>
    <t>タカハシ　ライム</t>
  </si>
  <si>
    <t>フジワラ　マナト</t>
  </si>
  <si>
    <t>フルダテ　リョウセイ</t>
  </si>
  <si>
    <t>ミウラ　ケイキ</t>
  </si>
  <si>
    <t>ヤマナカ　カイト</t>
  </si>
  <si>
    <t>イマブチ　ユウタロウ</t>
  </si>
  <si>
    <t>キクチ　カケル</t>
  </si>
  <si>
    <t>キクチ　ケンタ</t>
  </si>
  <si>
    <t>キクチ　ユラ</t>
  </si>
  <si>
    <t>サクライ　ユウト</t>
  </si>
  <si>
    <t>スズキ　ケイスケ</t>
  </si>
  <si>
    <t>タシロ　ケンシン</t>
  </si>
  <si>
    <t>テルイ　リュウト</t>
  </si>
  <si>
    <t>ハマカワ　シュウジ</t>
  </si>
  <si>
    <t>ヤマヤ　ショウ</t>
  </si>
  <si>
    <t>ウブカタ　ソウタ</t>
  </si>
  <si>
    <t>オオハシ　シュウ</t>
  </si>
  <si>
    <t>ササキ　コウマ</t>
  </si>
  <si>
    <t>スガタ　タイセイ</t>
  </si>
  <si>
    <t>ナカシマ　コウタ</t>
  </si>
  <si>
    <t>オバラ　ヤマト</t>
  </si>
  <si>
    <t>アカザワ　ショウタ</t>
  </si>
  <si>
    <t>イマカワ　クンペイ</t>
  </si>
  <si>
    <t>イワサキ　ダイチ</t>
  </si>
  <si>
    <t>クドウ　シイマ</t>
  </si>
  <si>
    <t>コマツ　ユキヒロ</t>
  </si>
  <si>
    <t>タチバナ　カイト</t>
  </si>
  <si>
    <t>ヌマブクロ　カナデ</t>
  </si>
  <si>
    <t>シバナイ　タイセイ</t>
  </si>
  <si>
    <t>イケダ　ハルアキ</t>
  </si>
  <si>
    <t>イトウ　ヒカル</t>
  </si>
  <si>
    <t>キャンベル　コウタロウ</t>
  </si>
  <si>
    <t>ササキ　レイタロウ</t>
  </si>
  <si>
    <t>サトウ　ヒナタ</t>
  </si>
  <si>
    <t>スズキ　ワタル</t>
  </si>
  <si>
    <t>タカハシ　カイセイ</t>
  </si>
  <si>
    <t>タカハシ　コウキ</t>
  </si>
  <si>
    <t>タカハシ　ショウタ</t>
  </si>
  <si>
    <t>タカハシ　トワ</t>
  </si>
  <si>
    <t>フジタ　イブキ</t>
  </si>
  <si>
    <t>ムラカミ　アキト</t>
  </si>
  <si>
    <t>ワタナベ　タツキ</t>
  </si>
  <si>
    <t>オイカワ　リン</t>
  </si>
  <si>
    <t>カシワバ　リュウキ</t>
  </si>
  <si>
    <t>ササキ　オウセイ</t>
  </si>
  <si>
    <t>ジュウモンジ　ヒサナ</t>
  </si>
  <si>
    <t>タカハシ　ソウテン</t>
  </si>
  <si>
    <t>タカハシ　ユウリ</t>
  </si>
  <si>
    <t>ヤエガシ　アキラ</t>
  </si>
  <si>
    <t>サトウ　ヤマト</t>
  </si>
  <si>
    <t>フジイ　リセイ</t>
  </si>
  <si>
    <t>クロサワ　ガリュウ</t>
  </si>
  <si>
    <t>ササキ　マナト</t>
  </si>
  <si>
    <t>サトウ　ヤスキ</t>
  </si>
  <si>
    <t>シノハラ　トウゴ</t>
  </si>
  <si>
    <t>ハタナカ　リュウマ</t>
  </si>
  <si>
    <t>オダシマ　ケイタ</t>
  </si>
  <si>
    <t>カイ　ヒカル</t>
  </si>
  <si>
    <t>オカヤマ　ナオヤ</t>
  </si>
  <si>
    <t>カワムラ　ヒナタ</t>
  </si>
  <si>
    <t>キクチ　モトキ</t>
  </si>
  <si>
    <t>サトウ　アオイ</t>
  </si>
  <si>
    <t>サトウ　ソウマ</t>
  </si>
  <si>
    <t>サトウ　ハルキ</t>
  </si>
  <si>
    <t>スズキ　ユウダイ</t>
  </si>
  <si>
    <t>タカハシ　ケイタ</t>
  </si>
  <si>
    <t>タカハシ　ハルヒト</t>
  </si>
  <si>
    <t>ハタケヤマ　カイ</t>
  </si>
  <si>
    <t>フジワラ　ジン</t>
  </si>
  <si>
    <t>フジワラ　ソウタ</t>
  </si>
  <si>
    <t>カミカワ　カズマ</t>
  </si>
  <si>
    <t>カミカワ　サツキ</t>
  </si>
  <si>
    <t>ササキ　アオイ</t>
  </si>
  <si>
    <t>ナオマチ　コウキ</t>
  </si>
  <si>
    <t>マエダ　ミカゲ</t>
  </si>
  <si>
    <t>ヤマダ　リク</t>
  </si>
  <si>
    <t>オバラ　ネオ</t>
  </si>
  <si>
    <t>金田一中</t>
  </si>
  <si>
    <t>クドウ　ユウジ</t>
  </si>
  <si>
    <t>ミナミダテ　ジュキ</t>
  </si>
  <si>
    <t>イツカイチ　ハヤト</t>
  </si>
  <si>
    <t>コブネ　ハル</t>
  </si>
  <si>
    <t>トダテ　シュウ</t>
  </si>
  <si>
    <t>ヤマモト　イット</t>
  </si>
  <si>
    <t>アベ　キヨハル</t>
  </si>
  <si>
    <t>イワサキ　テルト</t>
  </si>
  <si>
    <t>カマイシ　ハジメ</t>
  </si>
  <si>
    <t>クロヌマ　トモキ</t>
  </si>
  <si>
    <t>サカモト　キョウタロウ</t>
  </si>
  <si>
    <t>セガワ　ソラ</t>
  </si>
  <si>
    <t>ソブ　アルト</t>
  </si>
  <si>
    <t>ナカノ　コドウ</t>
  </si>
  <si>
    <t>ノヅキ　ケイシ</t>
  </si>
  <si>
    <t>マツサカ　タイチ</t>
  </si>
  <si>
    <t>マツムラ　ナオト</t>
  </si>
  <si>
    <t>マツモト　アイル</t>
  </si>
  <si>
    <t>ミンブタ　アオト</t>
  </si>
  <si>
    <t>ヤマモト　オウガ</t>
  </si>
  <si>
    <t>アオヤギ　トウマ</t>
  </si>
  <si>
    <t>イワサキ　エイム</t>
  </si>
  <si>
    <t>カワマタ　ジュンペイ</t>
  </si>
  <si>
    <t>キンダイチ　コウセイ</t>
  </si>
  <si>
    <t>ササキ　カンタ</t>
  </si>
  <si>
    <t>ササキ　ユウト</t>
  </si>
  <si>
    <t>タカムラ　ソウタ</t>
  </si>
  <si>
    <t>タケダ　ジュウト</t>
  </si>
  <si>
    <t>チバ　フウマ</t>
  </si>
  <si>
    <t>ノザト　レオ</t>
  </si>
  <si>
    <t>フトノ　マサノリ</t>
  </si>
  <si>
    <t>フルカワ　ノア</t>
  </si>
  <si>
    <t>フルカワ　ハルキ</t>
  </si>
  <si>
    <t>マエダ　コウスケ</t>
  </si>
  <si>
    <t>ミズノ　ヒビキ</t>
  </si>
  <si>
    <t>ムロオカ　リュウト</t>
  </si>
  <si>
    <t>ヨシダ　ダイチ</t>
  </si>
  <si>
    <t>アンザイ　リュウキ</t>
  </si>
  <si>
    <t>イデ　コウヤ</t>
  </si>
  <si>
    <t>オバラ　ユウ</t>
  </si>
  <si>
    <t>キタマタ　エイト</t>
  </si>
  <si>
    <t>ササキ　リョウダイ</t>
  </si>
  <si>
    <t>サト　ライト</t>
  </si>
  <si>
    <t>サトウ　レン</t>
  </si>
  <si>
    <t>シマザキ　ユウゴ</t>
  </si>
  <si>
    <t>トチザワ　ユウキ</t>
  </si>
  <si>
    <t>ハシダ　ナルセ</t>
  </si>
  <si>
    <t>フジイ　カズノリ</t>
  </si>
  <si>
    <t>ホソヤ　イブキ</t>
  </si>
  <si>
    <t>ヨコサワ　ライト</t>
  </si>
  <si>
    <t>サイトウ　ソラ</t>
  </si>
  <si>
    <t>サイトウ　リュウセイ</t>
  </si>
  <si>
    <t>タカシマ　カズキ</t>
  </si>
  <si>
    <t>タカハシ　ケンシロウ</t>
  </si>
  <si>
    <t>タカハシ　ショウ</t>
  </si>
  <si>
    <t>タカハシ　ハルト</t>
  </si>
  <si>
    <t>ハヤシジリ　ミズキ</t>
  </si>
  <si>
    <t>ヒラバヤシ　ハルキ</t>
  </si>
  <si>
    <t>モトミヤ　コウタ</t>
  </si>
  <si>
    <t>イトウ　ユウタ</t>
  </si>
  <si>
    <t>ウエノ　ショウタ</t>
  </si>
  <si>
    <t>オオクボ　カンタ</t>
  </si>
  <si>
    <t>コマミズ　フミヤ</t>
  </si>
  <si>
    <t>セキグチ　カンタ</t>
  </si>
  <si>
    <t>セキグチ　フウタ</t>
  </si>
  <si>
    <t>ササキ　ガリュウ</t>
  </si>
  <si>
    <t>サワダ　ケント</t>
  </si>
  <si>
    <t>ワダ　サトシ</t>
  </si>
  <si>
    <t>カワムラ　ケンスケ</t>
  </si>
  <si>
    <t>フジワラ　ユウガ</t>
  </si>
  <si>
    <t>ヤマザキ　ハルト</t>
  </si>
  <si>
    <t>ウメザワ　タイチ</t>
  </si>
  <si>
    <t>オイカワ　コウキ</t>
  </si>
  <si>
    <t>オイカワ　ユウキ</t>
  </si>
  <si>
    <t>キクチ　セイタ</t>
  </si>
  <si>
    <t>オギハラ　イブキ</t>
  </si>
  <si>
    <t>クドウ　アラタ</t>
  </si>
  <si>
    <t>コウケ　ダイト</t>
  </si>
  <si>
    <t>タムラ　ケイキ</t>
  </si>
  <si>
    <t>ニカイドウ　サツキ</t>
  </si>
  <si>
    <t>ニタナイ　トモキ</t>
  </si>
  <si>
    <t>ヒラノ　ソウシ</t>
  </si>
  <si>
    <t>フカザワ　ソウタ</t>
  </si>
  <si>
    <t>ミヤタ　リクト</t>
  </si>
  <si>
    <t>アサカワ　ロイ</t>
  </si>
  <si>
    <t>サクラダ　タケト</t>
  </si>
  <si>
    <t>タカハシ　ユウタ</t>
  </si>
  <si>
    <t>タナカ　コウキ</t>
  </si>
  <si>
    <t>イシダ　リュウト</t>
  </si>
  <si>
    <t>イワモチ　ハルカ</t>
  </si>
  <si>
    <t>コバヤシ　リュウヤ</t>
  </si>
  <si>
    <t>サクラダ　ケイ</t>
  </si>
  <si>
    <t>ナラヤマ　コウキ</t>
  </si>
  <si>
    <t>フジモト　ゲンキ</t>
  </si>
  <si>
    <t>ホソカワ　マナキ</t>
  </si>
  <si>
    <t>ホソカワ　リュウセイ</t>
  </si>
  <si>
    <t>イトウ　ヤマト</t>
  </si>
  <si>
    <t>カワサキ　ハルキ</t>
  </si>
  <si>
    <t>コンノ　タロウ</t>
  </si>
  <si>
    <t>サカガミ　タイセイ</t>
  </si>
  <si>
    <t>スギタ　ケンセイ</t>
  </si>
  <si>
    <t>スズキ　リュウハ</t>
  </si>
  <si>
    <t>ナカガワ　リオ</t>
  </si>
  <si>
    <t>フルカワ　シュンスケ</t>
  </si>
  <si>
    <t>ミカミ　シュウユウ</t>
  </si>
  <si>
    <t>ヤマザキ　ケイタ</t>
  </si>
  <si>
    <t>キクチ　カナタ</t>
  </si>
  <si>
    <t>タカハシ　ダイゴ</t>
  </si>
  <si>
    <t>スガワラ　ソウマ</t>
  </si>
  <si>
    <t>ヨシダ　カエデ</t>
  </si>
  <si>
    <t>オイカワ　キョウスケ</t>
  </si>
  <si>
    <t>オイカワ　リト</t>
  </si>
  <si>
    <t>コマツ　ヒサト</t>
  </si>
  <si>
    <t>タカハシ　アモン</t>
  </si>
  <si>
    <t>タカハシ　タイゾウ</t>
  </si>
  <si>
    <t>タカハシ　ユウト</t>
  </si>
  <si>
    <t>タグチ　ソウタ</t>
  </si>
  <si>
    <t>タケバヤシ　リュウセイ</t>
  </si>
  <si>
    <t>キクチ　エイタ</t>
  </si>
  <si>
    <t>キクチ　タケト</t>
  </si>
  <si>
    <t>ササキ　ルイ</t>
  </si>
  <si>
    <t>シノハラ　リョウスケ</t>
  </si>
  <si>
    <t>タカハシ　ライ</t>
  </si>
  <si>
    <t>ヤブザキ　リョウ</t>
  </si>
  <si>
    <t>ヤマシタ　アオ</t>
  </si>
  <si>
    <t>ヤマモト　カイリ</t>
  </si>
  <si>
    <t>タカハシ　ゼンタロウ</t>
  </si>
  <si>
    <t>タムラ　リュウト</t>
  </si>
  <si>
    <t>イトウ　ヒュウガ</t>
  </si>
  <si>
    <t>オオサワ　アヤノリ</t>
  </si>
  <si>
    <t>クドウ　リュウセイ</t>
  </si>
  <si>
    <t>ササキ　ナオト</t>
  </si>
  <si>
    <t>タカハシ　ユウダイ</t>
  </si>
  <si>
    <t>タケダ　ダイト</t>
  </si>
  <si>
    <t>タケダ　ユキタカ</t>
  </si>
  <si>
    <t>ツノカケ　タイヨウ</t>
  </si>
  <si>
    <t>ナガヤマ　リク</t>
  </si>
  <si>
    <t>タチバナ　ユウシュン</t>
  </si>
  <si>
    <t>アシノ　ユウヤ</t>
  </si>
  <si>
    <t>アベ　タイヨウ</t>
  </si>
  <si>
    <t>アベ　ハルヒデ</t>
  </si>
  <si>
    <t>ウメキ　タク</t>
  </si>
  <si>
    <t>キクチ　タイシ</t>
  </si>
  <si>
    <t>スズキ　アキヒロ</t>
  </si>
  <si>
    <t>アベ　ユウタ</t>
  </si>
  <si>
    <t>アンベ　タケト</t>
  </si>
  <si>
    <t>オグラ　セイヤ</t>
  </si>
  <si>
    <t>セガワ　リョウ</t>
  </si>
  <si>
    <t>タカシマ　ソラ</t>
  </si>
  <si>
    <t>タカハシ　リュウジ</t>
  </si>
  <si>
    <t>タダ　レオ</t>
  </si>
  <si>
    <t>ナルシマ　トク</t>
  </si>
  <si>
    <t>フルカワ　マサヒロ</t>
  </si>
  <si>
    <t>ハタケヤマ　ソウ</t>
  </si>
  <si>
    <t>ババ　オオセ</t>
  </si>
  <si>
    <t>アインゼル　ウッドハン</t>
  </si>
  <si>
    <t>コムカイ　ヒロト</t>
  </si>
  <si>
    <t>ニシムラ　コウヤ</t>
  </si>
  <si>
    <t>ノザト　ユヅキ</t>
  </si>
  <si>
    <t>ヤマグチ　ソウシン</t>
  </si>
  <si>
    <t>デンバー　ウッドハン</t>
  </si>
  <si>
    <t>ホシノ　トモヤ</t>
  </si>
  <si>
    <t>ミサワ　リク</t>
  </si>
  <si>
    <t>チバ　マサヤ</t>
  </si>
  <si>
    <t>ナカヤ　タカト</t>
  </si>
  <si>
    <t>ナカヤ　トモキ</t>
  </si>
  <si>
    <t>イワイタ　ユウマ</t>
  </si>
  <si>
    <t>イワミ　トア</t>
  </si>
  <si>
    <t>オダワラ　ダイト</t>
  </si>
  <si>
    <t>シモツボ　シュウジ</t>
  </si>
  <si>
    <t>フジムラ　ミチル</t>
  </si>
  <si>
    <t>ミウラ　コウタ</t>
  </si>
  <si>
    <t>カワカミ　タクミ</t>
  </si>
  <si>
    <t>サトウ　ハヤテ</t>
  </si>
  <si>
    <t>ヨコタ　ユウト</t>
  </si>
  <si>
    <t>ササキ　ハヤタ</t>
  </si>
  <si>
    <t>ササキ　ハルキ</t>
  </si>
  <si>
    <t>サトウ　ユウヤ</t>
  </si>
  <si>
    <t>タキモト　カンタ</t>
  </si>
  <si>
    <t>ハタケヤマ　ユウト</t>
  </si>
  <si>
    <t>シバタ　アイオ</t>
  </si>
  <si>
    <t>オオヤマ　トモキ</t>
  </si>
  <si>
    <t>コイダ　イツキ</t>
  </si>
  <si>
    <t>セガワ　モリチカ</t>
  </si>
  <si>
    <t>ミタニ　カズキ</t>
  </si>
  <si>
    <t>ヤムラ　ヒカリ</t>
  </si>
  <si>
    <t>アベ　コウセイ</t>
  </si>
  <si>
    <t>オオシタ　コウ</t>
  </si>
  <si>
    <t>オオジリ　ヒカル</t>
  </si>
  <si>
    <t>コマツ　タクミ</t>
  </si>
  <si>
    <t>ツヅクイシ　ハルタ</t>
  </si>
  <si>
    <t>ナカメ　ヒサキ</t>
  </si>
  <si>
    <t>ヒザワ　コウヨウ</t>
  </si>
  <si>
    <t>ヤエガシ　リュウヘイ</t>
  </si>
  <si>
    <t>オオタ　リュウセイ</t>
  </si>
  <si>
    <t>オダシマ　ダン</t>
  </si>
  <si>
    <t>カリシュク　タイヘイ</t>
  </si>
  <si>
    <t>クドウ　アオト</t>
  </si>
  <si>
    <t>タカミヤ　ユウト</t>
  </si>
  <si>
    <t>タカムラ　リンセイ</t>
  </si>
  <si>
    <t>タナカダテ　ショウタ</t>
  </si>
  <si>
    <t>ミチシタ　カズキ</t>
  </si>
  <si>
    <t>ヨネクラ　フウガ</t>
  </si>
  <si>
    <t>エトウ　ハル</t>
  </si>
  <si>
    <t>オノデラ　ケイタ</t>
  </si>
  <si>
    <t>クロス　ユウダイ</t>
  </si>
  <si>
    <t>ササキ　ケイマ</t>
  </si>
  <si>
    <t>セガワ　ケンタロウ</t>
  </si>
  <si>
    <t>ノザキ　ハルキ</t>
  </si>
  <si>
    <t>ヒライズミ　マヒロ</t>
  </si>
  <si>
    <t>ヨシダ　ユイト</t>
  </si>
  <si>
    <t>ヨシダ　ユウ</t>
  </si>
  <si>
    <t>ワガワ　トモキ</t>
  </si>
  <si>
    <t>アベ　コウタ</t>
  </si>
  <si>
    <t>イトウ　ゲンキ</t>
  </si>
  <si>
    <t>オノ　シンゴ</t>
  </si>
  <si>
    <t>キノシタ　アサヒ</t>
  </si>
  <si>
    <t>キヨミ　タクマ</t>
  </si>
  <si>
    <t>クドウ　モトキ</t>
  </si>
  <si>
    <t>コバヤシ　ソラ</t>
  </si>
  <si>
    <t>コバヤシ　マサキ</t>
  </si>
  <si>
    <t>シンヌマダテ　イッセイ</t>
  </si>
  <si>
    <t>スガワラ　ケイタ</t>
  </si>
  <si>
    <t>ヒロウチ　シント</t>
  </si>
  <si>
    <t>フジシマ　レンタ</t>
  </si>
  <si>
    <t>マツヨシ　シンノスケ</t>
  </si>
  <si>
    <t>ミウラ　ハルト</t>
  </si>
  <si>
    <t>ヤマウチ　ケイタ</t>
  </si>
  <si>
    <t>ヤマシタ　トウヤ</t>
  </si>
  <si>
    <t>コシタ　ギイチ</t>
  </si>
  <si>
    <t>フッキリ　ヒビキ</t>
  </si>
  <si>
    <t>ヤチナカ　シュウ</t>
  </si>
  <si>
    <t>ヤマダ　アサヒ</t>
  </si>
  <si>
    <t>アオタ　ナゴム</t>
  </si>
  <si>
    <t>ウエハタ　ハヤト</t>
  </si>
  <si>
    <t>タカムラ　ケンシ</t>
  </si>
  <si>
    <t>ババ　サトシ</t>
  </si>
  <si>
    <t>ササキ　タクミ</t>
  </si>
  <si>
    <t>サワグチ　ユウダイ</t>
  </si>
  <si>
    <t>ニッタ　ショウヤ</t>
  </si>
  <si>
    <t>ベニヤ　タクト</t>
  </si>
  <si>
    <t>ヨシダ　イサキ</t>
  </si>
  <si>
    <t>イトウ　ヒロト</t>
  </si>
  <si>
    <t>シミズ　コウセイ</t>
  </si>
  <si>
    <t>タヌマ　ユウヤ</t>
  </si>
  <si>
    <t>チバ　ナルセ</t>
  </si>
  <si>
    <t>イトウ　リョウジ</t>
  </si>
  <si>
    <t>オダシマ　トア</t>
  </si>
  <si>
    <t>ササキ　イズキ</t>
  </si>
  <si>
    <t>サトウ　シドウ</t>
  </si>
  <si>
    <t>サトウ　ヒロキ</t>
  </si>
  <si>
    <t>サトウ　リョウマ</t>
  </si>
  <si>
    <t>タカハシ　カエデ</t>
  </si>
  <si>
    <t>タカハシ　ジョウ</t>
  </si>
  <si>
    <t>チバ　ユウガ</t>
  </si>
  <si>
    <t>バンナイ　レンタ</t>
  </si>
  <si>
    <t>フジカワ　コウセイ</t>
  </si>
  <si>
    <t>マツモト　ドウシ</t>
  </si>
  <si>
    <t>ムラカミ　コウシロウ</t>
  </si>
  <si>
    <t>ワガ　チユキ</t>
  </si>
  <si>
    <t>ワタナベ　キョウ</t>
  </si>
  <si>
    <t>エグチ　アキヒロ</t>
  </si>
  <si>
    <t>コスガ　コタロウ</t>
  </si>
  <si>
    <t>サイトウ　ユウゴ</t>
  </si>
  <si>
    <t>サガ　ケンシン</t>
  </si>
  <si>
    <t>スガワラ　トモヤ</t>
  </si>
  <si>
    <t>タカハシ　ハル</t>
  </si>
  <si>
    <t>マルチ　タケル</t>
  </si>
  <si>
    <t>イトウ　コウセイ</t>
  </si>
  <si>
    <t>ササキ　リョウスケ</t>
  </si>
  <si>
    <t>サワサト　キラ</t>
  </si>
  <si>
    <t>ナカムラ　ソウイチロウ</t>
  </si>
  <si>
    <t>ナカムラ　ハルト</t>
  </si>
  <si>
    <t>イトウ　カイト</t>
  </si>
  <si>
    <t>クボタ　ユウゴ</t>
  </si>
  <si>
    <t>ナカムラ　リキ</t>
  </si>
  <si>
    <t>ヒラノ　カナル</t>
  </si>
  <si>
    <t>イトウ　マサト</t>
  </si>
  <si>
    <t>クズマキ　リョウト</t>
  </si>
  <si>
    <t>タカハシ　ハルキ</t>
  </si>
  <si>
    <t>イトウ　ワタル</t>
  </si>
  <si>
    <t>サトウ　カズト</t>
  </si>
  <si>
    <t>サトウ　ジロウ</t>
  </si>
  <si>
    <t>ヤエガシ　ハヤト</t>
  </si>
  <si>
    <t>イトウ　ソウタ</t>
  </si>
  <si>
    <t>スルガ　シンタロウ</t>
  </si>
  <si>
    <t>タカハシ　サクヤ</t>
  </si>
  <si>
    <t>オオミチ　ヒカル</t>
  </si>
  <si>
    <t>オバラ　コウ</t>
  </si>
  <si>
    <t>ササキ　ミナト</t>
  </si>
  <si>
    <t>スズキ　セイユウ</t>
  </si>
  <si>
    <t>タカハシ　ミツル</t>
  </si>
  <si>
    <t>フジワラ　ジュンジ</t>
  </si>
  <si>
    <t>ミヤモリ　エイタ</t>
  </si>
  <si>
    <t>イワマ　エイシン</t>
  </si>
  <si>
    <t>ウスザワ　ユウセイ</t>
  </si>
  <si>
    <t>キクチ　コウスケ</t>
  </si>
  <si>
    <t>コジマ　ユヅキ</t>
  </si>
  <si>
    <t>コダマ　エイト</t>
  </si>
  <si>
    <t>コニシ　ツバサ</t>
  </si>
  <si>
    <t>コマキ　ケンタロウ</t>
  </si>
  <si>
    <t>タナカ　カイト</t>
  </si>
  <si>
    <t>ササキ　シュウマ</t>
  </si>
  <si>
    <t>ノザキ　ソウヤ</t>
  </si>
  <si>
    <t>ササキ　キョウヘイ</t>
  </si>
  <si>
    <t>タカギ　リョウヘイ</t>
  </si>
  <si>
    <t>ミウラ　シント</t>
  </si>
  <si>
    <t>アンバイ　ユウキ</t>
  </si>
  <si>
    <t>イシカワ　コタロウ</t>
  </si>
  <si>
    <t>カトウ　ハルト</t>
  </si>
  <si>
    <t>ゴトウ　リク</t>
  </si>
  <si>
    <t>スガワラ　リュウキ</t>
  </si>
  <si>
    <t>タカハシ　トオル</t>
  </si>
  <si>
    <t>チダ　ルキア</t>
  </si>
  <si>
    <t>チバ　コウダイ</t>
  </si>
  <si>
    <t>チバ　ジョウ</t>
  </si>
  <si>
    <t>ホンジョウ　ヒロト</t>
  </si>
  <si>
    <t>サトウ　ユウト</t>
  </si>
  <si>
    <t>スガワラ　ヒロト</t>
  </si>
  <si>
    <t>ウエダ　キワム</t>
  </si>
  <si>
    <t>オオクボ　ハヤト</t>
  </si>
  <si>
    <t>オノ　ソウシロウ</t>
  </si>
  <si>
    <t>キクチ　マサト</t>
  </si>
  <si>
    <t>スドウ　ダイケイ</t>
  </si>
  <si>
    <t>フジタ　テンセイ</t>
  </si>
  <si>
    <t>ホンダ　ハルト</t>
  </si>
  <si>
    <t>ナガヌマ　ソウタ</t>
  </si>
  <si>
    <t>ヨネザワ　カイ</t>
  </si>
  <si>
    <t>キンダイチ　ユウタ</t>
  </si>
  <si>
    <t>タカハシ　ギンガ</t>
  </si>
  <si>
    <t>チバ　ケイト</t>
  </si>
  <si>
    <t>ニタナイ　ユウト</t>
  </si>
  <si>
    <t>イサゴダ　キョウ</t>
  </si>
  <si>
    <t>オカモト　ユウタ</t>
  </si>
  <si>
    <t>ゴトウ　タイガ</t>
  </si>
  <si>
    <t>ススキ　リュウト</t>
  </si>
  <si>
    <t>ツヅクイシ　ケイト</t>
  </si>
  <si>
    <t>ナツイ　ユウタ</t>
  </si>
  <si>
    <t>ワチ　コウキ</t>
  </si>
  <si>
    <t>ナカタ　リュウセイ</t>
  </si>
  <si>
    <t>ナツイ　リョウ</t>
  </si>
  <si>
    <t>ハリマ　カム</t>
  </si>
  <si>
    <t>ハリマ　ショウタ</t>
  </si>
  <si>
    <t>オガサワラ　タイガ</t>
  </si>
  <si>
    <t>カシワバ　アラタ</t>
  </si>
  <si>
    <t>シバタ　スイレン</t>
  </si>
  <si>
    <t>ヤマシタ　ハルト</t>
  </si>
  <si>
    <t>ヨシダ　レオ</t>
  </si>
  <si>
    <t>アサリ　カンタ</t>
  </si>
  <si>
    <t>ササキ　ミズキ</t>
  </si>
  <si>
    <t>タカハシ　キョウ</t>
  </si>
  <si>
    <t>ヤマウチ　リュウセイ</t>
  </si>
  <si>
    <t>ウエノ　セイヤ</t>
  </si>
  <si>
    <t>ウチムラ　ユウト</t>
  </si>
  <si>
    <t>カグラ　タイセイ</t>
  </si>
  <si>
    <t>ナガホラ　ハルト</t>
  </si>
  <si>
    <t>ヤマネ　ユウキ</t>
  </si>
  <si>
    <t>ヨシハマ　サクタロウ</t>
  </si>
  <si>
    <t>オガサワラ　シュンタ</t>
  </si>
  <si>
    <t>スギムラ　リョウタ</t>
  </si>
  <si>
    <t>ウエガキ　ギンタ</t>
  </si>
  <si>
    <t>オオトリ　シンセイ</t>
  </si>
  <si>
    <t>カワラギ　リュウセイ</t>
  </si>
  <si>
    <t>クドウ　ダイゲン</t>
  </si>
  <si>
    <t>ホロヌシ　イブキ</t>
  </si>
  <si>
    <t>イドブチ　マナト</t>
  </si>
  <si>
    <t>ミカモリ　ショウト</t>
  </si>
  <si>
    <t>エサシカ　レン</t>
  </si>
  <si>
    <t>イケダ　サネユキ</t>
  </si>
  <si>
    <t>オヤマダ　ハルキ</t>
  </si>
  <si>
    <t>カワサキ　シュウマ</t>
  </si>
  <si>
    <t>カワムラ　ソウイチロウ</t>
  </si>
  <si>
    <t>サカイダ　リク</t>
  </si>
  <si>
    <t>タカハシ　コウタ</t>
  </si>
  <si>
    <t>マツオ　マサト</t>
  </si>
  <si>
    <t>マツダ　ユウジ</t>
  </si>
  <si>
    <t>ミヤ　ハルト</t>
  </si>
  <si>
    <t>オガタ　ソラ</t>
  </si>
  <si>
    <t>キウチ　ジン</t>
  </si>
  <si>
    <t>コヤチ　ヤマト</t>
  </si>
  <si>
    <t>サイトウ　アレン</t>
  </si>
  <si>
    <t>サイトウ　タクミ</t>
  </si>
  <si>
    <t>タカハシ　アイト</t>
  </si>
  <si>
    <t>マスモト　ハルタカ</t>
  </si>
  <si>
    <t>ミンブタ　ハル</t>
  </si>
  <si>
    <t>ムラカミ　リョウ</t>
  </si>
  <si>
    <t>アンドウ　リソメ</t>
  </si>
  <si>
    <t>エンドウ　ヒカル</t>
  </si>
  <si>
    <t>オオワダ　リュウノスケ</t>
  </si>
  <si>
    <t>オグラ　ケント</t>
  </si>
  <si>
    <t>オバタ　ハル</t>
  </si>
  <si>
    <t>コゾノ　マサヒロ</t>
  </si>
  <si>
    <t>ササキ　ショウセイ</t>
  </si>
  <si>
    <t>ササキ　ヒカル</t>
  </si>
  <si>
    <t>タケダ　ソラク</t>
  </si>
  <si>
    <t>チダ　ハヤキ</t>
  </si>
  <si>
    <t>チバ　ユウセイ</t>
  </si>
  <si>
    <t>ワタナベ　セナ</t>
  </si>
  <si>
    <t>イシカワ　カエデ</t>
  </si>
  <si>
    <t>カクタ　ハルタカ</t>
  </si>
  <si>
    <t>カクタ　ヒロマサ</t>
  </si>
  <si>
    <t>サトウ　カケル</t>
  </si>
  <si>
    <t>サトウ　テル</t>
  </si>
  <si>
    <t>ハヤサカ　ミラン</t>
  </si>
  <si>
    <t>イワダテ　リョウエイ</t>
  </si>
  <si>
    <t>オオミヤ　チカラ</t>
  </si>
  <si>
    <t>サカモト　セユ</t>
  </si>
  <si>
    <t>タケダ　カイト</t>
  </si>
  <si>
    <t>ノマタ　ナオ</t>
  </si>
  <si>
    <t>マツモト　トシキ</t>
  </si>
  <si>
    <t>カワハタ　シキ</t>
  </si>
  <si>
    <t>オオクボ　ユウキ</t>
  </si>
  <si>
    <t>モトミヤ　ショウゴ</t>
  </si>
  <si>
    <t>イシジマ　ユウマ</t>
  </si>
  <si>
    <t>オノデラ　ユウ</t>
  </si>
  <si>
    <t>カミタイ　ヒロキ</t>
  </si>
  <si>
    <t>ジゾウドウ　イオリ</t>
  </si>
  <si>
    <t>タシロ　スグル</t>
  </si>
  <si>
    <t>ニシダテ　ハヤテ</t>
  </si>
  <si>
    <t>スズキ　コウタロウ</t>
  </si>
  <si>
    <t>チバ　リュウノスケ</t>
  </si>
  <si>
    <t>ヒラノハラ　ケイタ</t>
  </si>
  <si>
    <t>ミサワ　キョウタ</t>
  </si>
  <si>
    <t>ムラヤマ　キョウセイ</t>
  </si>
  <si>
    <t>ヨネクラ　ギン</t>
  </si>
  <si>
    <t>サトウ　リオ</t>
  </si>
  <si>
    <t>タカハシ　カイト</t>
  </si>
  <si>
    <t>ハタケヤマ　ガク</t>
  </si>
  <si>
    <t>ユザワ　ツカサ</t>
  </si>
  <si>
    <t>ヨシダ　イブキ</t>
  </si>
  <si>
    <t>オサナイ　サクヤ</t>
  </si>
  <si>
    <t>ナカヤマ　ケイヤ</t>
  </si>
  <si>
    <t>オダ　テツヤ</t>
  </si>
  <si>
    <t>スギサワ　ヒカル</t>
  </si>
  <si>
    <t>トダ　トモヤ</t>
  </si>
  <si>
    <t>ヤエガシ　カイリ</t>
  </si>
  <si>
    <t>エンドウ　ハルト</t>
  </si>
  <si>
    <t>ウエノ　エイキ</t>
  </si>
  <si>
    <t>コンノ　マサト</t>
  </si>
  <si>
    <t>コンノ　マサヒロ</t>
  </si>
  <si>
    <t>ササキ　ジュンヤ</t>
  </si>
  <si>
    <t>トバ　リョウタ</t>
  </si>
  <si>
    <t>ホソヤ　コウセイ</t>
  </si>
  <si>
    <t>ムラカミ　ケイ</t>
  </si>
  <si>
    <t>オオワダ　ソウタ</t>
  </si>
  <si>
    <t>ゴトウ　リュウガ</t>
  </si>
  <si>
    <t>コンノ　ヒロト</t>
  </si>
  <si>
    <t>ムラカミ　ハルク</t>
  </si>
  <si>
    <t>オオモリ　タツキ</t>
  </si>
  <si>
    <t>サトウ　アイト</t>
  </si>
  <si>
    <t>サトウ　ユウヒ</t>
  </si>
  <si>
    <t>タケハナ　マナト</t>
  </si>
  <si>
    <t>ナカタ　ジンタ</t>
  </si>
  <si>
    <t>コン　リョウスケ</t>
  </si>
  <si>
    <t>ソウマ　ヒロト</t>
  </si>
  <si>
    <t>イシカワ　ガク</t>
  </si>
  <si>
    <t>クドウ　シンタ</t>
  </si>
  <si>
    <t>クドウ　リク</t>
  </si>
  <si>
    <t>コウノ　ケイスケ</t>
  </si>
  <si>
    <t>タカハシ　ケント</t>
  </si>
  <si>
    <t>タカハシ　トモヤ</t>
  </si>
  <si>
    <t>ナカカルマイ　タクト</t>
  </si>
  <si>
    <t>フジタ　エンリュウ</t>
  </si>
  <si>
    <t>フジタ　ハルト</t>
  </si>
  <si>
    <t>ヤマグチ　ヒナタ</t>
  </si>
  <si>
    <t>ユシタ　ケント</t>
  </si>
  <si>
    <t>イトウ　リョウガ</t>
  </si>
  <si>
    <t>ササキ　キリュウ</t>
  </si>
  <si>
    <t>ハタケヤマ　タイキ</t>
  </si>
  <si>
    <t>ハタケヤマ　マサトシ</t>
  </si>
  <si>
    <t>フクシマ　ハルキ</t>
  </si>
  <si>
    <t>ヤハタ　ダイ</t>
  </si>
  <si>
    <t>カスガ　ショウタ</t>
  </si>
  <si>
    <t>ヒガシヤマ　レン</t>
  </si>
  <si>
    <t>アラキダ　ユウヤ</t>
  </si>
  <si>
    <t>オオダイラ　ユウシ</t>
  </si>
  <si>
    <t>オノデラ　エイタ</t>
  </si>
  <si>
    <t>カケハタ　ヒナタ</t>
  </si>
  <si>
    <t>カタギシ　レイ</t>
  </si>
  <si>
    <t>スガワラ　ソウタ</t>
  </si>
  <si>
    <t>イトウ　ヨウタ</t>
  </si>
  <si>
    <t>スガワラ　ケイスケ</t>
  </si>
  <si>
    <t>セト　ミナミ</t>
  </si>
  <si>
    <t>カドグチ　ハノン</t>
  </si>
  <si>
    <t>カマグチ　シュウジ</t>
  </si>
  <si>
    <t>マツウラ　ソウタ</t>
  </si>
  <si>
    <t>ヤマギシ　カイリ</t>
  </si>
  <si>
    <t>エンドウ　レイジロウ</t>
  </si>
  <si>
    <t>クリムラ　シュウト</t>
  </si>
  <si>
    <t>タンナイ　イチロウ</t>
  </si>
  <si>
    <t>マツナガネ　セイダイ</t>
  </si>
  <si>
    <t>キタダ　コウタ</t>
  </si>
  <si>
    <t>クマガイ　リク</t>
  </si>
  <si>
    <t>セキグチ　セイ</t>
  </si>
  <si>
    <t>フジシマ　カナタ</t>
  </si>
  <si>
    <t>ミウラ　ソラチ</t>
  </si>
  <si>
    <t>カワハタ　コウヤ</t>
  </si>
  <si>
    <t>ナカムラ　シンノスケ</t>
  </si>
  <si>
    <t>イタクラ　ソウタ</t>
  </si>
  <si>
    <t>タダ　ユウヒ</t>
  </si>
  <si>
    <t>フジワラ　リキ</t>
  </si>
  <si>
    <t>キクチ　セナ</t>
  </si>
  <si>
    <t>キクチ　リクト</t>
  </si>
  <si>
    <t>ササキ　コタロウ</t>
  </si>
  <si>
    <t>ササキ　マサハル</t>
  </si>
  <si>
    <t>ヤエガシ　ヒロト</t>
  </si>
  <si>
    <t>イコマ　コウダイ</t>
  </si>
  <si>
    <t>イトウ　ユエラ</t>
  </si>
  <si>
    <t>オノ　タイヨウ</t>
  </si>
  <si>
    <t>キクチ　ソラ</t>
  </si>
  <si>
    <t>キクチ　ナオト</t>
  </si>
  <si>
    <t>キクチ　ハヤト</t>
  </si>
  <si>
    <t>テルイ　アイト</t>
  </si>
  <si>
    <t>クボ　マサトシ</t>
  </si>
  <si>
    <t>スズキ　トモヒサ</t>
  </si>
  <si>
    <t>エンドウ　アスマ</t>
  </si>
  <si>
    <t>セキグチ　ショウタ</t>
  </si>
  <si>
    <t>ツシダ　リクト</t>
  </si>
  <si>
    <t>ナカムラ　オウガ</t>
  </si>
  <si>
    <t>ヤマト　ユウリ</t>
  </si>
  <si>
    <t>エンドウ　ダイゴ</t>
  </si>
  <si>
    <t>オオツボ　ルイ</t>
  </si>
  <si>
    <t>シシド　ソウタ</t>
  </si>
  <si>
    <t>タカノ　リョウジュ</t>
  </si>
  <si>
    <t>イワブチ　マサキ</t>
  </si>
  <si>
    <t>オイカワ　イブキ</t>
  </si>
  <si>
    <t>オオヤ　クウト</t>
  </si>
  <si>
    <t>カトウ　ユウト</t>
  </si>
  <si>
    <t>キクチ　リュウキ</t>
  </si>
  <si>
    <t>ササキ　リュウセイ</t>
  </si>
  <si>
    <t>ミヤノ　ヒデトシ</t>
  </si>
  <si>
    <t>ササキ　ハルト</t>
  </si>
  <si>
    <t>ヤマナカ　ヨウキ</t>
  </si>
  <si>
    <t>キクカワ　ダイキ</t>
  </si>
  <si>
    <t>ササキ　リュウト</t>
  </si>
  <si>
    <t>サトウ　シュウ</t>
  </si>
  <si>
    <t>チバ　ユウキ</t>
  </si>
  <si>
    <t>オノデラ　ショウヤ</t>
  </si>
  <si>
    <t>モリシタ　カズキ</t>
  </si>
  <si>
    <t>ヨシダ　カズキ</t>
  </si>
  <si>
    <t>イワキ　リヒト</t>
  </si>
  <si>
    <t>クリハラ　ユイト</t>
  </si>
  <si>
    <t>ササキ　カナタ</t>
  </si>
  <si>
    <t>サワダ　シオン</t>
  </si>
  <si>
    <t>イワブチ　ユウワ</t>
  </si>
  <si>
    <t>オイカワ　ヤマト</t>
  </si>
  <si>
    <t>スガワラ　ハルト</t>
  </si>
  <si>
    <t>イワブチ　タイヨウ</t>
  </si>
  <si>
    <t>イワブチ　リョウタ</t>
  </si>
  <si>
    <t>オイカワ　リョウ</t>
  </si>
  <si>
    <t>スガワラ　タケル</t>
  </si>
  <si>
    <t>ミウラ　ユイト</t>
  </si>
  <si>
    <t>ナカムラ　ショウキ</t>
  </si>
  <si>
    <t>ニイヤマ　タイキ</t>
  </si>
  <si>
    <t>ヒナタ　ハル</t>
  </si>
  <si>
    <t>シモハタ　ケイシン</t>
  </si>
  <si>
    <t>セキモト　セイヤ</t>
  </si>
  <si>
    <t>ナカノ　レオ</t>
  </si>
  <si>
    <t>マイタ　ユウセイ</t>
  </si>
  <si>
    <t>マツカワ　アユト</t>
  </si>
  <si>
    <t>イズミダ　カイ</t>
  </si>
  <si>
    <t>オオサワ　ヒロト</t>
  </si>
  <si>
    <t>オオハシバ　ミヒロ</t>
  </si>
  <si>
    <t>オオハタ　カイ</t>
  </si>
  <si>
    <t>カネタ　フミヤ</t>
  </si>
  <si>
    <t>ケンネンダイ　シュンスケ</t>
  </si>
  <si>
    <t>ツツミナイ　トモヤ</t>
  </si>
  <si>
    <t>ナガノ　ショウタ</t>
  </si>
  <si>
    <t>フジモリ　トウイ</t>
  </si>
  <si>
    <t>ホンナミ　カイ</t>
  </si>
  <si>
    <t>ミナミ　ヤマト</t>
  </si>
  <si>
    <t>アイダ　コウタロウ</t>
  </si>
  <si>
    <t>カトウ　リョウト</t>
  </si>
  <si>
    <t>クボ　ハルキ</t>
  </si>
  <si>
    <t>クワタ　シュウ</t>
  </si>
  <si>
    <t>サイカチ　ソラ</t>
  </si>
  <si>
    <t>ササキ　アイト</t>
  </si>
  <si>
    <t>ササキ　リュウガ</t>
  </si>
  <si>
    <t>サトウ　リクト</t>
  </si>
  <si>
    <t>スズキ　ケイタ</t>
  </si>
  <si>
    <t>トダテ　ライア</t>
  </si>
  <si>
    <t>ミカワ　ヒロト</t>
  </si>
  <si>
    <t>トザト　ユウタ</t>
  </si>
  <si>
    <t>オイカワ　ラント</t>
  </si>
  <si>
    <t>オバラ　シュウセイ</t>
  </si>
  <si>
    <t>オバラ　タクマ</t>
  </si>
  <si>
    <t>コダシマ　ハクト</t>
  </si>
  <si>
    <t>コミズナイ　コウ</t>
  </si>
  <si>
    <t>コン　リツキ</t>
  </si>
  <si>
    <t>フジネ　ケイゴ</t>
  </si>
  <si>
    <t>イトウ　チハヤ</t>
  </si>
  <si>
    <t>キクチ　ヒサノリ</t>
  </si>
  <si>
    <t>アオサワ　ヒラク</t>
  </si>
  <si>
    <t>フジムラ　ユウセイ</t>
  </si>
  <si>
    <t>スズキ　リク</t>
  </si>
  <si>
    <t>イザワ　イツキ</t>
  </si>
  <si>
    <t>オクムラ　コウヤ</t>
  </si>
  <si>
    <t>ササキ　カッショウ</t>
  </si>
  <si>
    <t>スギタ　ヒカル</t>
  </si>
  <si>
    <t>スズキ　カズキ</t>
  </si>
  <si>
    <t>タハラ　ソウダイ</t>
  </si>
  <si>
    <t>トウボウ　ヒリュウ</t>
  </si>
  <si>
    <t>ササキ　ネオ</t>
  </si>
  <si>
    <t>サトウ　リンタロウ</t>
  </si>
  <si>
    <t>シトトミ　ツバサ</t>
  </si>
  <si>
    <t>ミウラ　ケイスケ</t>
  </si>
  <si>
    <t>ミウラ　レン</t>
  </si>
  <si>
    <t>カタヤマ　エイト</t>
  </si>
  <si>
    <t>カナザワ　ソウスケ</t>
  </si>
  <si>
    <t>ササキ　イサキ</t>
  </si>
  <si>
    <t>ミウラ　イオリ</t>
  </si>
  <si>
    <t>ミウラ　カザト</t>
  </si>
  <si>
    <t>ミウラ　カズキ</t>
  </si>
  <si>
    <t>ウメムラ　ダイスケ</t>
  </si>
  <si>
    <t>タカハシ　ヒロキ</t>
  </si>
  <si>
    <t>フクダ　ユイト</t>
  </si>
  <si>
    <t>イナバ　サク</t>
  </si>
  <si>
    <t>クドウ　セイタ</t>
  </si>
  <si>
    <t>ソエタ　ハク</t>
  </si>
  <si>
    <t>タカダ　タクミ</t>
  </si>
  <si>
    <t>オグラ　リュウシン</t>
  </si>
  <si>
    <t>ソエタ　キラト</t>
  </si>
  <si>
    <t>フタマタ　ハルキ</t>
  </si>
  <si>
    <t>アベ　ヒナタ</t>
  </si>
  <si>
    <t>イコマ　カズマ</t>
  </si>
  <si>
    <t>サトウ　アマネ</t>
  </si>
  <si>
    <t>サトウ　キョウヤ</t>
  </si>
  <si>
    <t>スズキ　タイチ</t>
  </si>
  <si>
    <t>ナカムラ　イブキ</t>
  </si>
  <si>
    <t>ヌカモリ　ヒカル</t>
  </si>
  <si>
    <t>ヌマザキ　コウタ</t>
  </si>
  <si>
    <t>ミウラ　ノゾム</t>
  </si>
  <si>
    <t>アラカワ　ショウ</t>
  </si>
  <si>
    <t>オオイシ　ソウマ</t>
  </si>
  <si>
    <t>カンドウ　ライト</t>
  </si>
  <si>
    <t>キムラ　オウスケ</t>
  </si>
  <si>
    <t>サクラタ　ユウスケ</t>
  </si>
  <si>
    <t>ササキ　ジン</t>
  </si>
  <si>
    <t>タシロ　ユウト</t>
  </si>
  <si>
    <t>ミナト　タイヨウ</t>
  </si>
  <si>
    <t>ヤマザキ　コウ</t>
  </si>
  <si>
    <t>ヤマザキ　リョウタ</t>
  </si>
  <si>
    <t>ヨコタ　イッキ</t>
  </si>
  <si>
    <t>ヨコタ　リケル</t>
  </si>
  <si>
    <t>イトウ　ナオト</t>
  </si>
  <si>
    <t>オイカワ　タイセイ</t>
  </si>
  <si>
    <t>オバラ　リョウヘイ</t>
  </si>
  <si>
    <t>キクチ　レン</t>
  </si>
  <si>
    <t>サイトウ　ツバサ</t>
  </si>
  <si>
    <t>ササキ　エイキ</t>
  </si>
  <si>
    <t>ササキ　ヒユウ</t>
  </si>
  <si>
    <t>シモセガワ　タイガ</t>
  </si>
  <si>
    <t>タカハシ　シュンスケ</t>
  </si>
  <si>
    <t>タカハシ　リュウタ</t>
  </si>
  <si>
    <t>タカハシ　ルイ</t>
  </si>
  <si>
    <t>テルイ　コタロウ</t>
  </si>
  <si>
    <t>トノムラ　ユウキ</t>
  </si>
  <si>
    <t>ハヤカワ　ケイスケ</t>
  </si>
  <si>
    <t>フジワラ　オオタ</t>
  </si>
  <si>
    <t>ヤエガシ　コウスケ</t>
  </si>
  <si>
    <t>アマン　ライヤ</t>
  </si>
  <si>
    <t>イトウ　ユウリ</t>
  </si>
  <si>
    <t>サトウ　シュント</t>
  </si>
  <si>
    <t>サトウ　ユウ</t>
  </si>
  <si>
    <t>シモサカ　チサト</t>
  </si>
  <si>
    <t>セガワ　マオ</t>
  </si>
  <si>
    <t>タカハシ　マトイ</t>
  </si>
  <si>
    <t>タカハシ　ユメヤ</t>
  </si>
  <si>
    <t>チダ　カイト</t>
  </si>
  <si>
    <t>トミサワ　ソウタ</t>
  </si>
  <si>
    <t>ミタ　シグマ</t>
  </si>
  <si>
    <t>タカハシ　セナ</t>
  </si>
  <si>
    <t>サトウ　アキ</t>
  </si>
  <si>
    <t>タマヤマ　ユウ</t>
  </si>
  <si>
    <t>イケダ　ヨウジュ</t>
  </si>
  <si>
    <t>カミヤマ　タツト</t>
  </si>
  <si>
    <t>キクチ　コウキ</t>
  </si>
  <si>
    <t>ササキ　ハルヒ</t>
  </si>
  <si>
    <t>スガワラ　ユウタ</t>
  </si>
  <si>
    <t>スズキ　ハルト</t>
  </si>
  <si>
    <t>タダ　ヒロト</t>
  </si>
  <si>
    <t>ヤギ　ウンスイ</t>
  </si>
  <si>
    <t>イケモト　ショウマ</t>
  </si>
  <si>
    <t>サカシタ　ユウト</t>
  </si>
  <si>
    <t>アベ　ジュンノスケ</t>
  </si>
  <si>
    <t>オノデラ　ノブユキ</t>
  </si>
  <si>
    <t>サトウ　コウノスケ</t>
  </si>
  <si>
    <t>シモカワラ　ユウア</t>
  </si>
  <si>
    <t>ミカミ　タイチ</t>
  </si>
  <si>
    <t>ミカミ　トモヒロ</t>
  </si>
  <si>
    <t>ミカミ　ナイル</t>
  </si>
  <si>
    <t>イトウ　カナト</t>
  </si>
  <si>
    <t>オオタ　カズキ</t>
  </si>
  <si>
    <t>カンノ　リクト</t>
  </si>
  <si>
    <t>シモダ　ダイチ</t>
  </si>
  <si>
    <t>タナカ　リク</t>
  </si>
  <si>
    <t>ニイヌマ　ハヤト</t>
  </si>
  <si>
    <t>フジサワ　タクミ</t>
  </si>
  <si>
    <t>タナベ　トモキ</t>
  </si>
  <si>
    <t>アベ　マナト</t>
  </si>
  <si>
    <t>スズキ　リョウスケ</t>
  </si>
  <si>
    <t>チダ　ココム</t>
  </si>
  <si>
    <t>ハツガイ　ダイキ</t>
  </si>
  <si>
    <t>オヤマ　シュウト</t>
  </si>
  <si>
    <t>カワダ　コウヤ</t>
  </si>
  <si>
    <t>タキタ　マヒロ</t>
  </si>
  <si>
    <t>ミツイ　リュウノスケ</t>
  </si>
  <si>
    <t>マツモト　タク</t>
  </si>
  <si>
    <t>ヨシダ　ユヅキ</t>
  </si>
  <si>
    <t>ウメムラ　ヒビキ</t>
  </si>
  <si>
    <t>キクチ　ショウタ</t>
  </si>
  <si>
    <t>ハレヤマ　リョウ</t>
  </si>
  <si>
    <t>コダ　リク</t>
  </si>
  <si>
    <t>オオタ　ハルヤ</t>
  </si>
  <si>
    <t>ササキ　ケンタ</t>
  </si>
  <si>
    <t>タチバナ　リク</t>
  </si>
  <si>
    <t>ヨコタ　ナオ</t>
  </si>
  <si>
    <t>イチハシ　シユウ</t>
  </si>
  <si>
    <t>エンドウ　ヒイト</t>
  </si>
  <si>
    <t>サトウ　ウタ</t>
  </si>
  <si>
    <t>ハマ　ヤスタカ</t>
  </si>
  <si>
    <t>ヤマザキ　ケンセイ</t>
  </si>
  <si>
    <t>タニグチ　ユウガ</t>
  </si>
  <si>
    <t>ウエヤマ　セイタ</t>
  </si>
  <si>
    <t>オオシダ　ユウタロウ</t>
  </si>
  <si>
    <t>コマキ　ユウト</t>
  </si>
  <si>
    <t>サトウ　アスカ</t>
  </si>
  <si>
    <t>ニシダテ　リンク</t>
  </si>
  <si>
    <t>マエカクチ　ユウ</t>
  </si>
  <si>
    <t>カマイシ　リュウヘイ</t>
  </si>
  <si>
    <t>クボ　エイタ</t>
  </si>
  <si>
    <t>シラハタ　ユウセイ</t>
  </si>
  <si>
    <t>スズキ　アイナ</t>
  </si>
  <si>
    <t>ナカムラ　カナタ</t>
  </si>
  <si>
    <t>ミヤモト　ケイト</t>
  </si>
  <si>
    <t>ヤギ　イブキ</t>
  </si>
  <si>
    <t>カマイシ　レオン</t>
  </si>
  <si>
    <t>カワカミ　ヒロマ</t>
  </si>
  <si>
    <t>コニシ　ハヤト</t>
  </si>
  <si>
    <t>カノウシロ　シュウヘイ</t>
  </si>
  <si>
    <t>シタミチ　ショウタ</t>
  </si>
  <si>
    <t>ヒナタ　ソラ</t>
  </si>
  <si>
    <t>オオハタ　セナ</t>
  </si>
  <si>
    <t>カワムカイ　シュン</t>
  </si>
  <si>
    <t>カワムラ　ダイア</t>
  </si>
  <si>
    <t>ニシ　ソウシ</t>
  </si>
  <si>
    <t>オオカミ　コウセイ</t>
  </si>
  <si>
    <t>イシカワ　サトシ</t>
  </si>
  <si>
    <t>サトウ　ヒカル</t>
  </si>
  <si>
    <t>サトウ　ミツキ</t>
  </si>
  <si>
    <t>タキガミ　キョウヘイ</t>
  </si>
  <si>
    <t>ミウラ　コウキ</t>
  </si>
  <si>
    <t>サトウ　ハルク</t>
  </si>
  <si>
    <t>サトウ　メグル</t>
  </si>
  <si>
    <t>シズガミ　タクミ</t>
  </si>
  <si>
    <t>オノ　シュウト</t>
  </si>
  <si>
    <t>クドウ　リツ</t>
  </si>
  <si>
    <t>タカムラ　ダイチ</t>
  </si>
  <si>
    <t>ナカザワ　ジュンペイ</t>
  </si>
  <si>
    <t>ニショウジ　ヒサシ</t>
  </si>
  <si>
    <t>マツイ　ユウダイ</t>
  </si>
  <si>
    <t>マツオ　ユウキ</t>
  </si>
  <si>
    <t>サトウ　ソウシ</t>
  </si>
  <si>
    <t>キクチ　ダイチ</t>
  </si>
  <si>
    <t>ササキ　タイセイ</t>
  </si>
  <si>
    <t>スズキ　シンタ</t>
  </si>
  <si>
    <t>トメバ　トメバ</t>
  </si>
  <si>
    <t>ヤマザキ　コウヨウ</t>
  </si>
  <si>
    <t>キクチ　ユウヒ</t>
  </si>
  <si>
    <t>イトウ　コウタ</t>
  </si>
  <si>
    <t>サイトウ　シュウ</t>
  </si>
  <si>
    <t>スガワラ　シンノスケ</t>
  </si>
  <si>
    <t>タケダ　ユウヤ</t>
  </si>
  <si>
    <t>フジエダ　カイセイ</t>
  </si>
  <si>
    <t>タカハシ　リョウタ</t>
  </si>
  <si>
    <t>エンドウ　ヒロサト</t>
  </si>
  <si>
    <t>チダ　ソラ</t>
  </si>
  <si>
    <t>フジムラ　レン</t>
  </si>
  <si>
    <t>マツバヤシ　ルイト</t>
  </si>
  <si>
    <t>スガワラ　レン</t>
  </si>
  <si>
    <t>スギムラ　ミチタ</t>
  </si>
  <si>
    <t>ニッタ　マイト</t>
  </si>
  <si>
    <t>ヤマウチ　カイト</t>
  </si>
  <si>
    <t>オガサワラ　リュウセイ</t>
  </si>
  <si>
    <t>オガサワラ　ソウマ</t>
  </si>
  <si>
    <t>オノデラ　ケンシン</t>
  </si>
  <si>
    <t>ササキ　レント</t>
  </si>
  <si>
    <t>ナカガワ　マヤト</t>
  </si>
  <si>
    <t>モリ　ルイキ</t>
  </si>
  <si>
    <t>タチバナ　ナオタロウ</t>
  </si>
  <si>
    <t>コサバ　アム</t>
  </si>
  <si>
    <t>タケモト　ユウタロウ</t>
  </si>
  <si>
    <t>ムラタ　タイキ</t>
  </si>
  <si>
    <t>フナヤマ　カズキ</t>
  </si>
  <si>
    <t>キクチ　リョウガ</t>
  </si>
  <si>
    <t>トガシ　イブキ</t>
  </si>
  <si>
    <t>マサモト　アサヒ</t>
  </si>
  <si>
    <t>マツモト　ユウジロウ</t>
  </si>
  <si>
    <t>ヤマウチ　ケンセイ</t>
  </si>
  <si>
    <t>イマガワ　ヒロト</t>
  </si>
  <si>
    <t>ナガヤマ　ヨシト</t>
  </si>
  <si>
    <t>エビナ　コウタ</t>
  </si>
  <si>
    <t>カトウ　セイ</t>
  </si>
  <si>
    <t>カワムラ　トモキ</t>
  </si>
  <si>
    <t>コシタ　イブキ</t>
  </si>
  <si>
    <t>ナカムラ　タイキ</t>
  </si>
  <si>
    <t>ヌマタ　リクト</t>
  </si>
  <si>
    <t>クジ　リョウスケ</t>
  </si>
  <si>
    <t>マツダ　リク</t>
  </si>
  <si>
    <t>オオセ　ハジメ</t>
  </si>
  <si>
    <t>キクチ　イチロウ</t>
  </si>
  <si>
    <t>ササキ　ショウタ</t>
  </si>
  <si>
    <t>ササキ　トモナリ</t>
  </si>
  <si>
    <t>スガワラ　ユウサク</t>
  </si>
  <si>
    <t>ノザキ　トワ</t>
  </si>
  <si>
    <t>イワイブチ　タケル</t>
  </si>
  <si>
    <t>ザイケ　ユウセイ</t>
  </si>
  <si>
    <t>タカシマ　ユウダイ</t>
  </si>
  <si>
    <t>ハガ　ギンジ</t>
  </si>
  <si>
    <t>マツモト　リオン</t>
  </si>
  <si>
    <t>ヤハタ　タイガ</t>
  </si>
  <si>
    <t>オオスカ　ユウガ</t>
  </si>
  <si>
    <t>サトウ　タツキ</t>
  </si>
  <si>
    <t>スガカワ　ヒロト</t>
  </si>
  <si>
    <t>ハタケヤマ　ルイ</t>
  </si>
  <si>
    <t>ホソカワ　ヤマト</t>
  </si>
  <si>
    <t>イトウ　サトル</t>
  </si>
  <si>
    <t>テルイ　ニチカ</t>
  </si>
  <si>
    <t>ニシダ　ケンタロウ</t>
  </si>
  <si>
    <t>マツモト　ルイ</t>
  </si>
  <si>
    <t>オダシマ　カイト</t>
  </si>
  <si>
    <t>コウゲ　ケンシ</t>
  </si>
  <si>
    <t>タカハシ　ユウ</t>
  </si>
  <si>
    <t>カリタ　イツム</t>
  </si>
  <si>
    <t>タカハシ　リン</t>
  </si>
  <si>
    <t>ナイキ　タカムネ</t>
  </si>
  <si>
    <t>ヨネザワ　トウヤ</t>
  </si>
  <si>
    <t>ニッタ　コウダイ</t>
  </si>
  <si>
    <t>ニイヌマ　リュウマ</t>
  </si>
  <si>
    <t>キカワダ　リク</t>
  </si>
  <si>
    <t>ハタケヤマ　レオン</t>
  </si>
  <si>
    <t>ナガサワ　シュウト</t>
  </si>
  <si>
    <t>チバ　レント</t>
  </si>
  <si>
    <t>クズオ　ヒロキ</t>
  </si>
  <si>
    <t>トクタ　アツキ</t>
  </si>
  <si>
    <t>スギムラ　カズマ</t>
  </si>
  <si>
    <t>フクシマ　ケイト</t>
  </si>
  <si>
    <t>ササキ　ユウキ</t>
  </si>
  <si>
    <t>タカハシ　クラノスケ</t>
  </si>
  <si>
    <t>タカハシ　ホウム</t>
  </si>
  <si>
    <t>ツルタ　ショウト</t>
  </si>
  <si>
    <t>マツダ　ショウト</t>
  </si>
  <si>
    <t>マツダ　ダイキ</t>
  </si>
  <si>
    <t>カッコンダ　ハルヒト</t>
  </si>
  <si>
    <t>サカモト　レン</t>
  </si>
  <si>
    <t>サワダ　ケンゴ</t>
  </si>
  <si>
    <t>スズキ　ユウト</t>
  </si>
  <si>
    <t>タカハシ　ギンカ</t>
  </si>
  <si>
    <t>タケダ　マサムネ</t>
  </si>
  <si>
    <t>ナカイ　ソラ</t>
  </si>
  <si>
    <t>ナガホラ　リョウト</t>
  </si>
  <si>
    <t>フクダ　ソウキ</t>
  </si>
  <si>
    <t>フルダテ　コウタロウ</t>
  </si>
  <si>
    <t>オヤマダ　トワ</t>
  </si>
  <si>
    <t>クドウ　カズト</t>
  </si>
  <si>
    <t>クドウ　ルカ</t>
  </si>
  <si>
    <t>ササキ　ハルカ</t>
  </si>
  <si>
    <t>タチバナ　タケル</t>
  </si>
  <si>
    <t>フジムラ　シグレ</t>
  </si>
  <si>
    <t>マツバ　ユウゴ</t>
  </si>
  <si>
    <t>ワイナイ　ミナギ</t>
  </si>
  <si>
    <t>カツヤマ　ケイタ</t>
  </si>
  <si>
    <t>キクチ　カイト</t>
  </si>
  <si>
    <t>サトウ　マヒロ</t>
  </si>
  <si>
    <t>タカハシ　シュン</t>
  </si>
  <si>
    <t>チバ　リュウセイ</t>
  </si>
  <si>
    <t>ハヤカワ　ヒカル</t>
  </si>
  <si>
    <t>マスダ　リクト</t>
  </si>
  <si>
    <t>イママツ　カイ</t>
  </si>
  <si>
    <t>イママツ　ユウト</t>
  </si>
  <si>
    <t>イママツ　ルイ</t>
  </si>
  <si>
    <t>エンドウ　セレン</t>
  </si>
  <si>
    <t>エンドウ　トオマ</t>
  </si>
  <si>
    <t>スギモト　ヒロム</t>
  </si>
  <si>
    <t>タナカ　ソラ</t>
  </si>
  <si>
    <t>チバ　マサキ</t>
  </si>
  <si>
    <t>アンベ　ダイキ</t>
  </si>
  <si>
    <t>カクタ　クウガ</t>
  </si>
  <si>
    <t>キクチ　キョウスケ</t>
  </si>
  <si>
    <t>クジ　リュウタロウ</t>
  </si>
  <si>
    <t>コンノ　キラリ</t>
  </si>
  <si>
    <t>サイトウ　ヨウヘイ</t>
  </si>
  <si>
    <t>サカモト　トモヤ</t>
  </si>
  <si>
    <t>ササキ　コウセイ</t>
  </si>
  <si>
    <t>サンノミヤ　コウダイ</t>
  </si>
  <si>
    <t>スガワラ　タクミ</t>
  </si>
  <si>
    <t>スガワラ　ヨシヤ</t>
  </si>
  <si>
    <t>スクイソ　カイ</t>
  </si>
  <si>
    <t>チバ　トウマ</t>
  </si>
  <si>
    <t>ツカモト　ナオ</t>
  </si>
  <si>
    <t>ツカモト　ヒロト</t>
  </si>
  <si>
    <t>トウゲダテ　リキ</t>
  </si>
  <si>
    <t>トヨカワ　アユム</t>
  </si>
  <si>
    <t>ナカヤマ　ソウイチロウ</t>
  </si>
  <si>
    <t>フジムラ　ユウジュ</t>
  </si>
  <si>
    <t>マツモト　トラジ</t>
  </si>
  <si>
    <t>ムラカミ　ハル</t>
  </si>
  <si>
    <t>イシワタ　ハルト</t>
  </si>
  <si>
    <t>クマガイ　ユウキ</t>
  </si>
  <si>
    <t>サイトウ　トウマ</t>
  </si>
  <si>
    <t>サトウ　ショウ</t>
  </si>
  <si>
    <t>サトウ　トモセ</t>
  </si>
  <si>
    <t>サトウ　ユイト</t>
  </si>
  <si>
    <t>チバ　カズキ</t>
  </si>
  <si>
    <t>ナカミチ　ソウタ</t>
  </si>
  <si>
    <t>ヨツヤ　カズキ</t>
  </si>
  <si>
    <t>ヨネザワ　ライト</t>
  </si>
  <si>
    <t>サトウ　ケイスケ</t>
  </si>
  <si>
    <t>ショウジ　ルイ</t>
  </si>
  <si>
    <t>セイノ　ミコト</t>
  </si>
  <si>
    <t>ナカツジ　コウタロウ</t>
  </si>
  <si>
    <t>カワムラ　エイタ</t>
  </si>
  <si>
    <t>キクチ　カナト</t>
  </si>
  <si>
    <t>ササキ　ミヤト</t>
  </si>
  <si>
    <t>サトウ　ハル</t>
  </si>
  <si>
    <t>トリハタ　ユタカ</t>
  </si>
  <si>
    <t>フジタ　テン</t>
  </si>
  <si>
    <t>ホンマ　アキヒコ</t>
  </si>
  <si>
    <t>ウメキ　ソウジロウ</t>
  </si>
  <si>
    <t>エンドウ　タケヒロ</t>
  </si>
  <si>
    <t>カナザワ　ライセイ</t>
  </si>
  <si>
    <t>サトウ　サクヤ</t>
  </si>
  <si>
    <t>タカハシ　アトム</t>
  </si>
  <si>
    <t>タカハシ　ゲンキ</t>
  </si>
  <si>
    <t>テルイ　ユウト</t>
  </si>
  <si>
    <t>ハセガワ　ヨハネ</t>
  </si>
  <si>
    <t>フジイ　ナツキ</t>
  </si>
  <si>
    <t>フジワラ　ショウゴ</t>
  </si>
  <si>
    <t>イトウ　タイセイ</t>
  </si>
  <si>
    <t>オダシマ　ユウト</t>
  </si>
  <si>
    <t>オバラ　ユウヤ</t>
  </si>
  <si>
    <t>カナザワ　ケント</t>
  </si>
  <si>
    <t>カワムラ　フウマ</t>
  </si>
  <si>
    <t>クマガイ　キョウリ</t>
  </si>
  <si>
    <t>コンノ　ユウキ</t>
  </si>
  <si>
    <t>サトウ　ハルト</t>
  </si>
  <si>
    <t>シラフジ　ユウキ</t>
  </si>
  <si>
    <t>タカヤマ　ライト</t>
  </si>
  <si>
    <t>トダ　コウヘイ</t>
  </si>
  <si>
    <t>ヘライ　ソウマ</t>
  </si>
  <si>
    <t>ゴトウ　ナオキ</t>
  </si>
  <si>
    <t>アカサカ　ユウキ</t>
  </si>
  <si>
    <t>イタバシ　ケイ</t>
  </si>
  <si>
    <t>イトウ　マサタカ</t>
  </si>
  <si>
    <t>オオシダ　ユウリ</t>
  </si>
  <si>
    <t>オダギリ　エイト</t>
  </si>
  <si>
    <t>カワムラ　コウヤ</t>
  </si>
  <si>
    <t>クドウ　ヤマト</t>
  </si>
  <si>
    <t>タンノ　マサト</t>
  </si>
  <si>
    <t>チダ　リュウジュ</t>
  </si>
  <si>
    <t>ババ　リセ</t>
  </si>
  <si>
    <t>ハマダ　マサヒト</t>
  </si>
  <si>
    <t>ヤマダ　シュンタロウ</t>
  </si>
  <si>
    <t>フジタ　ユヅキ</t>
  </si>
  <si>
    <t>ヤマグチ　リュウノスケ</t>
  </si>
  <si>
    <t>エンタ　アスト</t>
  </si>
  <si>
    <t>オイカワ　ヒロト</t>
  </si>
  <si>
    <t>オバラ　タクト</t>
  </si>
  <si>
    <t>キクチ　シュウト</t>
  </si>
  <si>
    <t>キクチ　ハルキ</t>
  </si>
  <si>
    <t>サカモト　ユウセイ</t>
  </si>
  <si>
    <t>ササキ　ヤスヒロ</t>
  </si>
  <si>
    <t>シラタ　イッサ</t>
  </si>
  <si>
    <t>タカハシ　リオウ</t>
  </si>
  <si>
    <t>ヨコタ　アイト</t>
  </si>
  <si>
    <t>オオサキ　ヒデト</t>
  </si>
  <si>
    <t>オオハタ　リュウト</t>
  </si>
  <si>
    <t>カワハラ　カイト</t>
  </si>
  <si>
    <t>サイトウ　トモヒロ</t>
  </si>
  <si>
    <t>シモジョウミチ　ユウキ</t>
  </si>
  <si>
    <t>チバ　ハヤテ</t>
  </si>
  <si>
    <t>ナカムラ　レン</t>
  </si>
  <si>
    <t>ハシモト　コウセイ</t>
  </si>
  <si>
    <t>イズミカワ　タクト</t>
  </si>
  <si>
    <t>オオクボ　ヒロカズ</t>
  </si>
  <si>
    <t>オオクボ　ミヒロ</t>
  </si>
  <si>
    <t>オオミチ　ケイゾウ</t>
  </si>
  <si>
    <t>サカモト　シン</t>
  </si>
  <si>
    <t>ミズカミ　カンタ</t>
  </si>
  <si>
    <t>ムラツカ　イッサ</t>
  </si>
  <si>
    <t>ヤマシタ　ユウ</t>
  </si>
  <si>
    <t>ウチムラ　タクマ</t>
  </si>
  <si>
    <t>キクチ　ソウキ</t>
  </si>
  <si>
    <t>クドウ　ケイシ</t>
  </si>
  <si>
    <t>ゴトウ　ナチ</t>
  </si>
  <si>
    <t>サワグチ　トウム</t>
  </si>
  <si>
    <t>タチバナ　ナナセ</t>
  </si>
  <si>
    <t>ナカジマ　ケンタ</t>
  </si>
  <si>
    <t>オオムラ　トウゴ</t>
  </si>
  <si>
    <t>オザワ　イチゴ</t>
  </si>
  <si>
    <t>コジマ　コウダイ</t>
  </si>
  <si>
    <t>ハタケヤマ　ライム</t>
  </si>
  <si>
    <t>ハヤサカ　ショウマ</t>
  </si>
  <si>
    <t>フジワラ　ユウマ</t>
  </si>
  <si>
    <t>ミチブチ　ヨウ</t>
  </si>
  <si>
    <t>ヤナギハシ　ヨウスケ</t>
  </si>
  <si>
    <t>サイトウ　リョウタ</t>
  </si>
  <si>
    <t>ムライ　リンタロウ</t>
  </si>
  <si>
    <t>イワサキ　ユウタロウ</t>
  </si>
  <si>
    <t>エンドウ　リク</t>
  </si>
  <si>
    <t>オオタニ　カズアキ</t>
  </si>
  <si>
    <t>オバラ　アユム</t>
  </si>
  <si>
    <t>カミオカヤ　アラタ</t>
  </si>
  <si>
    <t>クドウ　コウセイ</t>
  </si>
  <si>
    <t>サカモト　タイチ</t>
  </si>
  <si>
    <t>ササキ　シュウヤ</t>
  </si>
  <si>
    <t>サトウ　コウダイ</t>
  </si>
  <si>
    <t>サトウ　タスケ</t>
  </si>
  <si>
    <t>スガワラ　ユウセイ</t>
  </si>
  <si>
    <t>タカハシ　ソラ</t>
  </si>
  <si>
    <t>タケウチ　ユウマ</t>
  </si>
  <si>
    <t>タムラ　ハルキ</t>
  </si>
  <si>
    <t>タンノ　トモヒト</t>
  </si>
  <si>
    <t>ニイヤマ　コウタ</t>
  </si>
  <si>
    <t>ノダ　ライキ</t>
  </si>
  <si>
    <t>ノノムラ　ケイト</t>
  </si>
  <si>
    <t>ハシモト　レン</t>
  </si>
  <si>
    <t>ハナイ　ツカサ</t>
  </si>
  <si>
    <t>フジエダ　トシゾウ</t>
  </si>
  <si>
    <t>マツヤマ　フミト</t>
  </si>
  <si>
    <t>ミウラ　タイガ</t>
  </si>
  <si>
    <t>ミカミ　アツトシ</t>
  </si>
  <si>
    <t>ムラカミ　コタロウ</t>
  </si>
  <si>
    <t>ヤマグチ　ジュム</t>
  </si>
  <si>
    <t>ヨシダ　リョウヤ</t>
  </si>
  <si>
    <t>アベ　ナオ</t>
  </si>
  <si>
    <t>イヌカイ　ケイスケ</t>
  </si>
  <si>
    <t>エンドウ　ミナキ</t>
  </si>
  <si>
    <t>オオハシ　ユウマ</t>
  </si>
  <si>
    <t>オリト　シュンタロウ</t>
  </si>
  <si>
    <t>オリト　ユウジロウ</t>
  </si>
  <si>
    <t>カクダテ　アユム</t>
  </si>
  <si>
    <t>カワムラ　ユウヤ</t>
  </si>
  <si>
    <t>キクチ　ユウキ</t>
  </si>
  <si>
    <t>クジ　キクタロウ</t>
  </si>
  <si>
    <t>クロヌマ　エイタ</t>
  </si>
  <si>
    <t>コダマ　アオシ</t>
  </si>
  <si>
    <t>サトウ　カイセイ</t>
  </si>
  <si>
    <t>サトウ　ユウキ</t>
  </si>
  <si>
    <t>サンジョウ　アサヒ</t>
  </si>
  <si>
    <t>テラシマ　タイキ</t>
  </si>
  <si>
    <t>ハタケヤマ　フウガ</t>
  </si>
  <si>
    <t>バンヤ　ユウキ</t>
  </si>
  <si>
    <t>フジサワ　リオ</t>
  </si>
  <si>
    <t>フジワラ　ユウジン</t>
  </si>
  <si>
    <t>ホソカワ　カイジ</t>
  </si>
  <si>
    <t>マルヤマ　ハヤト</t>
  </si>
  <si>
    <t>ムラノ　ユウガ</t>
  </si>
  <si>
    <t>ヤマグチ　ソウシ</t>
  </si>
  <si>
    <t>ヤマグチ　ノブマサ</t>
  </si>
  <si>
    <t>ヤマグチ　ヨシキ</t>
  </si>
  <si>
    <t>ヨシダ　ケイタ</t>
  </si>
  <si>
    <t>ヨシダ　シュンタ</t>
  </si>
  <si>
    <t>ヨシダ　ダイキ</t>
  </si>
  <si>
    <t>イトウ　ハルキ</t>
  </si>
  <si>
    <t>カンノ　ライキ</t>
  </si>
  <si>
    <t>コン　リュウセイ</t>
  </si>
  <si>
    <t>サイトウ　シュンタ</t>
  </si>
  <si>
    <t>シダレ　カズキ</t>
  </si>
  <si>
    <t>セキカワ　リオ</t>
  </si>
  <si>
    <t>ソウマ　リュウノスケ</t>
  </si>
  <si>
    <t>タカハシ　チヒロ</t>
  </si>
  <si>
    <t>ニイヤ　ユウト</t>
  </si>
  <si>
    <t>ヨシザワ　リュウキ</t>
  </si>
  <si>
    <t>ウメタ　レイジ</t>
  </si>
  <si>
    <t>カマサキ　ヒロト</t>
  </si>
  <si>
    <t>コエバ　カケル</t>
  </si>
  <si>
    <t>ショウジグチ　ユイ</t>
  </si>
  <si>
    <t>タカハシ　リョウ</t>
  </si>
  <si>
    <t>サイトウ　ハルキ</t>
  </si>
  <si>
    <t>イシザワ　ユウマ</t>
  </si>
  <si>
    <t>イシザワ　リョウタ</t>
  </si>
  <si>
    <t>イトウ　テッタ</t>
  </si>
  <si>
    <t>イヨク　ヒロム</t>
  </si>
  <si>
    <t>オガサワラ　レンジロウ</t>
  </si>
  <si>
    <t>オカモト　ハノン</t>
  </si>
  <si>
    <t>コンノ　ユウセイ</t>
  </si>
  <si>
    <t>サイトウ　カズキ</t>
  </si>
  <si>
    <t>サイトウ　リョウヘイ</t>
  </si>
  <si>
    <t>サトウ　リョウタ</t>
  </si>
  <si>
    <t>センゴク　ヒロキ</t>
  </si>
  <si>
    <t>タカハシ　レオ</t>
  </si>
  <si>
    <t>タムラ　イサナ</t>
  </si>
  <si>
    <t>ミウラ　ユウゴ</t>
  </si>
  <si>
    <t>モリウチ　トシナリ</t>
  </si>
  <si>
    <t>ユキ　ダイチ</t>
  </si>
  <si>
    <t>ワカマツ　ナオキ</t>
  </si>
  <si>
    <t>イトウ　カイ</t>
  </si>
  <si>
    <t>キカワダ　シリュウ</t>
  </si>
  <si>
    <t>クマガイ　ソラ</t>
  </si>
  <si>
    <t>ササキ　ユイト</t>
  </si>
  <si>
    <t>スズキ　カイリ</t>
  </si>
  <si>
    <t>スズキ　シュウト</t>
  </si>
  <si>
    <t>タキザワ　レオ</t>
  </si>
  <si>
    <t>トヨマネ　リクト</t>
  </si>
  <si>
    <t>ナカガミ　カナセ</t>
  </si>
  <si>
    <t>ナカタ　イサキ</t>
  </si>
  <si>
    <t>ナカタ　リョウ</t>
  </si>
  <si>
    <t>ヒラヤマ　コウガ</t>
  </si>
  <si>
    <t>モリ　ユウト</t>
  </si>
  <si>
    <t>オザキ　ゲンガ</t>
  </si>
  <si>
    <t>キムロ　タク</t>
  </si>
  <si>
    <t>キムロ　ヒロト</t>
  </si>
  <si>
    <t>スガワラ　ダイ</t>
  </si>
  <si>
    <t>ホンダ　ハヤト</t>
  </si>
  <si>
    <t>アサヌマ　ソラノスケ</t>
  </si>
  <si>
    <t>オノデラ　ソウタ</t>
  </si>
  <si>
    <t>オリハラ　ソウタ</t>
  </si>
  <si>
    <t>クロヌマ　カツヤ</t>
  </si>
  <si>
    <t>サイトウ　シンワ</t>
  </si>
  <si>
    <t>サトウ　ショウタ</t>
  </si>
  <si>
    <t>シマザキ　ユウダイ</t>
  </si>
  <si>
    <t>スギモト　ユヅキ</t>
  </si>
  <si>
    <t>スルガ　リキ</t>
  </si>
  <si>
    <t>タカハシ　トシヤ</t>
  </si>
  <si>
    <t>タムラ　ソウ</t>
  </si>
  <si>
    <t>チバ　ナオ</t>
  </si>
  <si>
    <t>ノサト　ユラ</t>
  </si>
  <si>
    <t>ヒラノ　ユキ</t>
  </si>
  <si>
    <t>フジモリ　アキホ</t>
  </si>
  <si>
    <t>フジモリ　カズハ</t>
  </si>
  <si>
    <t>ムラマツ　リュウガ</t>
  </si>
  <si>
    <t>ヤマシタ　サクヤ</t>
  </si>
  <si>
    <t>ヤマモト　ヒユウ</t>
  </si>
  <si>
    <t>イシダ　エイタ</t>
  </si>
  <si>
    <t>ウチムラ　ユウジ</t>
  </si>
  <si>
    <t>オオトウゲ　リキ</t>
  </si>
  <si>
    <t>オカヤマ　ショウト</t>
  </si>
  <si>
    <t>オガワ　サクト</t>
  </si>
  <si>
    <t>カヤマ　ショウ</t>
  </si>
  <si>
    <t>ゴウズ　アイト</t>
  </si>
  <si>
    <t>ササキ　タカヒロ</t>
  </si>
  <si>
    <t>ササキ　ヒビキ</t>
  </si>
  <si>
    <t>サトウ　コウキ</t>
  </si>
  <si>
    <t>スズキ　ルイ</t>
  </si>
  <si>
    <t>タナカ　ユヅキ</t>
  </si>
  <si>
    <t>ナカイ　ハルタ</t>
  </si>
  <si>
    <t>ナカムラ　タカト</t>
  </si>
  <si>
    <t>マツムラ　ユウト</t>
  </si>
  <si>
    <t>ミウラ　リョウガ</t>
  </si>
  <si>
    <t>ムラマツ　リュウスケ</t>
  </si>
  <si>
    <t>ヨシダ　キョウタ</t>
  </si>
  <si>
    <t>ヨシダ　マサキ</t>
  </si>
  <si>
    <t>オオワダ　シュンペイ</t>
  </si>
  <si>
    <t>コウノ　リョウスケ</t>
  </si>
  <si>
    <t>ササキ　マサト</t>
  </si>
  <si>
    <t>タカハシ　トシオ</t>
  </si>
  <si>
    <t>マツモト　ソウイチロウ</t>
  </si>
  <si>
    <t>ミヤチ　マサハル</t>
  </si>
  <si>
    <t>ヤエガシ　ハルト</t>
  </si>
  <si>
    <t>イトウ　ミツキ</t>
  </si>
  <si>
    <t>キクチ　ユウト</t>
  </si>
  <si>
    <t>クサカ　タイセイ</t>
  </si>
  <si>
    <t>コンノ　セイラ</t>
  </si>
  <si>
    <t>タカハシ　ミライ</t>
  </si>
  <si>
    <t>タカハシ　リュウセイ</t>
  </si>
  <si>
    <t>タナカ　ヒラク</t>
  </si>
  <si>
    <t>チバ　コウジ</t>
  </si>
  <si>
    <t>ハセガワ　ルイ</t>
  </si>
  <si>
    <t>マツダ　テッペイ</t>
  </si>
  <si>
    <t>マツダ　ミズキ</t>
  </si>
  <si>
    <t>ミタ　イツキ</t>
  </si>
  <si>
    <t>ヨシダ　ソラ</t>
  </si>
  <si>
    <t>中</t>
    <rPh sb="0" eb="1">
      <t>チュウ</t>
    </rPh>
    <phoneticPr fontId="4"/>
  </si>
  <si>
    <t>中央附属中</t>
  </si>
  <si>
    <t>見前南中</t>
  </si>
  <si>
    <t>水沢南中</t>
  </si>
  <si>
    <t>乙部中</t>
  </si>
  <si>
    <t>和賀西中</t>
  </si>
  <si>
    <t>大迫中</t>
  </si>
  <si>
    <t>安代中</t>
  </si>
  <si>
    <t>三崎中</t>
  </si>
  <si>
    <t>金田一中</t>
    <phoneticPr fontId="4"/>
  </si>
  <si>
    <t>中央附属中</t>
    <rPh sb="0" eb="2">
      <t>チュウオウ</t>
    </rPh>
    <rPh sb="2" eb="4">
      <t>フゾク</t>
    </rPh>
    <rPh sb="4" eb="5">
      <t>チュウ</t>
    </rPh>
    <phoneticPr fontId="4"/>
  </si>
  <si>
    <t>見前南中</t>
    <phoneticPr fontId="4"/>
  </si>
  <si>
    <t>水沢南中</t>
    <phoneticPr fontId="4"/>
  </si>
  <si>
    <t>磐井中</t>
    <phoneticPr fontId="4"/>
  </si>
  <si>
    <t>乙部中</t>
    <phoneticPr fontId="4"/>
  </si>
  <si>
    <t>三崎中</t>
    <phoneticPr fontId="4"/>
  </si>
  <si>
    <t>安代中</t>
    <phoneticPr fontId="4"/>
  </si>
  <si>
    <t>和賀西中</t>
    <phoneticPr fontId="4"/>
  </si>
  <si>
    <t>ﾋｶﾞｼ ﾘｭｳｼﾝ</t>
  </si>
  <si>
    <t>ﾂﾉｶｹ ﾀﾞｲｷ</t>
  </si>
  <si>
    <t>ﾅｶｻﾞﾜ ﾘｷﾄ</t>
  </si>
  <si>
    <t>ﾂﾉｶｹ ﾋﾛﾄ</t>
  </si>
  <si>
    <t>ｵｵﾀｹ ﾕｷﾄ</t>
  </si>
  <si>
    <t>ﾏﾂｳﾗ ｾｲﾔ</t>
  </si>
  <si>
    <t>ｶﾂﾀ ﾌｳﾏ</t>
  </si>
  <si>
    <t>ｵｵﾀ ﾘｸﾄ</t>
  </si>
  <si>
    <t>ｵｸﾑﾗ ﾕｳﾀ</t>
  </si>
  <si>
    <t>ｸﾏｶﾞｲ ﾊﾙﾋ</t>
  </si>
  <si>
    <t>ﾑﾗﾀ ﾘｭｳｾｲ</t>
  </si>
  <si>
    <t>ﾔﾏｻﾞｷ ﾁｶﾗ</t>
  </si>
  <si>
    <t>ｲｼﾊﾞｼ ﾘｭｳﾄ</t>
  </si>
  <si>
    <t>ﾌｸﾁ ﾕｳﾉｽｹ</t>
  </si>
  <si>
    <t>ﾀﾃｻﾜ ｼﾖｳ</t>
  </si>
  <si>
    <t>ｲﾅﾜｼﾛ ﾄﾓﾔ</t>
  </si>
  <si>
    <t>ﾁﾊﾞ ﾊﾙｷ</t>
  </si>
  <si>
    <t>ﾄﾞｲ ﾀｶﾄ</t>
  </si>
  <si>
    <t>ｷｸﾁ ｹﾝﾀ</t>
  </si>
  <si>
    <t>ｻｸﾗｲ ﾕｳﾄ</t>
  </si>
  <si>
    <t>ﾀｼﾛ ｹﾝｼﾝ</t>
  </si>
  <si>
    <t>ﾔﾏﾔ ｼｮｳ</t>
  </si>
  <si>
    <t>ｽｶﾞﾀ ﾀｲｾｲ</t>
  </si>
  <si>
    <t>ｵﾊﾞﾗ ﾔﾏﾄ</t>
  </si>
  <si>
    <t>ｱｶｻﾞﾜ ｼｮｳﾀ</t>
  </si>
  <si>
    <t>ｲﾜｻｷ ﾀﾞｲﾁ</t>
  </si>
  <si>
    <t>ｸﾄﾞｳ ｼｲﾏ</t>
  </si>
  <si>
    <t>ｺﾏﾂ ﾕｷﾋﾛ</t>
  </si>
  <si>
    <t>ﾀﾁﾊﾞﾅ ｶｲﾄ</t>
  </si>
  <si>
    <t>ﾇﾏﾌﾞｸﾛ ｶﾅﾃﾞ</t>
  </si>
  <si>
    <t>ｼﾊﾞﾅｲ ﾀｲｾｲ</t>
  </si>
  <si>
    <t>ﾀｶﾊｼ ｺｳｷ</t>
  </si>
  <si>
    <t>ﾌｼﾞﾀ ｲﾌﾞｷ</t>
  </si>
  <si>
    <t>ｵｲｶﾜ ﾘﾝ</t>
  </si>
  <si>
    <t>ﾊﾀﾅｶ ﾘｭｳﾏ</t>
  </si>
  <si>
    <t>ｻﾄｳ ﾊﾙｷ</t>
  </si>
  <si>
    <t>ｽｽﾞｷ ﾕｳﾀﾞｲ</t>
  </si>
  <si>
    <t>ﾌｼﾞﾜﾗ ｼﾞﾝ</t>
  </si>
  <si>
    <t>ｶﾐｶﾜ ｻﾂｷ</t>
  </si>
  <si>
    <t>ｸﾄﾞｳ ﾕｳｼﾞ</t>
  </si>
  <si>
    <t>ﾐﾅﾐﾀﾞﾃ ｼﾞｭｷ</t>
  </si>
  <si>
    <t>ｲﾂｶｲﾁ ﾊﾔﾄ</t>
  </si>
  <si>
    <t>ｺﾌﾞﾈ ﾊﾙ</t>
  </si>
  <si>
    <t>ﾔﾏﾓﾄ ｲｯﾄ</t>
  </si>
  <si>
    <t>ｶﾏｲｼ ﾊｼﾞﾒ</t>
  </si>
  <si>
    <t>ｿﾌﾞ ｱﾙﾄ</t>
  </si>
  <si>
    <t>ﾏﾂﾑﾗ ﾅｵﾄ</t>
  </si>
  <si>
    <t>ﾐﾝﾌﾞﾀ ｱｵﾄ</t>
  </si>
  <si>
    <t>ｶﾜﾏﾀ ｼﾞｭﾝﾍﾟｲ</t>
  </si>
  <si>
    <t>ｷﾝﾀﾞｲﾁ ｺｳｾｲ</t>
  </si>
  <si>
    <t>ﾌﾙｶﾜ ﾉｱ</t>
  </si>
  <si>
    <t>ﾏｴﾀﾞ ｺｳｽｹ</t>
  </si>
  <si>
    <t>ｱﾝｻﾞｲ ﾘｭｳｷ</t>
  </si>
  <si>
    <t>ｵﾊﾞﾗ ﾕｳ</t>
  </si>
  <si>
    <t>ｷﾀﾏﾀ ｴｲﾄ</t>
  </si>
  <si>
    <t>ｻｻｷ ﾘｮｳﾀﾞｲ</t>
  </si>
  <si>
    <t>ｼﾏｻﾞｷ ﾕｳｺﾞ</t>
  </si>
  <si>
    <t>ﾌｼﾞｲ ｶｽﾞﾉﾘ</t>
  </si>
  <si>
    <t>ｻｲﾄｳ ｿﾗ</t>
  </si>
  <si>
    <t>ｻｲﾄｳ ﾘｭｳｾｲ</t>
  </si>
  <si>
    <t>ﾀｶｼﾏ ｶｽﾞｷ</t>
  </si>
  <si>
    <t>ﾀｶﾊｼ ｹﾝｼﾛｳ</t>
  </si>
  <si>
    <t>ﾊﾔｼｼﾞﾘ ﾐｽﾞｷ</t>
  </si>
  <si>
    <t>ﾋﾗﾊﾞﾔｼ ﾊﾙｷ</t>
  </si>
  <si>
    <t>ｲﾄｳ ﾕｳﾀ</t>
  </si>
  <si>
    <t>ｳｴﾉ ｼｮｳﾀ</t>
  </si>
  <si>
    <t>ｵｵｸﾎﾞ ｶﾝﾀ</t>
  </si>
  <si>
    <t>ｺﾏﾐｽﾞ ﾌﾐﾔ</t>
  </si>
  <si>
    <t>ｾｷｸﾞﾁ ｶﾝﾀ</t>
  </si>
  <si>
    <t>ｾｷｸﾞﾁ ﾌｳﾀ</t>
  </si>
  <si>
    <t>ｻｻｷ ｶﾞﾘｭｳ</t>
  </si>
  <si>
    <t>ｻﾜﾀﾞ ｹﾝﾄ</t>
  </si>
  <si>
    <t>ﾜﾀﾞ ｻﾄｼ</t>
  </si>
  <si>
    <t>ｶﾜﾑﾗ ｹﾝｽｹ</t>
  </si>
  <si>
    <t>ｵｲｶﾜ ｺｳｷ</t>
  </si>
  <si>
    <t>ｵｲｶﾜ ﾕｳｷ</t>
  </si>
  <si>
    <t>ｷｸﾁ ｾｲﾀ</t>
  </si>
  <si>
    <t>ｵｷﾞﾊﾗ ｲﾌﾞｷ</t>
  </si>
  <si>
    <t>ｸﾄﾞｳ ｱﾗﾀ</t>
  </si>
  <si>
    <t>ｺｳｹ ﾀﾞｲﾄ</t>
  </si>
  <si>
    <t>ﾀﾑﾗ ｹｲｷ</t>
  </si>
  <si>
    <t>ﾆｶｲﾄﾞｳ ｻﾂｷ</t>
  </si>
  <si>
    <t>ﾆﾀﾅｲ ﾄﾓｷ</t>
  </si>
  <si>
    <t>ﾋﾗﾉ ｿｳｼ</t>
  </si>
  <si>
    <t>ﾐﾔﾀ ﾘｸﾄ</t>
  </si>
  <si>
    <t>ｱｻｶﾜ ﾛｲ</t>
  </si>
  <si>
    <t>ｻｸﾗﾀﾞ ﾀｹﾄ</t>
  </si>
  <si>
    <t>ﾀﾅｶ ｺｳｷ</t>
  </si>
  <si>
    <t>ｽｷﾞﾀ ｹﾝｾｲ</t>
  </si>
  <si>
    <t>ﾐｶﾐ ｼｭｳﾕｳ</t>
  </si>
  <si>
    <t>ｷｸﾁ ｶﾅﾀ</t>
  </si>
  <si>
    <t>ﾀｶﾊｼ ﾀﾞｲｺﾞ</t>
  </si>
  <si>
    <t>ｽｶﾞﾜﾗ ｿｳﾏ</t>
  </si>
  <si>
    <t>ﾖｼﾀﾞ ｶｴﾃﾞ</t>
  </si>
  <si>
    <t>ﾀｶﾊｼ ｾﾞﾝﾀﾛｳ</t>
  </si>
  <si>
    <t>ｲﾄｳ ﾋｭｳｶﾞ</t>
  </si>
  <si>
    <t>ｵｵｻﾜ ｱﾔﾉﾘ</t>
  </si>
  <si>
    <t>ｸﾄﾞｳ ﾘｭｳｾｲ</t>
  </si>
  <si>
    <t>ｻｻｷ ﾅｵﾄ</t>
  </si>
  <si>
    <t>ﾀｶﾊｼ ﾕｳﾀﾞｲ</t>
  </si>
  <si>
    <t>ﾀｹﾀﾞ ﾀﾞｲﾄ</t>
  </si>
  <si>
    <t>ﾀｹﾀﾞ ﾕｷﾀｶ</t>
  </si>
  <si>
    <t>ﾂﾉｶｹ ﾀｲﾖｳ</t>
  </si>
  <si>
    <t>ﾅｶﾞﾔﾏ ﾘｸ</t>
  </si>
  <si>
    <t>ﾀﾁﾊﾞﾅ ﾕｳｼｭﾝ</t>
  </si>
  <si>
    <t>ﾊﾀｹﾔﾏ ｿｳ</t>
  </si>
  <si>
    <t>ﾊﾞﾊﾞ ｵｵｾ</t>
  </si>
  <si>
    <t>ｱｲﾝｾﾞﾙ ｳｯﾄﾞﾊﾝ</t>
  </si>
  <si>
    <t>ｺﾑｶｲ ﾋﾛﾄ</t>
  </si>
  <si>
    <t>ﾆｼﾑﾗ ｺｳﾔ</t>
  </si>
  <si>
    <t>ﾉｻﾞﾄ ﾕﾂﾞｷ</t>
  </si>
  <si>
    <t>ﾔﾏｸﾞﾁ ｿｳｼﾝ</t>
  </si>
  <si>
    <t>ﾃﾞﾝﾊﾞｰ ｳｯﾄﾞﾊﾝ</t>
  </si>
  <si>
    <t>ﾎｼﾉ ﾄﾓﾔ</t>
  </si>
  <si>
    <t>ﾐｻﾜ ﾘｸ</t>
  </si>
  <si>
    <t>ｲﾜｲﾀ ﾕｳﾏ</t>
  </si>
  <si>
    <t>ｲﾜﾐ ﾄｱ</t>
  </si>
  <si>
    <t>ｵﾀﾞﾜﾗ ﾀﾞｲﾄ</t>
  </si>
  <si>
    <t>ｼﾓﾂﾎﾞ ｼｭｳｼﾞ</t>
  </si>
  <si>
    <t>ﾌｼﾞﾑﾗ ﾐﾁﾙ</t>
  </si>
  <si>
    <t>ﾐｳﾗ ｺｳﾀ</t>
  </si>
  <si>
    <t>ｶﾜｶﾐ ﾀｸﾐ</t>
  </si>
  <si>
    <t>ｻﾄｳ ﾊﾔﾃ</t>
  </si>
  <si>
    <t>ﾖｺﾀ ﾕｳﾄ</t>
  </si>
  <si>
    <t>ｻｻｷ ﾊﾔﾀ</t>
  </si>
  <si>
    <t>ｻｻｷ ﾊﾙｷ</t>
  </si>
  <si>
    <t>ｻﾄｳ ﾕｳﾔ</t>
  </si>
  <si>
    <t>ﾀｷﾓﾄ ｶﾝﾀ</t>
  </si>
  <si>
    <t>ﾊﾀｹﾔﾏ ﾕｳﾄ</t>
  </si>
  <si>
    <t>ｼﾊﾞﾀ ｱｲｵ</t>
  </si>
  <si>
    <t>ｵｵﾔﾏ ﾄﾓｷ</t>
  </si>
  <si>
    <t>ｺｲﾀﾞ ｲﾂｷ</t>
  </si>
  <si>
    <t>ｾｶﾞﾜ ﾓﾘﾁｶ</t>
  </si>
  <si>
    <t>ﾐﾀﾆ ｶｽﾞｷ</t>
  </si>
  <si>
    <t>ﾔﾑﾗ ﾋｶﾘ</t>
  </si>
  <si>
    <t>ｱﾍﾞ ｺｳｾｲ</t>
  </si>
  <si>
    <t>ｵｵｼﾀ ｺｳ</t>
  </si>
  <si>
    <t>ｵｵｼﾞﾘ ﾋｶﾙ</t>
  </si>
  <si>
    <t>ｺﾏﾂ ﾀｸﾐ</t>
  </si>
  <si>
    <t>ﾂﾂﾞｸｲｼ ﾊﾙﾀ</t>
  </si>
  <si>
    <t>ﾅｶﾒ ﾋｻｷ</t>
  </si>
  <si>
    <t>ﾋｻﾞﾜ ｺｳﾖｳ</t>
  </si>
  <si>
    <t>ﾔｴｶﾞｼ ﾘｭｳﾍｲ</t>
  </si>
  <si>
    <t>ｵｵﾀ ﾘｭｳｾｲ</t>
  </si>
  <si>
    <t>ｵﾀﾞｼﾏ ﾀﾞﾝ</t>
  </si>
  <si>
    <t>ｶﾘｼｭｸ ﾀｲﾍｲ</t>
  </si>
  <si>
    <t>ｸﾄﾞｳ ｱｵﾄ</t>
  </si>
  <si>
    <t>ﾀｶﾐﾔ ﾕｳﾄ</t>
  </si>
  <si>
    <t>ﾀｶﾑﾗ ﾘﾝｾｲ</t>
  </si>
  <si>
    <t>ﾀﾅｶﾀﾞﾃ ｼｮｳﾀ</t>
  </si>
  <si>
    <t>ﾐﾁｼﾀ ｶｽﾞｷ</t>
  </si>
  <si>
    <t>ﾖﾈｸﾗ ﾌｳｶﾞ</t>
  </si>
  <si>
    <t>ｵﾉﾃﾞﾗ ｹｲﾀ</t>
  </si>
  <si>
    <t>ｻｻｷ ｹｲﾏ</t>
  </si>
  <si>
    <t>ｾｶﾞﾜ ｹﾝﾀﾛｳ</t>
  </si>
  <si>
    <t>ﾖｼﾀﾞ ﾕｳ</t>
  </si>
  <si>
    <t>ﾜｶﾞﾜ ﾄﾓｷ</t>
  </si>
  <si>
    <t>ｱﾍﾞ ｺｳﾀ</t>
  </si>
  <si>
    <t>ｺﾊﾞﾔｼ ｿﾗ</t>
  </si>
  <si>
    <t>ﾏﾂﾖｼ ｼﾝﾉｽｹ</t>
  </si>
  <si>
    <t>ﾐｳﾗ ﾊﾙﾄ</t>
  </si>
  <si>
    <t>ﾌｯｷﾘ ﾋﾋﾞｷ</t>
  </si>
  <si>
    <t>ﾔﾏﾀﾞ ｱｻﾋ</t>
  </si>
  <si>
    <t>ｱｵﾀ ﾅｺﾞﾑ</t>
  </si>
  <si>
    <t>ｳｴﾊﾀ ﾊﾔﾄ</t>
  </si>
  <si>
    <t>ﾀｶﾑﾗ ｹﾝｼ</t>
  </si>
  <si>
    <t>ﾊﾞﾊﾞ ｻﾄｼ</t>
  </si>
  <si>
    <t>ｻｻｷ ﾀｸﾐ</t>
  </si>
  <si>
    <t>ﾖｼﾀﾞ ｲｻｷ</t>
  </si>
  <si>
    <t>ｼﾐｽﾞ ｺｳｾｲ</t>
  </si>
  <si>
    <t>ﾀﾇﾏ ﾕｳﾔ</t>
  </si>
  <si>
    <t>ﾁﾊﾞ ﾅﾙｾ</t>
  </si>
  <si>
    <t>ｻｻｷ ｲｽﾞｷ</t>
  </si>
  <si>
    <t>ﾊﾞﾝﾅｲ ﾚﾝﾀ</t>
  </si>
  <si>
    <t>ﾑﾗｶﾐ ｺｳｼﾛｳ</t>
  </si>
  <si>
    <t>ﾜｶﾞ ﾁﾕｷ</t>
  </si>
  <si>
    <t>ﾏﾙﾁ ﾀｹﾙ</t>
  </si>
  <si>
    <t>ｲﾄｳ ｺｳｾｲ</t>
  </si>
  <si>
    <t>ｻｻｷ ﾘｮｳｽｹ</t>
  </si>
  <si>
    <t>ｻﾜｻﾄ ｷﾗ</t>
  </si>
  <si>
    <t>ﾅｶﾑﾗ ｿｳｲﾁﾛｳ</t>
  </si>
  <si>
    <t>ﾅｶﾑﾗ ﾊﾙﾄ</t>
  </si>
  <si>
    <t>ｲﾄｳ ｶｲﾄ</t>
  </si>
  <si>
    <t>ｸﾎﾞﾀ ﾕｳｺﾞ</t>
  </si>
  <si>
    <t>ﾅｶﾑﾗ ﾘｷ</t>
  </si>
  <si>
    <t>ｲﾄｳ ﾏｻﾄ</t>
  </si>
  <si>
    <t>ｸｽﾞﾏｷ ﾘｮｳﾄ</t>
  </si>
  <si>
    <t>ﾀｶﾊｼ ﾊﾙｷ</t>
  </si>
  <si>
    <t>ｲﾄｳ ﾜﾀﾙ</t>
  </si>
  <si>
    <t>ｻﾄｳ ｶｽﾞﾄ</t>
  </si>
  <si>
    <t>ｻﾄｳ ｼﾞﾛｳ</t>
  </si>
  <si>
    <t>ﾔｴｶﾞｼ ﾊﾔﾄ</t>
  </si>
  <si>
    <t>ｲﾄｳ ｿｳﾀ</t>
  </si>
  <si>
    <t>ｽﾙｶﾞ ｼﾝﾀﾛｳ</t>
  </si>
  <si>
    <t>ﾀｶﾊｼ ｻｸﾔ</t>
  </si>
  <si>
    <t>ｵｵﾐﾁ ﾋｶﾙ</t>
  </si>
  <si>
    <t>ｵﾊﾞﾗ ｺｳ</t>
  </si>
  <si>
    <t>ｻｻｷ ﾐﾅﾄ</t>
  </si>
  <si>
    <t>ｽｽﾞｷ ｾｲﾕｳ</t>
  </si>
  <si>
    <t>ﾀｶﾊｼ ﾐﾂﾙ</t>
  </si>
  <si>
    <t>ﾌｼﾞﾜﾗ ｼﾞｭﾝｼﾞ</t>
  </si>
  <si>
    <t>ﾐﾔﾓﾘ ｴｲﾀ</t>
  </si>
  <si>
    <t>ｲﾜﾏ ｴｲｼﾝ</t>
  </si>
  <si>
    <t>ｳｽｻﾞﾜ ﾕｳｾｲ</t>
  </si>
  <si>
    <t>ｷｸﾁ ｺｳｽｹ</t>
  </si>
  <si>
    <t>ｺｼﾞﾏ ﾕﾂﾞｷ</t>
  </si>
  <si>
    <t>ｺﾀﾞﾏ ｴｲﾄ</t>
  </si>
  <si>
    <t>ｺﾆｼ ﾂﾊﾞｻ</t>
  </si>
  <si>
    <t>ｺﾏｷ ｹﾝﾀﾛｳ</t>
  </si>
  <si>
    <t>ﾀﾅｶ ｶｲﾄ</t>
  </si>
  <si>
    <t>ｻｻｷ ｼｭｳﾏ</t>
  </si>
  <si>
    <t>ﾉｻﾞｷ ｿｳﾔ</t>
  </si>
  <si>
    <t>ｻｻｷ ｷｮｳﾍｲ</t>
  </si>
  <si>
    <t>ﾀｶｷﾞ ﾘｮｳﾍｲ</t>
  </si>
  <si>
    <t>ﾐｳﾗ ｼﾝﾄ</t>
  </si>
  <si>
    <t>ﾀｶﾊｼ ﾄｵﾙ</t>
  </si>
  <si>
    <t>ﾁﾀﾞ ﾙｷｱ</t>
  </si>
  <si>
    <t>ｻﾄｳ ﾕｳﾄ</t>
  </si>
  <si>
    <t>ｳｴﾀﾞ ｷﾜﾑ</t>
  </si>
  <si>
    <t>ｵｵｸﾎﾞ ﾊﾔﾄ</t>
  </si>
  <si>
    <t>ｵﾉ ｿｳｼﾛｳ</t>
  </si>
  <si>
    <t>ｷｸﾁ ﾏｻﾄ</t>
  </si>
  <si>
    <t>ｽﾄﾞｳ ﾀﾞｲｹｲ</t>
  </si>
  <si>
    <t>ﾌｼﾞﾀ ﾃﾝｾｲ</t>
  </si>
  <si>
    <t>ﾎﾝﾀﾞ ﾊﾙﾄ</t>
  </si>
  <si>
    <t>ﾅｶﾞﾇﾏ ｿｳﾀ</t>
  </si>
  <si>
    <t>ﾖﾈｻﾞﾜ ｶｲ</t>
  </si>
  <si>
    <t>ﾆﾀﾅｲ ﾕｳﾄ</t>
  </si>
  <si>
    <t>ｲｻｺﾞﾀﾞ ｷｮｳ</t>
  </si>
  <si>
    <t>ｵｶﾓﾄ ﾕｳﾀ</t>
  </si>
  <si>
    <t>ｺﾞﾄｳ ﾀｲｶﾞ</t>
  </si>
  <si>
    <t>ｽｽｷ ﾘｭｳﾄ</t>
  </si>
  <si>
    <t>ﾂﾂﾞｸｲｼ ｹｲﾄ</t>
  </si>
  <si>
    <t>ﾅﾂｲ ﾕｳﾀ</t>
  </si>
  <si>
    <t>ﾜﾁ ｺｳｷ</t>
  </si>
  <si>
    <t>ﾅｶﾀ ﾘｭｳｾｲ</t>
  </si>
  <si>
    <t>ﾅﾂｲ ﾘｮｳ</t>
  </si>
  <si>
    <t>ﾊﾘﾏ ｶﾑ</t>
  </si>
  <si>
    <t>ﾊﾘﾏ ｼｮｳﾀ</t>
  </si>
  <si>
    <t>ｳｴﾉ ｾｲﾔ</t>
  </si>
  <si>
    <t>ｳﾁﾑﾗ ﾕｳﾄ</t>
  </si>
  <si>
    <t>ｶｸﾞﾗ ﾀｲｾｲ</t>
  </si>
  <si>
    <t>ﾅｶﾞﾎﾗ ﾊﾙﾄ</t>
  </si>
  <si>
    <t>ﾔﾏﾈ ﾕｳｷ</t>
  </si>
  <si>
    <t>ﾖｼﾊﾏ ｻｸﾀﾛｳ</t>
  </si>
  <si>
    <t>ｵｶﾞｻﾜﾗ ｼｭﾝﾀ</t>
  </si>
  <si>
    <t>ｽｷﾞﾑﾗ ﾘｮｳﾀ</t>
  </si>
  <si>
    <t>ｳｴｶﾞｷ ｷﾞﾝﾀ</t>
  </si>
  <si>
    <t>ｵｵﾄﾘ ｼﾝｾｲ</t>
  </si>
  <si>
    <t>ｶﾜﾗｷﾞ ﾘｭｳｾｲ</t>
  </si>
  <si>
    <t>ｸﾄﾞｳ ﾀﾞｲｹﾞﾝ</t>
  </si>
  <si>
    <t>ﾎﾛﾇｼ ｲﾌﾞｷ</t>
  </si>
  <si>
    <t>ｲﾄﾞﾌﾞﾁ ﾏﾅﾄ</t>
  </si>
  <si>
    <t>ﾐｶﾓﾘ ｼｮｳﾄ</t>
  </si>
  <si>
    <t>ｴｻｼｶ ﾚﾝ</t>
  </si>
  <si>
    <t>ｲｹﾀﾞ ｻﾈﾕｷ</t>
  </si>
  <si>
    <t>ｵﾔﾏﾀﾞ ﾊﾙｷ</t>
  </si>
  <si>
    <t>ｶﾜｻｷ ｼｭｳﾏ</t>
  </si>
  <si>
    <t>ﾐﾔ ﾊﾙﾄ</t>
  </si>
  <si>
    <t>ｵｶﾞﾀ ｿﾗ</t>
  </si>
  <si>
    <t>ｷｳﾁ ｼﾞﾝ</t>
  </si>
  <si>
    <t>ｻｲﾄｳ ﾀｸﾐ</t>
  </si>
  <si>
    <t>ﾀｶﾊｼ ｱｲﾄ</t>
  </si>
  <si>
    <t>ﾏｽﾓﾄ ﾊﾙﾀｶ</t>
  </si>
  <si>
    <t>ｵﾊﾞﾀ ﾊﾙ</t>
  </si>
  <si>
    <t>ﾊﾔｻｶ ﾐﾗﾝ</t>
  </si>
  <si>
    <t>ｲﾜﾀﾞﾃ ﾘｮｳｴｲ</t>
  </si>
  <si>
    <t>ｻｶﾓﾄ ｾﾕ</t>
  </si>
  <si>
    <t>ﾀｹﾀﾞ ｶｲﾄ</t>
  </si>
  <si>
    <t>ﾉﾏﾀ ﾅｵ</t>
  </si>
  <si>
    <t>ﾏﾂﾓﾄ ﾄｼｷ</t>
  </si>
  <si>
    <t>ｶﾜﾊﾀ ｼｷ</t>
  </si>
  <si>
    <t>ｵｵｸﾎﾞ ﾕｳｷ</t>
  </si>
  <si>
    <t>ﾓﾄﾐﾔ ｼｮｳｺﾞ</t>
  </si>
  <si>
    <t>ｶﾐﾀｲ ﾋﾛｷ</t>
  </si>
  <si>
    <t>ﾀｼﾛ ｽｸﾞﾙ</t>
  </si>
  <si>
    <t>ｻﾄｳ ﾘｵ</t>
  </si>
  <si>
    <t>ﾀｶﾊｼ ｶｲﾄ</t>
  </si>
  <si>
    <t>ﾊﾀｹﾔﾏ ｶﾞｸ</t>
  </si>
  <si>
    <t>ﾕｻﾞﾜ ﾂｶｻ</t>
  </si>
  <si>
    <t>ﾖｼﾀﾞ ｲﾌﾞｷ</t>
  </si>
  <si>
    <t>ｵｻﾅｲ ｻｸﾔ</t>
  </si>
  <si>
    <t>ﾅｶﾔﾏ ｹｲﾔ</t>
  </si>
  <si>
    <t>ﾄﾀﾞ ﾄﾓﾔ</t>
  </si>
  <si>
    <t>ﾔｴｶﾞｼ ｶｲﾘ</t>
  </si>
  <si>
    <t>ｺﾝﾉ ﾏｻﾄ</t>
  </si>
  <si>
    <t>ﾎｿﾔ ｺｳｾｲ</t>
  </si>
  <si>
    <t>ｵｵﾜﾀﾞ ｿｳﾀ</t>
  </si>
  <si>
    <t>ｺﾞﾄｳ ﾘｭｳｶﾞ</t>
  </si>
  <si>
    <t>ﾑﾗｶﾐ ﾊﾙｸ</t>
  </si>
  <si>
    <t>ｵｵﾓﾘ ﾀﾂｷ</t>
  </si>
  <si>
    <t>ｻﾄｳ ｱｲﾄ</t>
  </si>
  <si>
    <t>ｻﾄｳ ﾕｳﾋ</t>
  </si>
  <si>
    <t>ﾀｹﾊﾅ ﾏﾅﾄ</t>
  </si>
  <si>
    <t>ﾅｶﾀ ｼﾞﾝﾀ</t>
  </si>
  <si>
    <t>ｺﾝ ﾘｮｳｽｹ</t>
  </si>
  <si>
    <t>ｿｳﾏ ﾋﾛﾄ</t>
  </si>
  <si>
    <t>ｸﾄﾞｳ ｼﾝﾀ</t>
  </si>
  <si>
    <t>ｸﾄﾞｳ ﾘｸ</t>
  </si>
  <si>
    <t>ﾀｶﾊｼ ｹﾝﾄ</t>
  </si>
  <si>
    <t>ﾌｼﾞﾀ ｴﾝﾘｭｳ</t>
  </si>
  <si>
    <t>ﾔﾏｸﾞﾁ ﾋﾅﾀ</t>
  </si>
  <si>
    <t>ﾕｼﾀ ｹﾝﾄ</t>
  </si>
  <si>
    <t>ｻｻｷ ｷﾘｭｳ</t>
  </si>
  <si>
    <t>ﾊﾀｹﾔﾏ ﾀｲｷ</t>
  </si>
  <si>
    <t>ﾊﾀｹﾔﾏ ﾏｻﾄｼ</t>
  </si>
  <si>
    <t>ﾔﾊﾀ ﾀﾞｲ</t>
  </si>
  <si>
    <t>ｱﾗｷﾀﾞ ﾕｳﾔ</t>
  </si>
  <si>
    <t>ｵｵﾀﾞｲﾗ ﾕｳｼ</t>
  </si>
  <si>
    <t>ｵﾉﾃﾞﾗ ｴｲﾀ</t>
  </si>
  <si>
    <t>ｶﾀｷﾞｼ ﾚｲ</t>
  </si>
  <si>
    <t>ｲﾄｳ ﾖｳﾀ</t>
  </si>
  <si>
    <t>ｽｶﾞﾜﾗ ｹｲｽｹ</t>
  </si>
  <si>
    <t>ｾﾄ ﾐﾅﾐ</t>
  </si>
  <si>
    <t>ｶﾄﾞｸﾞﾁ ﾊﾉﾝ</t>
  </si>
  <si>
    <t>ｶﾏｸﾞﾁ ｼｭｳｼﾞ</t>
  </si>
  <si>
    <t>ﾏﾂｳﾗ ｿｳﾀ</t>
  </si>
  <si>
    <t>ﾔﾏｷﾞｼ ｶｲﾘ</t>
  </si>
  <si>
    <t>ｴﾝﾄﾞｳ ﾚｲｼﾞﾛｳ</t>
  </si>
  <si>
    <t>ｸﾘﾑﾗ ｼｭｳﾄ</t>
  </si>
  <si>
    <t>ﾀﾝﾅｲ ｲﾁﾛｳ</t>
  </si>
  <si>
    <t>ﾏﾂﾅｶﾞﾈ ｾｲﾀﾞｲ</t>
  </si>
  <si>
    <t>ｷﾀﾀﾞ ｺｳﾀ</t>
  </si>
  <si>
    <t>ｸﾏｶﾞｲ ﾘｸ</t>
  </si>
  <si>
    <t>ﾌｼﾞｼﾏ ｶﾅﾀ</t>
  </si>
  <si>
    <t>ﾐｳﾗ ｿﾗﾁ</t>
  </si>
  <si>
    <t>ｶﾜﾊﾀ ｺｳﾔ</t>
  </si>
  <si>
    <t>ﾅｶﾑﾗ ｼﾝﾉｽｹ</t>
  </si>
  <si>
    <t>ｻｻｷ ｺﾀﾛｳ</t>
  </si>
  <si>
    <t>ｲｺﾏ ｺｳﾀﾞｲ</t>
  </si>
  <si>
    <t>ｷｸﾁ ﾅｵﾄ</t>
  </si>
  <si>
    <t>ｷｸﾁ ﾊﾔﾄ</t>
  </si>
  <si>
    <t>ｽｽﾞｷ ﾄﾓﾋｻ</t>
  </si>
  <si>
    <t>ｴﾝﾄﾞｳ ｱｽﾏ</t>
  </si>
  <si>
    <t>ｾｷｸﾞﾁ ｼｮｳﾀ</t>
  </si>
  <si>
    <t>ﾂｼﾀﾞ ﾘｸﾄ</t>
  </si>
  <si>
    <t>ﾅｶﾑﾗ ｵｳｶﾞ</t>
  </si>
  <si>
    <t>ﾔﾏﾄ ﾕｳﾘ</t>
  </si>
  <si>
    <t>ｴﾝﾄﾞｳ ﾀﾞｲｺﾞ</t>
  </si>
  <si>
    <t>ｵｵﾂﾎﾞ ﾙｲ</t>
  </si>
  <si>
    <t>ｼｼﾄﾞ ｿｳﾀ</t>
  </si>
  <si>
    <t>ﾀｶﾉ ﾘｮｳｼﾞｭ</t>
  </si>
  <si>
    <t>ｲﾜﾌﾞﾁ ﾏｻｷ</t>
  </si>
  <si>
    <t>ｵｲｶﾜ ｲﾌﾞｷ</t>
  </si>
  <si>
    <t>ｵｵﾔ ｸｳﾄ</t>
  </si>
  <si>
    <t>ｶﾄｳ ﾕｳﾄ</t>
  </si>
  <si>
    <t>ｷｸﾁ ﾘｭｳｷ</t>
  </si>
  <si>
    <t>ｻｻｷ ﾘｭｳｾｲ</t>
  </si>
  <si>
    <t>ﾐﾔﾉ ﾋﾃﾞﾄｼ</t>
  </si>
  <si>
    <t>ｻｻｷ ﾊﾙﾄ</t>
  </si>
  <si>
    <t>ﾔﾏﾅｶ ﾖｳｷ</t>
  </si>
  <si>
    <t>ｷｸｶﾜ ﾀﾞｲｷ</t>
  </si>
  <si>
    <t>ﾁﾊﾞ ﾕｳｷ</t>
  </si>
  <si>
    <t>ｵﾉﾃﾞﾗ ｼｮｳﾔ</t>
  </si>
  <si>
    <t>ﾓﾘｼﾀ ｶｽﾞｷ</t>
  </si>
  <si>
    <t>ﾖｼﾀﾞ ｶｽﾞｷ</t>
  </si>
  <si>
    <t>ｲﾜｷ ﾘﾋﾄ</t>
  </si>
  <si>
    <t>ｸﾘﾊﾗ ﾕｲﾄ</t>
  </si>
  <si>
    <t>ｻｻｷ ｶﾅﾀ</t>
  </si>
  <si>
    <t>ｻﾜﾀﾞ ｼｵﾝ</t>
  </si>
  <si>
    <t>ｲﾜﾌﾞﾁ ﾕｳﾜ</t>
  </si>
  <si>
    <t>ｵｲｶﾜ ﾔﾏﾄ</t>
  </si>
  <si>
    <t>ｲﾜﾌﾞﾁ ﾀｲﾖｳ</t>
  </si>
  <si>
    <t>ｲﾜﾌﾞﾁ ﾘｮｳﾀ</t>
  </si>
  <si>
    <t>ｵｲｶﾜ ﾘｮｳ</t>
  </si>
  <si>
    <t>ｽｶﾞﾜﾗ ﾀｹﾙ</t>
  </si>
  <si>
    <t>ﾐｳﾗ ﾕｲﾄ</t>
  </si>
  <si>
    <t>ﾅｶﾑﾗ ｼｮｳｷ</t>
  </si>
  <si>
    <t>ﾆｲﾔﾏ ﾀｲｷ</t>
  </si>
  <si>
    <t>ﾋﾅﾀ ﾊﾙ</t>
  </si>
  <si>
    <t>ｼﾓﾊﾀ ｹｲｼﾝ</t>
  </si>
  <si>
    <t>ｾｷﾓﾄ ｾｲﾔ</t>
  </si>
  <si>
    <t>ﾅｶﾉ ﾚｵ</t>
  </si>
  <si>
    <t>ﾏｲﾀ ﾕｳｾｲ</t>
  </si>
  <si>
    <t>ﾏﾂｶﾜ ｱﾕﾄ</t>
  </si>
  <si>
    <t>ｵｵｻﾜ ﾋﾛﾄ</t>
  </si>
  <si>
    <t>ｵｵﾊｼﾊﾞ ﾐﾋﾛ</t>
  </si>
  <si>
    <t>ｶﾈﾀ ﾌﾐﾔ</t>
  </si>
  <si>
    <t>ｹﾝﾈﾝﾀﾞｲ ｼｭﾝｽｹ</t>
  </si>
  <si>
    <t>ﾂﾂﾐﾅｲ ﾄﾓﾔ</t>
  </si>
  <si>
    <t>ﾅｶﾞﾉ ｼｮｳﾀ</t>
  </si>
  <si>
    <t>ﾌｼﾞﾓﾘ ﾄｳｲ</t>
  </si>
  <si>
    <t>ﾎﾝﾅﾐ ｶｲ</t>
  </si>
  <si>
    <t>ﾐﾅﾐ ﾔﾏﾄ</t>
  </si>
  <si>
    <t>ｶﾄｳ ﾘｮｳﾄ</t>
  </si>
  <si>
    <t>ｸﾜﾀ ｼｭｳ</t>
  </si>
  <si>
    <t>ｻｻｷ ﾘｭｳｶﾞ</t>
  </si>
  <si>
    <t>ｽｽﾞｷ ｹｲﾀ</t>
  </si>
  <si>
    <t>ﾄﾀﾞﾃ ﾗｲｱ</t>
  </si>
  <si>
    <t>ﾄｻﾞﾄ ﾕｳﾀ</t>
  </si>
  <si>
    <t>ｵｲｶﾜ ﾗﾝﾄ</t>
  </si>
  <si>
    <t>ｵﾊﾞﾗ ｼｭｳｾｲ</t>
  </si>
  <si>
    <t>ｵﾊﾞﾗ ﾀｸﾏ</t>
  </si>
  <si>
    <t>ｺﾀﾞｼﾏ ﾊｸﾄ</t>
  </si>
  <si>
    <t>ｺﾐｽﾞﾅｲ ｺｳ</t>
  </si>
  <si>
    <t>ｺﾝ ﾘﾂｷ</t>
  </si>
  <si>
    <t>ｱｵｻﾜ ﾋﾗｸ</t>
  </si>
  <si>
    <t>ﾌｼﾞﾑﾗ ﾕｳｾｲ</t>
  </si>
  <si>
    <t>ｽｽﾞｷ ﾘｸ</t>
  </si>
  <si>
    <t>ｲｻﾞﾜ ｲﾂｷ</t>
  </si>
  <si>
    <t>ﾐｳﾗ ｹｲｽｹ</t>
  </si>
  <si>
    <t>ﾐｳﾗ ﾚﾝ</t>
  </si>
  <si>
    <t>ｶﾀﾔﾏ ｴｲﾄ</t>
  </si>
  <si>
    <t>ｶﾅｻﾞﾜ ｿｳｽｹ</t>
  </si>
  <si>
    <t>ｻｻｷ ｲｻｷ</t>
  </si>
  <si>
    <t>ﾐｳﾗ ｲｵﾘ</t>
  </si>
  <si>
    <t>ﾐｳﾗ ｶｽﾞｷ</t>
  </si>
  <si>
    <t>ｲﾅﾊﾞ ｻｸ</t>
  </si>
  <si>
    <t>ｸﾄﾞｳ ｾｲﾀ</t>
  </si>
  <si>
    <t>ｿｴﾀ ﾊｸ</t>
  </si>
  <si>
    <t>ﾀｶﾀﾞ ﾀｸﾐ</t>
  </si>
  <si>
    <t>ｵｸﾞﾗ ﾘｭｳｼﾝ</t>
  </si>
  <si>
    <t>ｿｴﾀ ｷﾗﾄ</t>
  </si>
  <si>
    <t>ﾌﾀﾏﾀ ﾊﾙｷ</t>
  </si>
  <si>
    <t>ｲｺﾏ ｶｽﾞﾏ</t>
  </si>
  <si>
    <t>ｻﾄｳ ｱﾏﾈ</t>
  </si>
  <si>
    <t>ﾇﾏｻﾞｷ ｺｳﾀ</t>
  </si>
  <si>
    <t>ﾐｳﾗ ﾉｿﾞﾑ</t>
  </si>
  <si>
    <t>ｱﾗｶﾜ ｼｮｳ</t>
  </si>
  <si>
    <t>ｵｵｲｼ ｿｳﾏ</t>
  </si>
  <si>
    <t>ｷﾑﾗ ｵｳｽｹ</t>
  </si>
  <si>
    <t>ｻｸﾗﾀ ﾕｳｽｹ</t>
  </si>
  <si>
    <t>ｻｻｷ ｼﾞﾝ</t>
  </si>
  <si>
    <t>ﾐﾅﾄ ﾀｲﾖｳ</t>
  </si>
  <si>
    <t>ﾖｺﾀ ｲｯｷ</t>
  </si>
  <si>
    <t>ﾖｺﾀ ﾘｹﾙ</t>
  </si>
  <si>
    <t>ｻｻｷ ｴｲｷ</t>
  </si>
  <si>
    <t>ｼﾓｾｶﾞﾜ ﾀｲｶﾞ</t>
  </si>
  <si>
    <t>ﾌｼﾞﾜﾗ ｵｵﾀ</t>
  </si>
  <si>
    <t>ﾀｶﾊｼ ｾﾅ</t>
  </si>
  <si>
    <t>ﾀﾏﾔﾏ ﾕｳ</t>
  </si>
  <si>
    <t>ｶﾐﾔﾏ ﾀﾂﾄ</t>
  </si>
  <si>
    <t>ｷｸﾁ ｺｳｷ</t>
  </si>
  <si>
    <t>ｽｶﾞﾜﾗ ﾕｳﾀ</t>
  </si>
  <si>
    <t>ﾀﾀﾞ ﾋﾛﾄ</t>
  </si>
  <si>
    <t>ｲｹﾓﾄ ｼｮｳﾏ</t>
  </si>
  <si>
    <t>ｻｶｼﾀ ﾕｳﾄ</t>
  </si>
  <si>
    <t>ｱﾍﾞ ｼﾞｭﾝﾉｽｹ</t>
  </si>
  <si>
    <t>ｵﾉﾃﾞﾗ ﾉﾌﾞﾕｷ</t>
  </si>
  <si>
    <t>ｻﾄｳ ｺｳﾉｽｹ</t>
  </si>
  <si>
    <t>ｼﾓｶﾜﾗ ﾕｳｱ</t>
  </si>
  <si>
    <t>ﾐｶﾐ ﾀｲﾁ</t>
  </si>
  <si>
    <t>ﾐｶﾐ ﾄﾓﾋﾛ</t>
  </si>
  <si>
    <t>ﾐｶﾐ ﾅｲﾙ</t>
  </si>
  <si>
    <t>ｲﾄｳ ｶﾅﾄ</t>
  </si>
  <si>
    <t>ｵｵﾀ ｶｽﾞｷ</t>
  </si>
  <si>
    <t>ｶﾝﾉ ﾘｸﾄ</t>
  </si>
  <si>
    <t>ｼﾓﾀﾞ ﾀﾞｲﾁ</t>
  </si>
  <si>
    <t>ﾀﾅｶ ﾘｸ</t>
  </si>
  <si>
    <t>ﾆｲﾇﾏ ﾊﾔﾄ</t>
  </si>
  <si>
    <t>ﾌｼﾞｻﾜ ﾀｸﾐ</t>
  </si>
  <si>
    <t>ﾀﾅﾍﾞ ﾄﾓｷ</t>
  </si>
  <si>
    <t>ｱﾍﾞ ﾏﾅﾄ</t>
  </si>
  <si>
    <t>ｽｽﾞｷ ﾘｮｳｽｹ</t>
  </si>
  <si>
    <t>ﾁﾀﾞ ｺｺﾑ</t>
  </si>
  <si>
    <t>ﾊﾂｶﾞｲ ﾀﾞｲｷ</t>
  </si>
  <si>
    <t>ｵﾔﾏ ｼｭｳﾄ</t>
  </si>
  <si>
    <t>ｶﾜﾀﾞ ｺｳﾔ</t>
  </si>
  <si>
    <t>ﾀｷﾀ ﾏﾋﾛ</t>
  </si>
  <si>
    <t>ﾐﾂｲ ﾘｭｳﾉｽｹ</t>
  </si>
  <si>
    <t>ｷｸﾁ ｼｮｳﾀ</t>
  </si>
  <si>
    <t>ｺﾀﾞ ﾘｸ</t>
  </si>
  <si>
    <t>ｵｵﾀ ﾊﾙﾔ</t>
  </si>
  <si>
    <t>ｻｻｷ ｹﾝﾀ</t>
  </si>
  <si>
    <t>ﾀﾁﾊﾞﾅ ﾘｸ</t>
  </si>
  <si>
    <t>ﾖｺﾀ ﾅｵ</t>
  </si>
  <si>
    <t>ｲﾁﾊｼ ｼﾕｳ</t>
  </si>
  <si>
    <t>ｴﾝﾄﾞｳ ﾋｲﾄ</t>
  </si>
  <si>
    <t>ｻﾄｳ ｳﾀ</t>
  </si>
  <si>
    <t>ﾊﾏ ﾔｽﾀｶ</t>
  </si>
  <si>
    <t>ﾔﾏｻﾞｷ ｹﾝｾｲ</t>
  </si>
  <si>
    <t>ｳｴﾔﾏ ｾｲﾀ</t>
  </si>
  <si>
    <t>ｵｵｼﾀﾞ ﾕｳﾀﾛｳ</t>
  </si>
  <si>
    <t>ｺﾏｷ ﾕｳﾄ</t>
  </si>
  <si>
    <t>ﾆｼﾀﾞﾃ ﾘﾝｸ</t>
  </si>
  <si>
    <t>ﾏｴｶｸﾁ ﾕｳ</t>
  </si>
  <si>
    <t>ｶﾏｲｼ ﾘｭｳﾍｲ</t>
  </si>
  <si>
    <t>ｸﾎﾞ ｴｲﾀ</t>
  </si>
  <si>
    <t>ｼﾗﾊﾀ ﾕｳｾｲ</t>
  </si>
  <si>
    <t>ｽｽﾞｷ ｱｲﾅ</t>
  </si>
  <si>
    <t>ﾅｶﾑﾗ ｶﾅﾀ</t>
  </si>
  <si>
    <t>ﾐﾔﾓﾄ ｹｲﾄ</t>
  </si>
  <si>
    <t>ﾔｷﾞ ｲﾌﾞｷ</t>
  </si>
  <si>
    <t>ｶﾏｲｼ ﾚｵﾝ</t>
  </si>
  <si>
    <t>ｶﾜｶﾐ ﾋﾛﾏ</t>
  </si>
  <si>
    <t>ｺﾆｼ ﾊﾔﾄ</t>
  </si>
  <si>
    <t>ｶﾉｳｼﾛ ｼｭｳﾍｲ</t>
  </si>
  <si>
    <t>ｼﾀﾐﾁ ｼｮｳﾀ</t>
  </si>
  <si>
    <t>ﾋﾅﾀ ｿﾗ</t>
  </si>
  <si>
    <t>ｵｵﾊﾀ ｾﾅ</t>
  </si>
  <si>
    <t>ｶﾜﾑｶｲ ｼｭﾝ</t>
  </si>
  <si>
    <t>ｶﾜﾑﾗ ﾀﾞｲｱ</t>
  </si>
  <si>
    <t>ﾆｼ ｿｳｼ</t>
  </si>
  <si>
    <t>ｵｵｶﾐ ｺｳｾｲ</t>
  </si>
  <si>
    <t>ｲｼｶﾜ ｻﾄｼ</t>
  </si>
  <si>
    <t>ｻﾄｳ ﾋｶﾙ</t>
  </si>
  <si>
    <t>ｻﾄｳ ﾐﾂｷ</t>
  </si>
  <si>
    <t>ﾀｷｶﾞﾐ ｷｮｳﾍｲ</t>
  </si>
  <si>
    <t>ﾐｳﾗ ｺｳｷ</t>
  </si>
  <si>
    <t>ｻﾄｳ ﾊﾙｸ</t>
  </si>
  <si>
    <t>ｻﾄｳ ﾒｸﾞﾙ</t>
  </si>
  <si>
    <t>ｼｽﾞｶﾞﾐ ﾀｸﾐ</t>
  </si>
  <si>
    <t>ｵﾉ ｼｭｳﾄ</t>
  </si>
  <si>
    <t>ｸﾄﾞｳ ﾘﾂ</t>
  </si>
  <si>
    <t>ﾀｶﾑﾗ ﾀﾞｲﾁ</t>
  </si>
  <si>
    <t>ﾅｶｻﾞﾜ ｼﾞｭﾝﾍﾟｲ</t>
  </si>
  <si>
    <t>ﾆｼｮｳｼﾞ ﾋｻｼ</t>
  </si>
  <si>
    <t>ﾏﾂｲ ﾕｳﾀﾞｲ</t>
  </si>
  <si>
    <t>ﾏﾂｵ ﾕｳｷ</t>
  </si>
  <si>
    <t>ｻﾄｳ ｿｳｼ</t>
  </si>
  <si>
    <t>ｷｸﾁ ﾀﾞｲﾁ</t>
  </si>
  <si>
    <t>ｻｻｷ ﾀｲｾｲ</t>
  </si>
  <si>
    <t>ｽｽﾞｷ ｼﾝﾀ</t>
  </si>
  <si>
    <t>ﾄﾒﾊﾞ ﾄﾒﾊﾞ</t>
  </si>
  <si>
    <t>ﾔﾏｻﾞｷ ｺｳﾖｳ</t>
  </si>
  <si>
    <t>ｷｸﾁ ﾕｳﾋ</t>
  </si>
  <si>
    <t>ｲﾄｳ ｺｳﾀ</t>
  </si>
  <si>
    <t>ｽｶﾞﾜﾗ ｼﾝﾉｽｹ</t>
  </si>
  <si>
    <t>ﾀｹﾀﾞ ﾕｳﾔ</t>
  </si>
  <si>
    <t>ﾌｼﾞｴﾀﾞ ｶｲｾｲ</t>
  </si>
  <si>
    <t>ﾀｶﾊｼ ﾘｮｳﾀ</t>
  </si>
  <si>
    <t>ｴﾝﾄﾞｳ ﾋﾛｻﾄ</t>
  </si>
  <si>
    <t>ﾁﾀﾞ ｿﾗ</t>
  </si>
  <si>
    <t>ﾌｼﾞﾑﾗ ﾚﾝ</t>
  </si>
  <si>
    <t>ﾏﾂﾊﾞﾔｼ ﾙｲﾄ</t>
  </si>
  <si>
    <t>ｽｶﾞﾜﾗ ﾚﾝ</t>
  </si>
  <si>
    <t>ｽｷﾞﾑﾗ ﾐﾁﾀ</t>
  </si>
  <si>
    <t>ﾆｯﾀ ﾏｲﾄ</t>
  </si>
  <si>
    <t>ﾔﾏｳﾁ ｶｲﾄ</t>
  </si>
  <si>
    <t>ﾀﾁﾊﾞﾅ ﾅｵﾀﾛｳ</t>
  </si>
  <si>
    <t>ｺｻﾊﾞ ｱﾑ</t>
  </si>
  <si>
    <t>ﾀｹﾓﾄ ﾕｳﾀﾛｳ</t>
  </si>
  <si>
    <t>ﾑﾗﾀ ﾀｲｷ</t>
  </si>
  <si>
    <t>ﾌﾅﾔﾏ ｶｽﾞｷ</t>
  </si>
  <si>
    <t>ﾄｶﾞｼ ｲﾌﾞｷ</t>
  </si>
  <si>
    <t>ﾔﾏｳﾁ ｹﾝｾｲ</t>
  </si>
  <si>
    <t>ｴﾋﾞﾅ ｺｳﾀ</t>
  </si>
  <si>
    <t>ｶﾄｳ ｾｲ</t>
  </si>
  <si>
    <t>ｶﾜﾑﾗ ﾄﾓｷ</t>
  </si>
  <si>
    <t>ｺｼﾀ ｲﾌﾞｷ</t>
  </si>
  <si>
    <t>ﾅｶﾑﾗ ﾀｲｷ</t>
  </si>
  <si>
    <t>ﾇﾏﾀ ﾘｸﾄ</t>
  </si>
  <si>
    <t>ｸｼﾞ ﾘｮｳｽｹ</t>
  </si>
  <si>
    <t>ﾏﾂﾀﾞ ﾘｸ</t>
  </si>
  <si>
    <t>ｵｵｾ ﾊｼﾞﾒ</t>
  </si>
  <si>
    <t>ｷｸﾁ ｲﾁﾛｳ</t>
  </si>
  <si>
    <t>ｻｻｷ ｼｮｳﾀ</t>
  </si>
  <si>
    <t>ｻｻｷ ﾄﾓﾅﾘ</t>
  </si>
  <si>
    <t>ｽｶﾞﾜﾗ ﾕｳｻｸ</t>
  </si>
  <si>
    <t>ﾉｻﾞｷ ﾄﾜ</t>
  </si>
  <si>
    <t>ｲﾜｲﾌﾞﾁ ﾀｹﾙ</t>
  </si>
  <si>
    <t>ｻﾞｲｹ ﾕｳｾｲ</t>
  </si>
  <si>
    <t>ﾀｶｼﾏ ﾕｳﾀﾞｲ</t>
  </si>
  <si>
    <t>ﾊｶﾞ ｷﾞﾝｼﾞ</t>
  </si>
  <si>
    <t>ﾔﾊﾀ ﾀｲｶﾞ</t>
  </si>
  <si>
    <t>ｵｵｽｶ ﾕｳｶﾞ</t>
  </si>
  <si>
    <t>ｻﾄｳ ﾀﾂｷ</t>
  </si>
  <si>
    <t>ｽｶﾞｶﾜ ﾋﾛﾄ</t>
  </si>
  <si>
    <t>ﾎｿｶﾜ ﾔﾏﾄ</t>
  </si>
  <si>
    <t>ｲﾄｳ ｻﾄﾙ</t>
  </si>
  <si>
    <t>ﾃﾙｲ ﾆﾁｶ</t>
  </si>
  <si>
    <t>ﾆｼﾀﾞ ｹﾝﾀﾛｳ</t>
  </si>
  <si>
    <t>ｵﾀﾞｼﾏ ｶｲﾄ</t>
  </si>
  <si>
    <t>ｺｳｹﾞ ｹﾝｼ</t>
  </si>
  <si>
    <t>ﾀｶﾊｼ ﾕｳ</t>
  </si>
  <si>
    <t>ｶﾘﾀ ｲﾂﾑ</t>
  </si>
  <si>
    <t>ﾀｶﾊｼ ﾘﾝ</t>
  </si>
  <si>
    <t>ﾖﾈｻﾞﾜ ﾄｳﾔ</t>
  </si>
  <si>
    <t>ﾆｯﾀ ｺｳﾀﾞｲ</t>
  </si>
  <si>
    <t>ﾊﾀｹﾔﾏ ﾚｵﾝ</t>
  </si>
  <si>
    <t>ﾁﾊﾞ ﾚﾝﾄ</t>
  </si>
  <si>
    <t>ﾄｸﾀ ｱﾂｷ</t>
  </si>
  <si>
    <t>ﾌｸｼﾏ ｹｲﾄ</t>
  </si>
  <si>
    <t>ｻｻｷ ﾕｳｷ</t>
  </si>
  <si>
    <t>ﾀｶﾊｼ ｸﾗﾉｽｹ</t>
  </si>
  <si>
    <t>ﾀｶﾊｼ ﾎｳﾑ</t>
  </si>
  <si>
    <t>ﾂﾙﾀ ｼｮｳﾄ</t>
  </si>
  <si>
    <t>ﾏﾂﾀﾞ ｼｮｳﾄ</t>
  </si>
  <si>
    <t>ﾏﾂﾀﾞ ﾀﾞｲｷ</t>
  </si>
  <si>
    <t>ｶｯｺﾝﾀﾞ ﾊﾙﾋﾄ</t>
  </si>
  <si>
    <t>ｻｶﾓﾄ ﾚﾝ</t>
  </si>
  <si>
    <t>ｻﾜﾀﾞ ｹﾝｺﾞ</t>
  </si>
  <si>
    <t>ｽｽﾞｷ ﾕｳﾄ</t>
  </si>
  <si>
    <t>ﾀｶﾊｼ ｷﾞﾝｶ</t>
  </si>
  <si>
    <t>ﾀｹﾀﾞ ﾏｻﾑﾈ</t>
  </si>
  <si>
    <t>ﾅｶｲ ｿﾗ</t>
  </si>
  <si>
    <t>ﾅｶﾞﾎﾗ ﾘｮｳﾄ</t>
  </si>
  <si>
    <t>ﾌｸﾀﾞ ｿｳｷ</t>
  </si>
  <si>
    <t>ﾌﾙﾀﾞﾃ ｺｳﾀﾛｳ</t>
  </si>
  <si>
    <t>ｵﾔﾏﾀﾞ ﾄﾜ</t>
  </si>
  <si>
    <t>ｸﾄﾞｳ ｶｽﾞﾄ</t>
  </si>
  <si>
    <t>ｸﾄﾞｳ ﾙｶ</t>
  </si>
  <si>
    <t>ｻｻｷ ﾊﾙｶ</t>
  </si>
  <si>
    <t>ﾀﾁﾊﾞﾅ ﾀｹﾙ</t>
  </si>
  <si>
    <t>ﾌｼﾞﾑﾗ ｼｸﾞﾚ</t>
  </si>
  <si>
    <t>ﾏﾂﾊﾞ ﾕｳｺﾞ</t>
  </si>
  <si>
    <t>ﾜｲﾅｲ ﾐﾅｷﾞ</t>
  </si>
  <si>
    <t>ｶﾂﾔﾏ ｹｲﾀ</t>
  </si>
  <si>
    <t>ﾏｽﾀﾞ ﾘｸﾄ</t>
  </si>
  <si>
    <t>ｲﾏﾏﾂ ｶｲ</t>
  </si>
  <si>
    <t>ｲﾏﾏﾂ ﾕｳﾄ</t>
  </si>
  <si>
    <t>ｲﾏﾏﾂ ﾙｲ</t>
  </si>
  <si>
    <t>ｴﾝﾄﾞｳ ｾﾚﾝ</t>
  </si>
  <si>
    <t>ｴﾝﾄﾞｳ ﾄｵﾏ</t>
  </si>
  <si>
    <t>ｽｷﾞﾓﾄ ﾋﾛﾑ</t>
  </si>
  <si>
    <t>ﾀﾅｶ ｿﾗ</t>
  </si>
  <si>
    <t>ﾁﾊﾞ ﾏｻｷ</t>
  </si>
  <si>
    <t>ｱﾝﾍﾞ ﾀﾞｲｷ</t>
  </si>
  <si>
    <t>ｷｸﾁ ｷｮｳｽｹ</t>
  </si>
  <si>
    <t>ｸｼﾞ ﾘｭｳﾀﾛｳ</t>
  </si>
  <si>
    <t>ｻﾝﾉﾐﾔ ｺｳﾀﾞｲ</t>
  </si>
  <si>
    <t>ｽｶﾞﾜﾗ ﾖｼﾔ</t>
  </si>
  <si>
    <t>ｽｸｲｿ ｶｲ</t>
  </si>
  <si>
    <t>ﾂｶﾓﾄ ﾅｵ</t>
  </si>
  <si>
    <t>ﾂｶﾓﾄ ﾋﾛﾄ</t>
  </si>
  <si>
    <t>ﾄﾖｶﾜ ｱﾕﾑ</t>
  </si>
  <si>
    <t>ﾌｼﾞﾑﾗ ﾕｳｼﾞｭ</t>
  </si>
  <si>
    <t>ﾑﾗｶﾐ ﾊﾙ</t>
  </si>
  <si>
    <t>ｻｲﾄｳ ﾄｳﾏ</t>
  </si>
  <si>
    <t>ｻﾄｳ ｼｮｳ</t>
  </si>
  <si>
    <t>ﾅｶﾐﾁ ｿｳﾀ</t>
  </si>
  <si>
    <t>ｻﾄｳ ｹｲｽｹ</t>
  </si>
  <si>
    <t>ｼｮｳｼﾞ ﾙｲ</t>
  </si>
  <si>
    <t>ｾｲﾉ ﾐｺﾄ</t>
  </si>
  <si>
    <t>ﾅｶﾂｼﾞ ｺｳﾀﾛｳ</t>
  </si>
  <si>
    <t>ｶﾜﾑﾗ ｴｲﾀ</t>
  </si>
  <si>
    <t>ｷｸﾁ ｶﾅﾄ</t>
  </si>
  <si>
    <t>ｻｻｷ ﾐﾔﾄ</t>
  </si>
  <si>
    <t>ｻﾄｳ ﾊﾙ</t>
  </si>
  <si>
    <t>ﾄﾘﾊﾀ ﾕﾀｶ</t>
  </si>
  <si>
    <t>ﾌｼﾞﾀ ﾃﾝ</t>
  </si>
  <si>
    <t>ﾎﾝﾏ ｱｷﾋｺ</t>
  </si>
  <si>
    <t>ｳﾒｷ ｿｳｼﾞﾛｳ</t>
  </si>
  <si>
    <t>ｴﾝﾄﾞｳ ﾀｹﾋﾛ</t>
  </si>
  <si>
    <t>ｶﾅｻﾞﾜ ﾗｲｾｲ</t>
  </si>
  <si>
    <t>ｻﾄｳ ｻｸﾔ</t>
  </si>
  <si>
    <t>ﾀｶﾊｼ ｱﾄﾑ</t>
  </si>
  <si>
    <t>ﾀｶﾊｼ ｹﾞﾝｷ</t>
  </si>
  <si>
    <t>ﾃﾙｲ ﾕｳﾄ</t>
  </si>
  <si>
    <t>ﾊｾｶﾞﾜ ﾖﾊﾈ</t>
  </si>
  <si>
    <t>ﾌｼﾞｲ ﾅﾂｷ</t>
  </si>
  <si>
    <t>ﾌｼﾞﾜﾗ ｼｮｳｺﾞ</t>
  </si>
  <si>
    <t>ｲﾄｳ ﾀｲｾｲ</t>
  </si>
  <si>
    <t>ｵﾀﾞｼﾏ ﾕｳﾄ</t>
  </si>
  <si>
    <t>ｵﾊﾞﾗ ﾕｳﾔ</t>
  </si>
  <si>
    <t>ｶﾅｻﾞﾜ ｹﾝﾄ</t>
  </si>
  <si>
    <t>ｶﾜﾑﾗ ﾌｳﾏ</t>
  </si>
  <si>
    <t>ｺﾝﾉ ﾕｳｷ</t>
  </si>
  <si>
    <t>ｼﾗﾌｼﾞ ﾕｳｷ</t>
  </si>
  <si>
    <t>ﾀｶﾔﾏ ﾗｲﾄ</t>
  </si>
  <si>
    <t>ﾄﾀﾞ ｺｳﾍｲ</t>
  </si>
  <si>
    <t>ﾍﾗｲ ｿｳﾏ</t>
  </si>
  <si>
    <t>ｱｶｻｶ ﾕｳｷ</t>
  </si>
  <si>
    <t>ｲﾄｳ ﾏｻﾀｶ</t>
  </si>
  <si>
    <t>ｵｵｼﾀﾞ ﾕｳﾘ</t>
  </si>
  <si>
    <t>ｵﾀﾞｷﾞﾘ ｴｲﾄ</t>
  </si>
  <si>
    <t>ｶﾜﾑﾗ ｺｳﾔ</t>
  </si>
  <si>
    <t>ﾊﾏﾀﾞ ﾏｻﾋﾄ</t>
  </si>
  <si>
    <t>ﾔﾏﾀﾞ ｼｭﾝﾀﾛｳ</t>
  </si>
  <si>
    <t>ﾌｼﾞﾀ ﾕﾂﾞｷ</t>
  </si>
  <si>
    <t>ﾔﾏｸﾞﾁ ﾘｭｳﾉｽｹ</t>
  </si>
  <si>
    <t>ｴﾝﾀ ｱｽﾄ</t>
  </si>
  <si>
    <t>ｵｲｶﾜ ﾋﾛﾄ</t>
  </si>
  <si>
    <t>ｵﾊﾞﾗ ﾀｸﾄ</t>
  </si>
  <si>
    <t>ｷｸﾁ ｼｭｳﾄ</t>
  </si>
  <si>
    <t>ｷｸﾁ ﾊﾙｷ</t>
  </si>
  <si>
    <t>ｻｶﾓﾄ ﾕｳｾｲ</t>
  </si>
  <si>
    <t>ｻｻｷ ﾔｽﾋﾛ</t>
  </si>
  <si>
    <t>ｼﾗﾀ ｲｯｻ</t>
  </si>
  <si>
    <t>ﾀｶﾊｼ ﾘｵｳ</t>
  </si>
  <si>
    <t>ﾖｺﾀ ｱｲﾄ</t>
  </si>
  <si>
    <t>ｵｵｻｷ ﾋﾃﾞﾄ</t>
  </si>
  <si>
    <t>ｵｵﾊﾀ ﾘｭｳﾄ</t>
  </si>
  <si>
    <t>ｶﾜﾊﾗ ｶｲﾄ</t>
  </si>
  <si>
    <t>ｻｲﾄｳ ﾄﾓﾋﾛ</t>
  </si>
  <si>
    <t>ｼﾓｼﾞｮｳﾐﾁ ﾕｳｷ</t>
  </si>
  <si>
    <t>ﾁﾊﾞ ﾊﾔﾃ</t>
  </si>
  <si>
    <t>ﾅｶﾑﾗ ﾚﾝ</t>
  </si>
  <si>
    <t>ﾊｼﾓﾄ ｺｳｾｲ</t>
  </si>
  <si>
    <t>ｲｽﾞﾐｶﾜ ﾀｸﾄ</t>
  </si>
  <si>
    <t>ｵｵｸﾎﾞ ﾐﾋﾛ</t>
  </si>
  <si>
    <t>ｵｵﾐﾁ ｹｲｿﾞｳ</t>
  </si>
  <si>
    <t>ｻｶﾓﾄ ｼﾝ</t>
  </si>
  <si>
    <t>ﾑﾗﾂｶ ｲｯｻ</t>
  </si>
  <si>
    <t>ﾔﾏｼﾀ ﾕｳ</t>
  </si>
  <si>
    <t>ｳﾁﾑﾗ ﾀｸﾏ</t>
  </si>
  <si>
    <t>ｷｸﾁ ｿｳｷ</t>
  </si>
  <si>
    <t>ｸﾄﾞｳ ｹｲｼ</t>
  </si>
  <si>
    <t>ｺﾞﾄｳ ﾅﾁ</t>
  </si>
  <si>
    <t>ｻﾜｸﾞﾁ ﾄｳﾑ</t>
  </si>
  <si>
    <t>ﾀﾁﾊﾞﾅ ﾅﾅｾ</t>
  </si>
  <si>
    <t>ｵｵﾑﾗ ﾄｳｺﾞ</t>
  </si>
  <si>
    <t>ｵｻﾞﾜ ｲﾁｺﾞ</t>
  </si>
  <si>
    <t>ｺｼﾞﾏ ｺｳﾀﾞｲ</t>
  </si>
  <si>
    <t>ﾊﾀｹﾔﾏ ﾗｲﾑ</t>
  </si>
  <si>
    <t>ﾊﾔｻｶ ｼｮｳﾏ</t>
  </si>
  <si>
    <t>ﾌｼﾞﾜﾗ ﾕｳﾏ</t>
  </si>
  <si>
    <t>ﾐﾁﾌﾞﾁ ﾖｳ</t>
  </si>
  <si>
    <t>ﾔﾅｷﾞﾊｼ ﾖｳｽｹ</t>
  </si>
  <si>
    <t>ｻｲﾄｳ ﾘｮｳﾀ</t>
  </si>
  <si>
    <t>ﾑﾗｲ ﾘﾝﾀﾛｳ</t>
  </si>
  <si>
    <t>ｲﾜｻｷ ﾕｳﾀﾛｳ</t>
  </si>
  <si>
    <t>ｵﾊﾞﾗ ｱﾕﾑ</t>
  </si>
  <si>
    <t>ｶﾐｵｶﾔ ｱﾗﾀ</t>
  </si>
  <si>
    <t>ｻｶﾓﾄ ﾀｲﾁ</t>
  </si>
  <si>
    <t>ｻｻｷ ｼｭｳﾔ</t>
  </si>
  <si>
    <t>ｻﾄｳ ｺｳﾀﾞｲ</t>
  </si>
  <si>
    <t>ﾀｶﾊｼ ｿﾗ</t>
  </si>
  <si>
    <t>ﾀｹｳﾁ ﾕｳﾏ</t>
  </si>
  <si>
    <t>ﾌｼﾞｴﾀﾞ ﾄｼｿﾞｳ</t>
  </si>
  <si>
    <t>ﾏﾂﾔﾏ ﾌﾐﾄ</t>
  </si>
  <si>
    <t>ﾐｳﾗ ﾀｲｶﾞ</t>
  </si>
  <si>
    <t>ﾑﾗｶﾐ ｺﾀﾛｳ</t>
  </si>
  <si>
    <t>ｴﾝﾄﾞｳ ﾐﾅｷ</t>
  </si>
  <si>
    <t>ｵｵﾊｼ ﾕｳﾏ</t>
  </si>
  <si>
    <t>ｵﾘﾄ ﾕｳｼﾞﾛｳ</t>
  </si>
  <si>
    <t>ｶｸﾀﾞﾃ ｱﾕﾑ</t>
  </si>
  <si>
    <t>ｶﾜﾑﾗ ﾕｳﾔ</t>
  </si>
  <si>
    <t>ｸｼﾞ ｷｸﾀﾛｳ</t>
  </si>
  <si>
    <t>ｻﾄｳ ｶｲｾｲ</t>
  </si>
  <si>
    <t>ﾃﾗｼﾏ ﾀｲｷ</t>
  </si>
  <si>
    <t>ﾌｼﾞｻﾜ ﾘｵ</t>
  </si>
  <si>
    <t>ﾏﾙﾔﾏ ﾊﾔﾄ</t>
  </si>
  <si>
    <t>ﾑﾗﾉ ﾕｳｶﾞ</t>
  </si>
  <si>
    <t>ﾔﾏｸﾞﾁ ｿｳｼ</t>
  </si>
  <si>
    <t>ﾔﾏｸﾞﾁ ﾖｼｷ</t>
  </si>
  <si>
    <t>ﾖｼﾀﾞ ｹｲﾀ</t>
  </si>
  <si>
    <t>ﾖｼﾀﾞ ｼｭﾝﾀ</t>
  </si>
  <si>
    <t>ﾖｼﾀﾞ ﾀﾞｲｷ</t>
  </si>
  <si>
    <t>ｼﾀﾞﾚ ｶｽﾞｷ</t>
  </si>
  <si>
    <t>ｳﾒﾀ ﾚｲｼﾞ</t>
  </si>
  <si>
    <t>ｶﾏｻｷ ﾋﾛﾄ</t>
  </si>
  <si>
    <t>ｺｴﾊﾞ ｶｹﾙ</t>
  </si>
  <si>
    <t>ｼｮｳｼﾞｸﾞﾁ ﾕｲ</t>
  </si>
  <si>
    <t>ﾀｶﾊｼ ﾘｮｳ</t>
  </si>
  <si>
    <t>ｺﾝﾉ ﾕｳｾｲ</t>
  </si>
  <si>
    <t>ｾﾝｺﾞｸ ﾋﾛｷ</t>
  </si>
  <si>
    <t>ﾀｶﾊｼ ﾚｵ</t>
  </si>
  <si>
    <t>ﾀﾑﾗ ｲｻﾅ</t>
  </si>
  <si>
    <t>ｲﾄｳ ｶｲ</t>
  </si>
  <si>
    <t>ｷｶﾜﾀﾞ ｼﾘｭｳ</t>
  </si>
  <si>
    <t>ｸﾏｶﾞｲ ｿﾗ</t>
  </si>
  <si>
    <t>ｻｻｷ ﾕｲﾄ</t>
  </si>
  <si>
    <t>ｽｽﾞｷ ｶｲﾘ</t>
  </si>
  <si>
    <t>ｽｽﾞｷ ｼｭｳﾄ</t>
  </si>
  <si>
    <t>ﾀｷｻﾞﾜ ﾚｵ</t>
  </si>
  <si>
    <t>ﾄﾖﾏﾈ ﾘｸﾄ</t>
  </si>
  <si>
    <t>ﾅｶｶﾞﾐ ｶﾅｾ</t>
  </si>
  <si>
    <t>ﾅｶﾀ ｲｻｷ</t>
  </si>
  <si>
    <t>ﾅｶﾀ ﾘｮｳ</t>
  </si>
  <si>
    <t>ﾋﾗﾔﾏ ｺｳｶﾞ</t>
  </si>
  <si>
    <t>ﾓﾘ ﾕｳﾄ</t>
  </si>
  <si>
    <t>ｵｻﾞｷ ｹﾞﾝｶﾞ</t>
  </si>
  <si>
    <t>ｷﾑﾛ ﾀｸ</t>
  </si>
  <si>
    <t>ｷﾑﾛ ﾋﾛﾄ</t>
  </si>
  <si>
    <t>ｽｶﾞﾜﾗ ﾀﾞｲ</t>
  </si>
  <si>
    <t>ﾎﾝﾀﾞ ﾊﾔﾄ</t>
  </si>
  <si>
    <t>ｱｻﾇﾏ ｿﾗﾉｽｹ</t>
  </si>
  <si>
    <t>ｵﾉﾃﾞﾗ ｿｳﾀ</t>
  </si>
  <si>
    <t>ｵﾘﾊﾗ ｿｳﾀ</t>
  </si>
  <si>
    <t>ｸﾛﾇﾏ ｶﾂﾔ</t>
  </si>
  <si>
    <t>ｻｲﾄｳ ｼﾝﾜ</t>
  </si>
  <si>
    <t>ｻﾄｳ ｼｮｳﾀ</t>
  </si>
  <si>
    <t>ｼﾏｻﾞｷ ﾕｳﾀﾞｲ</t>
  </si>
  <si>
    <t>ｽｷﾞﾓﾄ ﾕﾂﾞｷ</t>
  </si>
  <si>
    <t>ｽﾙｶﾞ ﾘｷ</t>
  </si>
  <si>
    <t>ﾀｶﾊｼ ﾄｼﾔ</t>
  </si>
  <si>
    <t>ﾀﾑﾗ ｿｳ</t>
  </si>
  <si>
    <t>ﾁﾊﾞ ﾅｵ</t>
  </si>
  <si>
    <t>ﾉｻﾄ ﾕﾗ</t>
  </si>
  <si>
    <t>ﾋﾗﾉ ﾕｷ</t>
  </si>
  <si>
    <t>ﾌｼﾞﾓﾘ ｱｷﾎ</t>
  </si>
  <si>
    <t>ﾌｼﾞﾓﾘ ｶｽﾞﾊ</t>
  </si>
  <si>
    <t>ﾑﾗﾏﾂ ﾘｭｳｶﾞ</t>
  </si>
  <si>
    <t>ﾔﾏｼﾀ ｻｸﾔ</t>
  </si>
  <si>
    <t>ﾔﾏﾓﾄ ﾋﾕｳ</t>
  </si>
  <si>
    <t>ｵｶﾞﾜ ｻｸﾄ</t>
  </si>
  <si>
    <t>ｺﾞｳｽﾞ ｱｲﾄ</t>
  </si>
  <si>
    <t>ｻｻｷ ﾀｶﾋﾛ</t>
  </si>
  <si>
    <t>ｽｽﾞｷ ﾙｲ</t>
  </si>
  <si>
    <t>ﾀﾅｶ ﾕﾂﾞｷ</t>
  </si>
  <si>
    <t>ﾏﾂﾑﾗ ﾕｳﾄ</t>
  </si>
  <si>
    <t>ﾑﾗﾏﾂ ﾘｭｳｽｹ</t>
  </si>
  <si>
    <t>ﾖｼﾀﾞ ｷｮｳﾀ</t>
  </si>
  <si>
    <t>ｵｵﾜﾀﾞ ｼｭﾝﾍﾟｲ</t>
  </si>
  <si>
    <t>ｺｳﾉ ﾘｮｳｽｹ</t>
  </si>
  <si>
    <t>ｻｻｷ ﾏｻﾄ</t>
  </si>
  <si>
    <t>ﾀｶﾊｼ ﾄｼｵ</t>
  </si>
  <si>
    <t>ﾏﾂﾓﾄ ｿｳｲﾁﾛｳ</t>
  </si>
  <si>
    <t>ﾐﾔﾁ ﾏｻﾊﾙ</t>
  </si>
  <si>
    <t>ﾔｴｶﾞｼ ﾊﾙﾄ</t>
  </si>
  <si>
    <t>ｲﾄｳ ﾐﾂｷ</t>
  </si>
  <si>
    <t>ｸｻｶ ﾀｲｾｲ</t>
  </si>
  <si>
    <t>ｺﾝﾉ ｾｲﾗ</t>
  </si>
  <si>
    <t>ﾀｶﾊｼ ﾐﾗｲ</t>
  </si>
  <si>
    <t>ﾀﾅｶ ﾋﾗｸ</t>
  </si>
  <si>
    <t>ﾁﾊﾞ ｺｳｼﾞ</t>
  </si>
  <si>
    <t>ﾊｾｶﾞﾜ ﾙｲ</t>
  </si>
  <si>
    <t>ﾏﾂﾀﾞ ﾃｯﾍﾟｲ</t>
  </si>
  <si>
    <t>ﾏﾂﾀﾞ ﾐｽﾞｷ</t>
  </si>
  <si>
    <t>ﾖｼﾀﾞ ｿﾗ</t>
  </si>
  <si>
    <t>男子確認</t>
    <rPh sb="0" eb="2">
      <t>ダンシ</t>
    </rPh>
    <phoneticPr fontId="4"/>
  </si>
  <si>
    <t>女子確認</t>
    <rPh sb="0" eb="2">
      <t>ジョシ</t>
    </rPh>
    <phoneticPr fontId="4"/>
  </si>
  <si>
    <t>カシワギ　ヒナタ</t>
  </si>
  <si>
    <t>女</t>
  </si>
  <si>
    <t>ナグラ　ユズキ</t>
  </si>
  <si>
    <t>マツカワ　トモヨ</t>
  </si>
  <si>
    <t>ワカサワ　ルナ</t>
  </si>
  <si>
    <t>サイトウ　ミク</t>
  </si>
  <si>
    <t>ササキ　ユウラ</t>
  </si>
  <si>
    <t>フジサワ　カホ</t>
  </si>
  <si>
    <t>アキヤ　ネネ</t>
  </si>
  <si>
    <t>イシイ　カスミ</t>
  </si>
  <si>
    <t>アサヌマ　ノゾミ</t>
  </si>
  <si>
    <t>タナカ　ナリサ</t>
  </si>
  <si>
    <t>ウチムラ　アイリ</t>
  </si>
  <si>
    <t>オオガネ　カナ</t>
  </si>
  <si>
    <t>オイカワ　ナギ</t>
  </si>
  <si>
    <t>ハタヤマ　モモカ</t>
  </si>
  <si>
    <t>キクチ　マナカ</t>
  </si>
  <si>
    <t>ナカジマ　ナナエ</t>
  </si>
  <si>
    <t>コナガネ　ミオ</t>
  </si>
  <si>
    <t>ヨシカワ　リン</t>
  </si>
  <si>
    <t>ササキ　カエデ</t>
  </si>
  <si>
    <t>ヨシダ　シュイ</t>
  </si>
  <si>
    <t>スガワラ　レイカ</t>
  </si>
  <si>
    <t>ナカタ　スミレ</t>
  </si>
  <si>
    <t>ミヤノ　リョウカ</t>
  </si>
  <si>
    <t>カナマル　ユウコ</t>
  </si>
  <si>
    <t>カネコ　ミク</t>
  </si>
  <si>
    <t>コバヤシ　ナオ</t>
  </si>
  <si>
    <t>ササキ　リナ</t>
  </si>
  <si>
    <t>タクサリ　アサミ</t>
  </si>
  <si>
    <t>タテサワ　ユウカ</t>
  </si>
  <si>
    <t>ハヤシ　リナ</t>
  </si>
  <si>
    <t>フジムラ　ハナ</t>
  </si>
  <si>
    <t>ミヤノ　メグミ</t>
  </si>
  <si>
    <t>ヤマザキ　クルミ</t>
  </si>
  <si>
    <t>オイカタ　アリサ</t>
  </si>
  <si>
    <t>オイカワ　ユウミ</t>
  </si>
  <si>
    <t>カトウ　ハルカ</t>
  </si>
  <si>
    <t>スガワラ　ココ</t>
  </si>
  <si>
    <t>スガワラ　ユリア</t>
  </si>
  <si>
    <t>タカハシ　ユリ</t>
  </si>
  <si>
    <t>タカハシ　レイリ</t>
  </si>
  <si>
    <t>チダ　ミユウ</t>
  </si>
  <si>
    <t>チバ　ミズキ</t>
  </si>
  <si>
    <t>ナイトウ　ミオ</t>
  </si>
  <si>
    <t>ナカシマ　ユイ</t>
  </si>
  <si>
    <t>ヨコサワ　ナギサ</t>
  </si>
  <si>
    <t>オイカワ　サクラ</t>
  </si>
  <si>
    <t>オバラ　ユナ</t>
  </si>
  <si>
    <t>カワノ　ミオナ</t>
  </si>
  <si>
    <t>ショウジ　ナツキ</t>
  </si>
  <si>
    <t>タカハシ　リオ</t>
  </si>
  <si>
    <t>チダ　カレン</t>
  </si>
  <si>
    <t>ワタナベ　ナナ</t>
  </si>
  <si>
    <t>カタクラ　ロウザ</t>
  </si>
  <si>
    <t>キクチ　タマル</t>
  </si>
  <si>
    <t>ササキ　ネネ</t>
  </si>
  <si>
    <t>タシロ　ユヅキ</t>
  </si>
  <si>
    <t>ハタヤマ　ラン</t>
  </si>
  <si>
    <t>イワマ　モモカ</t>
  </si>
  <si>
    <t>スガワラ　キラリ</t>
  </si>
  <si>
    <t>フジワラ　カエデ</t>
  </si>
  <si>
    <t>スガワラ　ヒナリ</t>
  </si>
  <si>
    <t>タシロ　アカリ</t>
  </si>
  <si>
    <t>クズマキ　サラ</t>
  </si>
  <si>
    <t>タヤマ　キラリ</t>
  </si>
  <si>
    <t>チダ　マヒロ</t>
  </si>
  <si>
    <t>ハザワ　ホノカ</t>
  </si>
  <si>
    <t>ミズカワ　ツカサ</t>
  </si>
  <si>
    <t>ミズカワ　チカエ</t>
  </si>
  <si>
    <t>ヤナギハラ　カホリ</t>
  </si>
  <si>
    <t>カンノ　ヒナ</t>
  </si>
  <si>
    <t>キクチ　ミホ</t>
  </si>
  <si>
    <t>サトウ　ミユ</t>
  </si>
  <si>
    <t>サトウ　ユウリ</t>
  </si>
  <si>
    <t>チバ　スミレ</t>
  </si>
  <si>
    <t>テルイ　ユウナ</t>
  </si>
  <si>
    <t>フジワラ　ヒナタ</t>
  </si>
  <si>
    <t>ミシナ　ミイル</t>
  </si>
  <si>
    <t>アオヤマ　サキ</t>
  </si>
  <si>
    <t>カネタ　ユイナ</t>
  </si>
  <si>
    <t>タカハシ　イツキ</t>
  </si>
  <si>
    <t>アオキ　エマ</t>
  </si>
  <si>
    <t>アカサカ　サラ</t>
  </si>
  <si>
    <t>カワハラ　チサト</t>
  </si>
  <si>
    <t>キクチ　ミサト</t>
  </si>
  <si>
    <t>キクチ　ユウナ</t>
  </si>
  <si>
    <t>サトウ　コヨリ</t>
  </si>
  <si>
    <t>ナツイ　ミサキ</t>
  </si>
  <si>
    <t>オオハラ　タマキ</t>
  </si>
  <si>
    <t>キクチ　ユヅキ</t>
  </si>
  <si>
    <t>コカワグチ　トモカ</t>
  </si>
  <si>
    <t>ヒワタリ　ユズキ</t>
  </si>
  <si>
    <t>イトウ　コナツ</t>
  </si>
  <si>
    <t>イトウ　フウカ</t>
  </si>
  <si>
    <t>エンドウ　ヒカリ</t>
  </si>
  <si>
    <t>クマガイ　ヒヨリ</t>
  </si>
  <si>
    <t>サトウ　アイリ</t>
  </si>
  <si>
    <t>ナカムラ　アン</t>
  </si>
  <si>
    <t>ナカヤマ　ホノ</t>
  </si>
  <si>
    <t>ハシバ　ヒヨリ</t>
  </si>
  <si>
    <t>ハシモト　ユウ</t>
  </si>
  <si>
    <t>ハセガワ　リコ</t>
  </si>
  <si>
    <t>フジサワ　シュンカ</t>
  </si>
  <si>
    <t>フジムラ　セイラ</t>
  </si>
  <si>
    <t>フルカワ　ヒナ</t>
  </si>
  <si>
    <t>イトウ　マイ</t>
  </si>
  <si>
    <t>イトウ　ユウキ</t>
  </si>
  <si>
    <t>イノウエ　ハナノ</t>
  </si>
  <si>
    <t>オノデラ　リノ</t>
  </si>
  <si>
    <t>カトウ　キラ</t>
  </si>
  <si>
    <t>カマザワ　カリン</t>
  </si>
  <si>
    <t>クボ　カノ</t>
  </si>
  <si>
    <t>サクラダ　リンハ</t>
  </si>
  <si>
    <t>サトウ　レナ</t>
  </si>
  <si>
    <t>タカハシ　アイミ</t>
  </si>
  <si>
    <t>ミウラ　ヒヨリ</t>
  </si>
  <si>
    <t>ミカミ　メイ</t>
  </si>
  <si>
    <t>ヨシダ　ヒナ</t>
  </si>
  <si>
    <t>オヤマ　イオ</t>
  </si>
  <si>
    <t>コバヤシ　マナミ</t>
  </si>
  <si>
    <t>コバヤシ　ムツミ</t>
  </si>
  <si>
    <t>サカクラ　ココロ</t>
  </si>
  <si>
    <t>チバ　イツナ</t>
  </si>
  <si>
    <t>テルイ　ヒジリ</t>
  </si>
  <si>
    <t>ナナウミ　サワ</t>
  </si>
  <si>
    <t>ヒガシノ　ミサキ</t>
  </si>
  <si>
    <t>モングチ　ハルカ</t>
  </si>
  <si>
    <t>ヨコタ　リコ</t>
  </si>
  <si>
    <t>クドウ　レイナ</t>
  </si>
  <si>
    <t>タカハシ　リンナ</t>
  </si>
  <si>
    <t>フガネ　サエ</t>
  </si>
  <si>
    <t>オオシタ　ユナ</t>
  </si>
  <si>
    <t>チバ　ミハル</t>
  </si>
  <si>
    <t>マルヤマ　アキナ</t>
  </si>
  <si>
    <t>ヨシダ　アヤカ</t>
  </si>
  <si>
    <t>ミナミダテ　アン</t>
  </si>
  <si>
    <t>ヨシダ　ユウカ</t>
  </si>
  <si>
    <t>サトウ　アイラ</t>
  </si>
  <si>
    <t>セキグチ　マナミ</t>
  </si>
  <si>
    <t>ナカムラ　ユズキ</t>
  </si>
  <si>
    <t>イトウ　アオイ</t>
  </si>
  <si>
    <t>イワサ　ココミ</t>
  </si>
  <si>
    <t>オガワ　マオ</t>
  </si>
  <si>
    <t>サワダ　スミレ</t>
  </si>
  <si>
    <t>クジ　レノン</t>
  </si>
  <si>
    <t>サイトウ　レナ</t>
  </si>
  <si>
    <t>サトウ　ユナ</t>
  </si>
  <si>
    <t>ネコ　ミユウ</t>
  </si>
  <si>
    <t>オサナイ　ユウリ</t>
  </si>
  <si>
    <t>サクヤマ　ナナミ</t>
  </si>
  <si>
    <t>エンドウ　トモエ</t>
  </si>
  <si>
    <t>カンダ　サユリ</t>
  </si>
  <si>
    <t>サイトウ　リコ</t>
  </si>
  <si>
    <t>サワダ　シイコ</t>
  </si>
  <si>
    <t>タナカ　ミズキ</t>
  </si>
  <si>
    <t>フクシ　ユウ</t>
  </si>
  <si>
    <t>ホンマ　リコ</t>
  </si>
  <si>
    <t>マエタ　ミハネ</t>
  </si>
  <si>
    <t>ヤナギダ　サラ</t>
  </si>
  <si>
    <t>イトウ　ジュリ</t>
  </si>
  <si>
    <t>ウエナカ　ユウナ</t>
  </si>
  <si>
    <t>シラト　リン</t>
  </si>
  <si>
    <t>シンモト　ヨウコ</t>
  </si>
  <si>
    <t>チバ　ネネ</t>
  </si>
  <si>
    <t>ナカザワ　カノン</t>
  </si>
  <si>
    <t>ナカジマ　ユリ</t>
  </si>
  <si>
    <t>ヒラタ　サエ</t>
  </si>
  <si>
    <t>オガタ　ユウナ</t>
  </si>
  <si>
    <t>サクラコウジ　アオイ</t>
  </si>
  <si>
    <t>タケダ　アイリ</t>
  </si>
  <si>
    <t>ヒラノ　ヒマリ</t>
  </si>
  <si>
    <t>フジタ　ユウナ</t>
  </si>
  <si>
    <t>ムラタ　アオイ</t>
  </si>
  <si>
    <t>ムラタ　ナノ</t>
  </si>
  <si>
    <t>ムラタ　モモカ</t>
  </si>
  <si>
    <t>オイカワ　レミ</t>
  </si>
  <si>
    <t>サトウ　メイ</t>
  </si>
  <si>
    <t>ツチトイ　エン</t>
  </si>
  <si>
    <t>ナカムラ　マリナ</t>
  </si>
  <si>
    <t>マスタニ　ミカナ</t>
  </si>
  <si>
    <t>ヨシダ　ミク</t>
  </si>
  <si>
    <t>ヨシダ　ユメノ</t>
  </si>
  <si>
    <t>イズミ　ルナ</t>
  </si>
  <si>
    <t>オガサワラ　キラリ</t>
  </si>
  <si>
    <t>クドウ　ミリ</t>
  </si>
  <si>
    <t>タカセ　ユウヒ</t>
  </si>
  <si>
    <t>タカハシ　コハル</t>
  </si>
  <si>
    <t>タケダ　ミウ</t>
  </si>
  <si>
    <t>タザワ　ヒナタ</t>
  </si>
  <si>
    <t>タザワ　ヒナノ</t>
  </si>
  <si>
    <t>タダ　ミハル</t>
  </si>
  <si>
    <t>フクダ　ユウカ</t>
  </si>
  <si>
    <t>アイザワ　コハル</t>
  </si>
  <si>
    <t>アカヒラ　リリ</t>
  </si>
  <si>
    <t>アベ　アイリ</t>
  </si>
  <si>
    <t>キクチ　トウコ</t>
  </si>
  <si>
    <t>コウノ　ユラ</t>
  </si>
  <si>
    <t>シモセガワ　ナナハ</t>
  </si>
  <si>
    <t>スガノ　ココロ</t>
  </si>
  <si>
    <t>ニッタ　リホコ</t>
  </si>
  <si>
    <t>フジト　ミム</t>
  </si>
  <si>
    <t>ホロイワ　キョウカ</t>
  </si>
  <si>
    <t>モリカワ　ミキ</t>
  </si>
  <si>
    <t>イワカド　チナ</t>
  </si>
  <si>
    <t>イワブチ　アオミ</t>
  </si>
  <si>
    <t>ササキ　トモエ</t>
  </si>
  <si>
    <t>シノハラ　ユノ</t>
  </si>
  <si>
    <t>シミズ　ユウカ</t>
  </si>
  <si>
    <t>タカハシ　ユウノ</t>
  </si>
  <si>
    <t>フジオカ　ミサキ</t>
  </si>
  <si>
    <t>タカハシ　スズ</t>
  </si>
  <si>
    <t>エンドウ　ホノカ</t>
  </si>
  <si>
    <t>エンドウ　ユメカ</t>
  </si>
  <si>
    <t>カミタイラ　ヒイナ</t>
  </si>
  <si>
    <t>クドウ　ホノカ</t>
  </si>
  <si>
    <t>コバヤシ　ユナ</t>
  </si>
  <si>
    <t>サトウ　チャメ</t>
  </si>
  <si>
    <t>エトウ　ユイナ</t>
  </si>
  <si>
    <t>エンドウ　リホ</t>
  </si>
  <si>
    <t>クドウ　サキ</t>
  </si>
  <si>
    <t>オクヤマ　サホ</t>
  </si>
  <si>
    <t>ブトウ　リン</t>
  </si>
  <si>
    <t>スガワラ　アユ</t>
  </si>
  <si>
    <t>オオノ　ユリ</t>
  </si>
  <si>
    <t>カクダテ　ネオ</t>
  </si>
  <si>
    <t>カンノ　リサ</t>
  </si>
  <si>
    <t>コセガワ　ミヤビ</t>
  </si>
  <si>
    <t>セガワ　アイリ</t>
  </si>
  <si>
    <t>アベ　ヒマリ</t>
  </si>
  <si>
    <t>サイトウ　アキ</t>
  </si>
  <si>
    <t>ナガモト　キヨラ</t>
  </si>
  <si>
    <t>ヒラカ　ユメ</t>
  </si>
  <si>
    <t>タザワ　カズ</t>
  </si>
  <si>
    <t>ミドリカワ　アミ</t>
  </si>
  <si>
    <t>ヤマザキ　マナカ</t>
  </si>
  <si>
    <t>サカマチ　ニコ</t>
  </si>
  <si>
    <t>シモテンマ　カエデ</t>
  </si>
  <si>
    <t>ハチスカ　ユイ</t>
  </si>
  <si>
    <t>ワタナベ　ユウヒ</t>
  </si>
  <si>
    <t>オノデラ　ニナ</t>
  </si>
  <si>
    <t>シガ　ミサキ</t>
  </si>
  <si>
    <t>クボタ　ライム</t>
  </si>
  <si>
    <t>フナコシ　ユイ</t>
  </si>
  <si>
    <t>ミナノカワ　マユ</t>
  </si>
  <si>
    <t>イトウ　サエラ</t>
  </si>
  <si>
    <t>ミナカワ　アヤノ</t>
  </si>
  <si>
    <t>カナザワ　ヒナ</t>
  </si>
  <si>
    <t>タムラ　ユウキ</t>
  </si>
  <si>
    <t>ヨッカイチ　キラ</t>
  </si>
  <si>
    <t>タムラ　ユナ</t>
  </si>
  <si>
    <t>タムラ　リナ</t>
  </si>
  <si>
    <t>アラカキ　モエ</t>
  </si>
  <si>
    <t>イノウエ　アイカ</t>
  </si>
  <si>
    <t>サワイ　カレン</t>
  </si>
  <si>
    <t>フルカワ　カオルコ</t>
  </si>
  <si>
    <t>カワサキ　ワカナ</t>
  </si>
  <si>
    <t>カワダイ　カリナ</t>
  </si>
  <si>
    <t>マイタ　ノノカ</t>
  </si>
  <si>
    <t>ヨツヤク　ソナ</t>
  </si>
  <si>
    <t>オオシタ　サヤ</t>
  </si>
  <si>
    <t>クマガイ　エリカ</t>
  </si>
  <si>
    <t>クマガイ　ホノカ</t>
  </si>
  <si>
    <t>イズミヤ　サキ</t>
  </si>
  <si>
    <t>オイカワ　トモカ</t>
  </si>
  <si>
    <t>オオタ　ハルナ</t>
  </si>
  <si>
    <t>ササキ　ラノ</t>
  </si>
  <si>
    <t>シゲ　アスカ</t>
  </si>
  <si>
    <t>タカハシ　アオイ</t>
  </si>
  <si>
    <t>タカハシ　ミヅキ</t>
  </si>
  <si>
    <t>トダテ　アオイ</t>
  </si>
  <si>
    <t>トビサワ　ノノ</t>
  </si>
  <si>
    <t>ミヤモト　アズサ</t>
  </si>
  <si>
    <t>モリヤ　ユウカ</t>
  </si>
  <si>
    <t>カクダテ　ミユウ</t>
  </si>
  <si>
    <t>クマガイ　アオイ</t>
  </si>
  <si>
    <t>ツキノキ　カホ</t>
  </si>
  <si>
    <t>ミウラ　ココナ</t>
  </si>
  <si>
    <t>ミカミ　ジュエル</t>
  </si>
  <si>
    <t>ムギクラ　ハナ</t>
  </si>
  <si>
    <t>ワタナベ　ユウキ</t>
  </si>
  <si>
    <t>オオイリ　アオイ</t>
  </si>
  <si>
    <t>ホソゴエ　イク</t>
  </si>
  <si>
    <t>オオツボ　ルウナ</t>
  </si>
  <si>
    <t>ケヌカ　ヒナノ</t>
  </si>
  <si>
    <t>サワムラ　ハルナ</t>
  </si>
  <si>
    <t>タカジョウ　キサ</t>
  </si>
  <si>
    <t>ハラシナイ　ミライ</t>
  </si>
  <si>
    <t>カワハラ　シユル</t>
  </si>
  <si>
    <t>マエヤマ　ユカナ</t>
  </si>
  <si>
    <t>ミヤタ　サキ</t>
  </si>
  <si>
    <t>ムラマツ　ソノ</t>
  </si>
  <si>
    <t>カネヒラ　メイ</t>
  </si>
  <si>
    <t>シマ　ナツキ</t>
  </si>
  <si>
    <t>イシカワ　センリ</t>
  </si>
  <si>
    <t>オクタマ　マアイ</t>
  </si>
  <si>
    <t>オザワ　ユズ</t>
  </si>
  <si>
    <t>オダワラ　ユツキ</t>
  </si>
  <si>
    <t>キクチ　ナナ</t>
  </si>
  <si>
    <t>コンノ　リセ</t>
  </si>
  <si>
    <t>ササキ　ユイ</t>
  </si>
  <si>
    <t>タカハシ　ウミ</t>
  </si>
  <si>
    <t>チダ　ヒヨリ</t>
  </si>
  <si>
    <t>ヒラガ　マウ</t>
  </si>
  <si>
    <t>コンノ　メイ</t>
  </si>
  <si>
    <t>スズキ　アコ</t>
  </si>
  <si>
    <t>タカハシ　ホマレ</t>
  </si>
  <si>
    <t>ヨシダ　ハンナ</t>
  </si>
  <si>
    <t>コン　ユウカ</t>
  </si>
  <si>
    <t>シラト　ココア</t>
  </si>
  <si>
    <t>タテシタ　ナナミ</t>
  </si>
  <si>
    <t>タテシタ　リコ</t>
  </si>
  <si>
    <t>オカダ　ユウ</t>
  </si>
  <si>
    <t>タムラ　ユウ</t>
  </si>
  <si>
    <t>ヤマト　ユズキ</t>
  </si>
  <si>
    <t>イトウ　ヒナコ</t>
  </si>
  <si>
    <t>オバラ　ノゾミ</t>
  </si>
  <si>
    <t>サワダ　セラ</t>
  </si>
  <si>
    <t>フジワラ　ウルハ</t>
  </si>
  <si>
    <t>クマガイ　モモエ</t>
  </si>
  <si>
    <t>クラモト　アイカ</t>
  </si>
  <si>
    <t>アベ　サエリ</t>
  </si>
  <si>
    <t>コジマ　ユア</t>
  </si>
  <si>
    <t>ササキ　ユズカ</t>
  </si>
  <si>
    <t>ホリアイ　ミレイ</t>
  </si>
  <si>
    <t>ミウラ　ユキナ</t>
  </si>
  <si>
    <t>カトウ　リノ</t>
  </si>
  <si>
    <t>キクチ　ハナ</t>
  </si>
  <si>
    <t>スガワラ　ナツキ</t>
  </si>
  <si>
    <t>タカハシ　コウ</t>
  </si>
  <si>
    <t>ヤギ　ユウハ</t>
  </si>
  <si>
    <t>ワタナベ　アキ</t>
  </si>
  <si>
    <t>イシカワ　リン</t>
  </si>
  <si>
    <t>イシカワ　レア</t>
  </si>
  <si>
    <t>オノデラ　アオイ</t>
  </si>
  <si>
    <t>オノデラ　ユナ</t>
  </si>
  <si>
    <t>オノデラ　リオ</t>
  </si>
  <si>
    <t>ヤシマ　ヒナ</t>
  </si>
  <si>
    <t>イトウ　ハルカ</t>
  </si>
  <si>
    <t>クドウ　モモカ</t>
  </si>
  <si>
    <t>ヤマギシ　セレン</t>
  </si>
  <si>
    <t>カナザワ　ハヅキ</t>
  </si>
  <si>
    <t>ササキ　ノドカ</t>
  </si>
  <si>
    <t>マエカワ　アキハ</t>
  </si>
  <si>
    <t>ヤマザキ　ナナカ</t>
  </si>
  <si>
    <t>クズオ　ナナミ</t>
  </si>
  <si>
    <t>スルガ　ツバキ</t>
  </si>
  <si>
    <t>ヒモロ　コハル</t>
  </si>
  <si>
    <t>イトウ　モモカ</t>
  </si>
  <si>
    <t>ウシザキ　サエラ</t>
  </si>
  <si>
    <t>ササキ　マリモ</t>
  </si>
  <si>
    <t>タマカワ　ユイ</t>
  </si>
  <si>
    <t>テルイ　ヒナ</t>
  </si>
  <si>
    <t>クドウ　ナゴミ</t>
  </si>
  <si>
    <t>ナカタ　ユエル</t>
  </si>
  <si>
    <t>ハリマ　アイナ</t>
  </si>
  <si>
    <t>マサキ　アイナ</t>
  </si>
  <si>
    <t>マサキ　ユウカ</t>
  </si>
  <si>
    <t>クロサワ　ユナ</t>
  </si>
  <si>
    <t>コシマワリ　アコ</t>
  </si>
  <si>
    <t>サワウチ　サヤカ</t>
  </si>
  <si>
    <t>タカオカ　ミユウ</t>
  </si>
  <si>
    <t>ヤハバ　マイ</t>
  </si>
  <si>
    <t>ササキ　イロハ</t>
  </si>
  <si>
    <t>イハラ　ユナ</t>
  </si>
  <si>
    <t>イワキ　ユツキ</t>
  </si>
  <si>
    <t>ノザキ　カリン</t>
  </si>
  <si>
    <t>ハタケヤマ　チホ</t>
  </si>
  <si>
    <t>フナヤマ　ユウイ</t>
  </si>
  <si>
    <t>ナカムラ　ユナ</t>
  </si>
  <si>
    <t>ハタケヤマ　サキ</t>
  </si>
  <si>
    <t>オオサキ　アム</t>
  </si>
  <si>
    <t>ワノ　アイリ</t>
  </si>
  <si>
    <t>アラサワ　ワカナ</t>
  </si>
  <si>
    <t>ウチザワ　リリ</t>
  </si>
  <si>
    <t>タケハナ　ルカ</t>
  </si>
  <si>
    <t>ヤマノシタ　ハスミ</t>
  </si>
  <si>
    <t>ヨコイナイ　ナオ</t>
  </si>
  <si>
    <t>ウチダ　リエル</t>
  </si>
  <si>
    <t>オノデラ　カナ</t>
  </si>
  <si>
    <t>キコ　ヒナコ</t>
  </si>
  <si>
    <t>シバタ　アサヒ</t>
  </si>
  <si>
    <t>タテサワ　アミ</t>
  </si>
  <si>
    <t>ナルオ　ルナ</t>
  </si>
  <si>
    <t>フジサワ　ナツキ</t>
  </si>
  <si>
    <t>ヤマザキ　リナ</t>
  </si>
  <si>
    <t>ヤマモト　コハル</t>
  </si>
  <si>
    <t>アベ　ケイ</t>
  </si>
  <si>
    <t>イケダ　ユウカ</t>
  </si>
  <si>
    <t>イワマ　ミオ</t>
  </si>
  <si>
    <t>キクチ　ユナ</t>
  </si>
  <si>
    <t>コンドウ　リン</t>
  </si>
  <si>
    <t>サイトウ　ミウ</t>
  </si>
  <si>
    <t>ササキ　アヤネ</t>
  </si>
  <si>
    <t>ササキ　ユキ</t>
  </si>
  <si>
    <t>タチバナ　ユリア</t>
  </si>
  <si>
    <t>フジワラ　マユナ</t>
  </si>
  <si>
    <t>フトノ　ユキ</t>
  </si>
  <si>
    <t>ヤマモト　サヤカ</t>
  </si>
  <si>
    <t>ワタナベ　マオ</t>
  </si>
  <si>
    <t>イワブチ　キラリ</t>
  </si>
  <si>
    <t>オイカワ　アミ</t>
  </si>
  <si>
    <t>オオツブライ　キオン</t>
  </si>
  <si>
    <t>ササキ　サツキ</t>
  </si>
  <si>
    <t>ササキ　ナノハ</t>
  </si>
  <si>
    <t>スガワラ　イオリ</t>
  </si>
  <si>
    <t>ハセガワ　サヤ</t>
  </si>
  <si>
    <t>フジイ　アイラ</t>
  </si>
  <si>
    <t>オノデラ　フウカ</t>
  </si>
  <si>
    <t>コイワ　サキ</t>
  </si>
  <si>
    <t>サカキザワ　リョウカ</t>
  </si>
  <si>
    <t>ササキ　メグミ</t>
  </si>
  <si>
    <t>ササキ　ユウカ</t>
  </si>
  <si>
    <t>スズキ　パトラ</t>
  </si>
  <si>
    <t>フカイ　アイカ</t>
  </si>
  <si>
    <t>ヤマウチ　ルナ</t>
  </si>
  <si>
    <t>ヨシダ　サクラ</t>
  </si>
  <si>
    <t>サイトウ　アヤノ</t>
  </si>
  <si>
    <t>ハタケヤマ　ユズカ</t>
  </si>
  <si>
    <t>オオイシ　ユウア</t>
  </si>
  <si>
    <t>タケダ　アスカ</t>
  </si>
  <si>
    <t>ニシダテ　ラン</t>
  </si>
  <si>
    <t>ハナサカ　ルリ</t>
  </si>
  <si>
    <t>スズキ　クレア</t>
  </si>
  <si>
    <t>タザワ　ルノア</t>
  </si>
  <si>
    <t>タシロ　アヤカ</t>
  </si>
  <si>
    <t>タカミ　コノカ</t>
  </si>
  <si>
    <t>タナカ　ノノカ</t>
  </si>
  <si>
    <t>タムラ　ミハネ</t>
  </si>
  <si>
    <t>ハシバ　カエデ</t>
  </si>
  <si>
    <t>イシジマ　メイ</t>
  </si>
  <si>
    <t>ナツイ　ヒナコ</t>
  </si>
  <si>
    <t>アカザワ　ヒナノ</t>
  </si>
  <si>
    <t>チバ　ミク</t>
  </si>
  <si>
    <t>ナカノ　ハルカ</t>
  </si>
  <si>
    <t>タバタ　マオ</t>
  </si>
  <si>
    <t>サトウ　ホナミ</t>
  </si>
  <si>
    <t>スズキ　エノ</t>
  </si>
  <si>
    <t>タカハシ　オトハ</t>
  </si>
  <si>
    <t>コンノ　タマキ</t>
  </si>
  <si>
    <t>スガワラ　チアリ</t>
  </si>
  <si>
    <t>ヒロナイ　アユリ</t>
  </si>
  <si>
    <t>ミヤカワ　リナ</t>
  </si>
  <si>
    <t>コンノ　ユイカ</t>
  </si>
  <si>
    <t>ヨシダ　メイ</t>
  </si>
  <si>
    <t>イイオカ　ココナ</t>
  </si>
  <si>
    <t>コマツ　ナナミ</t>
  </si>
  <si>
    <t>ササキ　ヒナタ</t>
  </si>
  <si>
    <t>スズキ　トコ</t>
  </si>
  <si>
    <t>フジサワ　ノア</t>
  </si>
  <si>
    <t>マエタ　ミウ</t>
  </si>
  <si>
    <t>クマガイ　ユリカ</t>
  </si>
  <si>
    <t>コマツ　トワ</t>
  </si>
  <si>
    <t>コマツ　ミク</t>
  </si>
  <si>
    <t>コンノ　サヤカ</t>
  </si>
  <si>
    <t>サトウ　アヤカ</t>
  </si>
  <si>
    <t>モリ　リコ</t>
  </si>
  <si>
    <t>ヨシダ　ユイ</t>
  </si>
  <si>
    <t>ササキ　ミウ</t>
  </si>
  <si>
    <t>ハナワ　ミク</t>
  </si>
  <si>
    <t>ヒカベ　ココミ</t>
  </si>
  <si>
    <t>サトウ　ユウカ</t>
  </si>
  <si>
    <t>タチバナ　クララ</t>
  </si>
  <si>
    <t>フクシ　アンジュ</t>
  </si>
  <si>
    <t>マウチ　リコ</t>
  </si>
  <si>
    <t>サイトウ　ユラ</t>
  </si>
  <si>
    <t>タカハシ　キオリ</t>
  </si>
  <si>
    <t>ナリタ　レイラ</t>
  </si>
  <si>
    <t>アベ　ミリア</t>
  </si>
  <si>
    <t>タカハシ　ココロ</t>
  </si>
  <si>
    <t>タカハシ　ミユ</t>
  </si>
  <si>
    <t>イトウ　ユイ</t>
  </si>
  <si>
    <t>オノデラ　ヒヨリ</t>
  </si>
  <si>
    <t>クマガイ　ヒトミ</t>
  </si>
  <si>
    <t>タシロ　ノドカ</t>
  </si>
  <si>
    <t>フジタ　リナ</t>
  </si>
  <si>
    <t>ミウラ　アコ</t>
  </si>
  <si>
    <t>オガサワラ　ニコ</t>
  </si>
  <si>
    <t>シバ　カエラ</t>
  </si>
  <si>
    <t>ジンバ　リリコ</t>
  </si>
  <si>
    <t>ヤマヤ　スズカ</t>
  </si>
  <si>
    <t>オノデラ　サクラ</t>
  </si>
  <si>
    <t>ダイドウ　ヒナ</t>
  </si>
  <si>
    <t>カトウ　ユイ</t>
  </si>
  <si>
    <t>オオサワ　ノリカ</t>
  </si>
  <si>
    <t>ゴトウ　ハルカ</t>
  </si>
  <si>
    <t>カワハタ　ナツキ</t>
  </si>
  <si>
    <t>キクチ　セイナ</t>
  </si>
  <si>
    <t>コマツヤマ　ユイ</t>
  </si>
  <si>
    <t>ハヤノ　モモ</t>
  </si>
  <si>
    <t>マツガシラ　ユノ</t>
  </si>
  <si>
    <t>キクチ　アズサ</t>
  </si>
  <si>
    <t>スガワラ　アイカ</t>
  </si>
  <si>
    <t>タダ　アミ</t>
  </si>
  <si>
    <t>アサヌマ　ハヅキ</t>
  </si>
  <si>
    <t>アベ　ココハ</t>
  </si>
  <si>
    <t>キドグチ　トワ</t>
  </si>
  <si>
    <t>キムラ　アキラ</t>
  </si>
  <si>
    <t>サトウ　セイカ</t>
  </si>
  <si>
    <t>ヤマカゲ　サラ</t>
  </si>
  <si>
    <t>アベ　サラ</t>
  </si>
  <si>
    <t>ウエノ　ユア</t>
  </si>
  <si>
    <t>エンドウ　マシロ</t>
  </si>
  <si>
    <t>オオカワ　ヒナタ</t>
  </si>
  <si>
    <t>ヤエガシ　ユウ</t>
  </si>
  <si>
    <t>ヤエガシ　ユラ</t>
  </si>
  <si>
    <t>イトウ　コハル</t>
  </si>
  <si>
    <t>カンガワ　トウナ</t>
  </si>
  <si>
    <t>キクチ　ココナ</t>
  </si>
  <si>
    <t>サカモト　ミホ</t>
  </si>
  <si>
    <t>ササキ　アリス</t>
  </si>
  <si>
    <t>マナベ　イロハ</t>
  </si>
  <si>
    <t>エンドウ　サクラ</t>
  </si>
  <si>
    <t>タカハシ　ユラ</t>
  </si>
  <si>
    <t>ナベクラ　リノ</t>
  </si>
  <si>
    <t>マツウラ　アミ</t>
  </si>
  <si>
    <t>ヤエガシ　リン</t>
  </si>
  <si>
    <t>イトウ　カホ</t>
  </si>
  <si>
    <t>ワタナベ　ハナ</t>
  </si>
  <si>
    <t>タチバナ　ナツキ</t>
  </si>
  <si>
    <t>タンナイ　サクラ</t>
  </si>
  <si>
    <t>ヨシダ　マノカ</t>
  </si>
  <si>
    <t>カマタ　ホノカ</t>
  </si>
  <si>
    <t>クマガイ　リン</t>
  </si>
  <si>
    <t>シタラ　マナカ</t>
  </si>
  <si>
    <t>タカハシ　アカリ</t>
  </si>
  <si>
    <t>コイワ　ハナ</t>
  </si>
  <si>
    <t>タカク　ツキカ</t>
  </si>
  <si>
    <t>オガタ　ナナミ</t>
  </si>
  <si>
    <t>サトウ　ハズキ</t>
  </si>
  <si>
    <t>スガワラ　ヒヨリ</t>
  </si>
  <si>
    <t>タカク　セナ</t>
  </si>
  <si>
    <t>オオクボ　ユリ</t>
  </si>
  <si>
    <t>セキグチ　モモカ</t>
  </si>
  <si>
    <t>ヤマシタ　リオ</t>
  </si>
  <si>
    <t>サゴヤ　マナ</t>
  </si>
  <si>
    <t>タザワ　ユラ</t>
  </si>
  <si>
    <t>ヤマグチ　カノン</t>
  </si>
  <si>
    <t>ホリウチ　リナ</t>
  </si>
  <si>
    <t>イワブチ　ユイ</t>
  </si>
  <si>
    <t>イワブチ　リイナ</t>
  </si>
  <si>
    <t>エンドウ　リノ</t>
  </si>
  <si>
    <t>オヤマ　ナオカ</t>
  </si>
  <si>
    <t>サイトウ　リオン</t>
  </si>
  <si>
    <t>スガワラ　ユウリ</t>
  </si>
  <si>
    <t>ミウラ　アンリ</t>
  </si>
  <si>
    <t>スガワラ　マナ</t>
  </si>
  <si>
    <t>オオミチ　ソラ</t>
  </si>
  <si>
    <t>マイタ　リノ</t>
  </si>
  <si>
    <t>イズミカワ　ユメハ</t>
  </si>
  <si>
    <t>オオサワ　チヒロ</t>
  </si>
  <si>
    <t>トダテ　ワカナ</t>
  </si>
  <si>
    <t>イワキ　ハルカ</t>
  </si>
  <si>
    <t>イワキ　ユメノ</t>
  </si>
  <si>
    <t>ウィリアムズフィオナ　フミ</t>
  </si>
  <si>
    <t>オオウチダ　チヒロ</t>
  </si>
  <si>
    <t>ササキ　サホ</t>
  </si>
  <si>
    <t>サワ　カンナ</t>
  </si>
  <si>
    <t>センダイ　ヒナタ</t>
  </si>
  <si>
    <t>タカマツ　ミオ</t>
  </si>
  <si>
    <t>ランバ　ユミ</t>
  </si>
  <si>
    <t>クマガイ　メイ</t>
  </si>
  <si>
    <t>ナガノ　ユウキ</t>
  </si>
  <si>
    <t>ハコイシ　リオ</t>
  </si>
  <si>
    <t>ハンナ　ミホ</t>
  </si>
  <si>
    <t>フキアゲ　メグ</t>
  </si>
  <si>
    <t>ミカミ　マナ</t>
  </si>
  <si>
    <t>ミズホリ　ユイ</t>
  </si>
  <si>
    <t>ウエダ　ワカ</t>
  </si>
  <si>
    <t>タマヤマ　サヤ</t>
  </si>
  <si>
    <t>シバヤマ　ミオ</t>
  </si>
  <si>
    <t>チバ　アイリ</t>
  </si>
  <si>
    <t>ヨシダ　ユウナ</t>
  </si>
  <si>
    <t>オイカワ　ヒラリ</t>
  </si>
  <si>
    <t>コンドウ　ソノコ</t>
  </si>
  <si>
    <t>タキザワ　ヒメカ</t>
  </si>
  <si>
    <t>ムラカミ　ナナハ</t>
  </si>
  <si>
    <t>ムラカミ　ノノハ</t>
  </si>
  <si>
    <t>カネザキ　サラ</t>
  </si>
  <si>
    <t>カワバタ　ココロ</t>
  </si>
  <si>
    <t>ササキ　アヅ</t>
  </si>
  <si>
    <t>ササキ　メル</t>
  </si>
  <si>
    <t>テルイ　マヒロ</t>
  </si>
  <si>
    <t>フジワラ　ナゴミ</t>
  </si>
  <si>
    <t>イシダ　マオリ</t>
  </si>
  <si>
    <t>オオイ　ノノ</t>
  </si>
  <si>
    <t>カトウ　ネネ</t>
  </si>
  <si>
    <t>カワカミ　チヒロ</t>
  </si>
  <si>
    <t>タカギ　リン</t>
  </si>
  <si>
    <t>アベ　マユキ</t>
  </si>
  <si>
    <t>オザワ　チエリ</t>
  </si>
  <si>
    <t>タムラ　ミサト</t>
  </si>
  <si>
    <t>ホダカ　ハレ</t>
  </si>
  <si>
    <t>キクチ　ミユ</t>
  </si>
  <si>
    <t>タカハシ　ユウミ</t>
  </si>
  <si>
    <t>ワシモリ　シノ</t>
  </si>
  <si>
    <t>スズキ　イオリ</t>
  </si>
  <si>
    <t>ケンネンダイ　ミミ</t>
  </si>
  <si>
    <t>ナカノ　ユナ</t>
  </si>
  <si>
    <t>マウチ　ナナミ</t>
  </si>
  <si>
    <t>セキガミ　ミオ</t>
  </si>
  <si>
    <t>タカヤ　ナナオ</t>
  </si>
  <si>
    <t>ナカムラ　カンナ</t>
  </si>
  <si>
    <t>ノザキ　ルイ</t>
  </si>
  <si>
    <t>コン　コノミ</t>
  </si>
  <si>
    <t>ササキ　ハナカ</t>
  </si>
  <si>
    <t>タナカ　ミウ</t>
  </si>
  <si>
    <t>ノダ　クミ</t>
  </si>
  <si>
    <t>ハシバタ　ニイナ</t>
  </si>
  <si>
    <t>クロヌマ　ホノカ</t>
  </si>
  <si>
    <t>コバヤシ　リミ</t>
  </si>
  <si>
    <t>サイトウ　ラン</t>
  </si>
  <si>
    <t>ササキ　コハル</t>
  </si>
  <si>
    <t>ササキ　マリカ</t>
  </si>
  <si>
    <t>サトウ　オトハ</t>
  </si>
  <si>
    <t>サワダ　ミサキ</t>
  </si>
  <si>
    <t>タナカ　ユナ</t>
  </si>
  <si>
    <t>ナカムラ　ユナギ</t>
  </si>
  <si>
    <t>ヌマザキ　ヒカリ</t>
  </si>
  <si>
    <t>ミカミ　ノア</t>
  </si>
  <si>
    <t>オバラ　サクラ</t>
  </si>
  <si>
    <t>カシヤマ　ユカ</t>
  </si>
  <si>
    <t>キクチ　アミ</t>
  </si>
  <si>
    <t>キクチ　リカ</t>
  </si>
  <si>
    <t>ゴトウ　ナナ</t>
  </si>
  <si>
    <t>サカモト　マイ</t>
  </si>
  <si>
    <t>タニガワ　アオイ</t>
  </si>
  <si>
    <t>モトノ　ハヅキ</t>
  </si>
  <si>
    <t>カタガタ　マナカ</t>
  </si>
  <si>
    <t>ゴトウ　ナルセ</t>
  </si>
  <si>
    <t>サトウ　アンジュ</t>
  </si>
  <si>
    <t>スガワラ　サキ</t>
  </si>
  <si>
    <t>タカハシ　カホ</t>
  </si>
  <si>
    <t>テルイ　リリコ</t>
  </si>
  <si>
    <t>ヒラガ　ヒヨリ</t>
  </si>
  <si>
    <t>フジワラ　ミオ</t>
  </si>
  <si>
    <t>タニウチ　アオイ</t>
  </si>
  <si>
    <t>イノウエ　カジュ</t>
  </si>
  <si>
    <t>イヅツ　アヤカ</t>
  </si>
  <si>
    <t>カワムラ　マリサ</t>
  </si>
  <si>
    <t>サカモト　ユウワ</t>
  </si>
  <si>
    <t>サワフジ　マイ</t>
  </si>
  <si>
    <t>スズキ　ハルカ</t>
  </si>
  <si>
    <t>ハタナカ　ナナミ</t>
  </si>
  <si>
    <t>ハタナカ　ルナ</t>
  </si>
  <si>
    <t>フジワラ　マオ</t>
  </si>
  <si>
    <t>フナキ　ヒナタ</t>
  </si>
  <si>
    <t>カネヒラ　アイレイ</t>
  </si>
  <si>
    <t>クジ　マリン</t>
  </si>
  <si>
    <t>クドウ　リサ</t>
  </si>
  <si>
    <t>ササ　ヒマワリ</t>
  </si>
  <si>
    <t>ヒラタ　オリナ</t>
  </si>
  <si>
    <t>ムラキ　ヒヨリ</t>
  </si>
  <si>
    <t>キタムラ　ユカ</t>
  </si>
  <si>
    <t>サイクドウ　モモカ</t>
  </si>
  <si>
    <t>ハタケヤマ　ツバキ</t>
  </si>
  <si>
    <t>ミカミ　スミカ</t>
  </si>
  <si>
    <t>モトミヤ　ココア</t>
  </si>
  <si>
    <t>オオキ　アヤノ</t>
  </si>
  <si>
    <t>キクチ　クレア</t>
  </si>
  <si>
    <t>クドウ　ナギサ</t>
  </si>
  <si>
    <t>タクサリ　アキホ</t>
  </si>
  <si>
    <t>ハタケヤマ　ノゾミ</t>
  </si>
  <si>
    <t>アネタイ　リオ</t>
  </si>
  <si>
    <t>オノ　ルカ</t>
  </si>
  <si>
    <t>コバヤシ　アイリ</t>
  </si>
  <si>
    <t>フクムラ　ミオ</t>
  </si>
  <si>
    <t>エンドウ　フウカ</t>
  </si>
  <si>
    <t>オノデラ　ミオ</t>
  </si>
  <si>
    <t>チバ　アイミ</t>
  </si>
  <si>
    <t>チバ　トモカ</t>
  </si>
  <si>
    <t>チバ　ナギサ</t>
  </si>
  <si>
    <t>チバ　ノリカ</t>
  </si>
  <si>
    <t>マツモト　ユウ</t>
  </si>
  <si>
    <t>アベ　ココミ</t>
  </si>
  <si>
    <t>エンドウ　ユズ</t>
  </si>
  <si>
    <t>オガサワラ　ウララ</t>
  </si>
  <si>
    <t>オノデラ　アンリ</t>
  </si>
  <si>
    <t>サイトウ　ホナミ</t>
  </si>
  <si>
    <t>エンドウ　クウル</t>
  </si>
  <si>
    <t>コタキ　コハク</t>
  </si>
  <si>
    <t>ササキ　ユア</t>
  </si>
  <si>
    <t>タヤマ　シュノン</t>
  </si>
  <si>
    <t>フジワラ　アイカ</t>
  </si>
  <si>
    <t>ムカイダ　マリノ</t>
  </si>
  <si>
    <t>ミウラ　ハヅキ</t>
  </si>
  <si>
    <t>アベ　リサ</t>
  </si>
  <si>
    <t>サカモト　カレン</t>
  </si>
  <si>
    <t>マイタ　モモカ</t>
  </si>
  <si>
    <t>オザキ　ナゴミ</t>
  </si>
  <si>
    <t>ハナシタ　カナノ</t>
  </si>
  <si>
    <t>ミンブタ　アヤカ</t>
  </si>
  <si>
    <t>ミンブタ　ユナ</t>
  </si>
  <si>
    <t>カマイシ　チナ</t>
  </si>
  <si>
    <t>コマキ　マオ</t>
  </si>
  <si>
    <t>セキムカイ　フウカ</t>
  </si>
  <si>
    <t>タテヤマ　ミヅキ</t>
  </si>
  <si>
    <t>イズミカワ　アオバ</t>
  </si>
  <si>
    <t>イハラ　ソラ</t>
  </si>
  <si>
    <t>サクラダ　ユア</t>
  </si>
  <si>
    <t>ハニウ　コトネ</t>
  </si>
  <si>
    <t>ホソゴエ　クルミ</t>
  </si>
  <si>
    <t>ミウラ　モエ</t>
  </si>
  <si>
    <t>モウナイ　サキホ</t>
  </si>
  <si>
    <t>ササキ　マイコ</t>
  </si>
  <si>
    <t>オガサワラ　アヤネ</t>
  </si>
  <si>
    <t>カネタ　コト</t>
  </si>
  <si>
    <t>ハマ　ヒイロ</t>
  </si>
  <si>
    <t>イドバタ　ウタ</t>
  </si>
  <si>
    <t>オオミヤ　リコ</t>
  </si>
  <si>
    <t>コバヤシ　リノ</t>
  </si>
  <si>
    <t>シラハタ　ユイナ</t>
  </si>
  <si>
    <t>エンドウ　ナナカ</t>
  </si>
  <si>
    <t>タカハタ　ワカナ</t>
  </si>
  <si>
    <t>ウルシマッカ　ココア</t>
  </si>
  <si>
    <t>オイカワ　マリン</t>
  </si>
  <si>
    <t>オオタ　ミユウ</t>
  </si>
  <si>
    <t>オモイシ　マナミ</t>
  </si>
  <si>
    <t>ナカイ　ミヒロ</t>
  </si>
  <si>
    <t>イタイ　アヤナ</t>
  </si>
  <si>
    <t>オイカワ　エミ</t>
  </si>
  <si>
    <t>シマヅ　サキ</t>
  </si>
  <si>
    <t>イワセ　アユミ</t>
  </si>
  <si>
    <t>オオクボ　ユイ</t>
  </si>
  <si>
    <t>サトウ　ノエル</t>
  </si>
  <si>
    <t>タナカ　ナオ</t>
  </si>
  <si>
    <t>フジタ　ユメカ</t>
  </si>
  <si>
    <t>ムラカミ　ホノカ</t>
  </si>
  <si>
    <t>ムラカミ　ミヤビ</t>
  </si>
  <si>
    <t>オイカワ　リリア</t>
  </si>
  <si>
    <t>クマガイ　ハルカ</t>
  </si>
  <si>
    <t>ササキ　メイ</t>
  </si>
  <si>
    <t>タシロ　ノノ</t>
  </si>
  <si>
    <t>ツノカケ　アヤカ</t>
  </si>
  <si>
    <t>ニイヌマ　レナ</t>
  </si>
  <si>
    <t>ヤマグチ　ハナコ</t>
  </si>
  <si>
    <t>タカハシ　マイ</t>
  </si>
  <si>
    <t>ムラカミ　メイ</t>
  </si>
  <si>
    <t>ムロオカ　ユラ</t>
  </si>
  <si>
    <t>サイトウ　カナ</t>
  </si>
  <si>
    <t>ササキ　ヒナ</t>
  </si>
  <si>
    <t>スズキ　ユキナ</t>
  </si>
  <si>
    <t>ナガヤマ　ミオ</t>
  </si>
  <si>
    <t>イシムラ　ミスズ</t>
  </si>
  <si>
    <t>キクチ　ノンノ</t>
  </si>
  <si>
    <t>キクチ　ユウリ</t>
  </si>
  <si>
    <t>サノ　ホナミ</t>
  </si>
  <si>
    <t>スズキ　キラリ</t>
  </si>
  <si>
    <t>アライ　ミユ</t>
  </si>
  <si>
    <t>イトウ　ユメ</t>
  </si>
  <si>
    <t>オオタキ　マオ</t>
  </si>
  <si>
    <t>サノ　ミヒロ</t>
  </si>
  <si>
    <t>ムクシ　ミハル</t>
  </si>
  <si>
    <t>ウラタ　ユウカ</t>
  </si>
  <si>
    <t>カギモト　フク</t>
  </si>
  <si>
    <t>オダナカ　マナカ</t>
  </si>
  <si>
    <t>クドウ　ノノハ</t>
  </si>
  <si>
    <t>クマガイ　ユウヒ</t>
  </si>
  <si>
    <t>ササキ　ミオリ</t>
  </si>
  <si>
    <t>ホソカワ　ユリナ</t>
  </si>
  <si>
    <t>オオクボ　リコ</t>
  </si>
  <si>
    <t>コムカイ　レナ</t>
  </si>
  <si>
    <t>シモムカイ　サチカ</t>
  </si>
  <si>
    <t>タマザワ　ナナミ</t>
  </si>
  <si>
    <t>ニシノ　ユラ</t>
  </si>
  <si>
    <t>セタ　リン</t>
  </si>
  <si>
    <t>ササキ　シオリ</t>
  </si>
  <si>
    <t>ササキ　シュウ</t>
  </si>
  <si>
    <t>ミウラ　ナコ</t>
  </si>
  <si>
    <t>オオゼキ　ハルヨ</t>
  </si>
  <si>
    <t>オオタ　ナコ</t>
  </si>
  <si>
    <t>クボ　ミユ</t>
  </si>
  <si>
    <t>オダシマ　クルミ</t>
  </si>
  <si>
    <t>カマダ　ユウヒ</t>
  </si>
  <si>
    <t>サトウ　シオン</t>
  </si>
  <si>
    <t>タテノ　トヨカ</t>
  </si>
  <si>
    <t>ハバシタ　アヤナ</t>
  </si>
  <si>
    <t>タニグチ　フウカ</t>
  </si>
  <si>
    <t>ミウラ　キラ</t>
  </si>
  <si>
    <t>キクチ　ナオ</t>
  </si>
  <si>
    <t>フルカワ　ワカナ</t>
  </si>
  <si>
    <t>アマセ　ミユ</t>
  </si>
  <si>
    <t>ダイボウ　カアヤ</t>
  </si>
  <si>
    <t>トクタ　フユ</t>
  </si>
  <si>
    <t>ホリウチ　シズク</t>
  </si>
  <si>
    <t>ヨコサワ　レイナ</t>
  </si>
  <si>
    <t>ヨコテ　ココハ</t>
  </si>
  <si>
    <t>エンドウ　リオン</t>
  </si>
  <si>
    <t>オヤマダ　リンカ</t>
  </si>
  <si>
    <t>カワマタ　リン</t>
  </si>
  <si>
    <t>ササキ　ハルセ</t>
  </si>
  <si>
    <t>セキ　カリナ</t>
  </si>
  <si>
    <t>ヨシダ　ユア</t>
  </si>
  <si>
    <t>イママツ　サクラ</t>
  </si>
  <si>
    <t>オオサワ　アゲハ</t>
  </si>
  <si>
    <t>オオマキ　セイナ</t>
  </si>
  <si>
    <t>サトウ　ミク</t>
  </si>
  <si>
    <t>タケダ　サクラ</t>
  </si>
  <si>
    <t>タナカ　アスミ</t>
  </si>
  <si>
    <t>タナカ　ヒナ</t>
  </si>
  <si>
    <t>マツウラ　リン</t>
  </si>
  <si>
    <t>オイカワ　ユキカ</t>
  </si>
  <si>
    <t>オイカワ　リサキ</t>
  </si>
  <si>
    <t>オオウチ　ユウナ</t>
  </si>
  <si>
    <t>オガサワラ　ミホ</t>
  </si>
  <si>
    <t>オノ　ミズホ</t>
  </si>
  <si>
    <t>カワイ　ミユ</t>
  </si>
  <si>
    <t>カワグチ　アイ</t>
  </si>
  <si>
    <t>キタダ　マホ</t>
  </si>
  <si>
    <t>ササキ　アコ</t>
  </si>
  <si>
    <t>ジャコネティー　マイカ</t>
  </si>
  <si>
    <t>スズキ　アヤノ</t>
  </si>
  <si>
    <t>タカハシ　サエ</t>
  </si>
  <si>
    <t>タゴ　ミウ</t>
  </si>
  <si>
    <t>チバ　コトナ</t>
  </si>
  <si>
    <t>トリウミ　サキ</t>
  </si>
  <si>
    <t>ホリカワ　アオイ</t>
  </si>
  <si>
    <t>ヤマヤ　ココロ</t>
  </si>
  <si>
    <t>イシワタ　ユツキ</t>
  </si>
  <si>
    <t>オオイシ　リオ</t>
  </si>
  <si>
    <t>コンノ　ハルカ</t>
  </si>
  <si>
    <t>サトウ　ヒナ</t>
  </si>
  <si>
    <t>サトウ　フウカ</t>
  </si>
  <si>
    <t>サトウ　ミウ</t>
  </si>
  <si>
    <t>タカハシ　クレア</t>
  </si>
  <si>
    <t>ナガモト　ルカ</t>
  </si>
  <si>
    <t>ヤマオリ　ミユ</t>
  </si>
  <si>
    <t>イタガキ　ヒロミ</t>
  </si>
  <si>
    <t>オオタケ　ルリ</t>
  </si>
  <si>
    <t>ハヤノ　ナギサ</t>
  </si>
  <si>
    <t>フジダテ　ナナ</t>
  </si>
  <si>
    <t>オヤマダ　チサ</t>
  </si>
  <si>
    <t>キクチ　ミレア</t>
  </si>
  <si>
    <t>クボタ　サラ</t>
  </si>
  <si>
    <t>サトウ　ミエ</t>
  </si>
  <si>
    <t>タカハシ　モモカ</t>
  </si>
  <si>
    <t>ハタケヤマ　ラン</t>
  </si>
  <si>
    <t>ワタナベ　ミナミ</t>
  </si>
  <si>
    <t>アベ　ユネ</t>
  </si>
  <si>
    <t>キミザキ　ユイカ</t>
  </si>
  <si>
    <t>ウワノ　ソフィア</t>
  </si>
  <si>
    <t>クドウ　ハンナ</t>
  </si>
  <si>
    <t>クロカワ　ラン</t>
  </si>
  <si>
    <t>サイトウ　ナナ</t>
  </si>
  <si>
    <t>ササキ　ミワ</t>
  </si>
  <si>
    <t>シミズ　アオバ</t>
  </si>
  <si>
    <t>タカハシ　カシュウ</t>
  </si>
  <si>
    <t>ナリガサワ　キョウ</t>
  </si>
  <si>
    <t>フルカワ　ミホ</t>
  </si>
  <si>
    <t>フルダテ　アユナ</t>
  </si>
  <si>
    <t>ヤナイ　マオ</t>
  </si>
  <si>
    <t>ワタナベ　ヒナコ</t>
  </si>
  <si>
    <t>アベ　ナギサ</t>
  </si>
  <si>
    <t>アリタ　ノア</t>
  </si>
  <si>
    <t>イトウ　アイナ</t>
  </si>
  <si>
    <t>イトウ　アイリ</t>
  </si>
  <si>
    <t>コダマ　コマチ</t>
  </si>
  <si>
    <t>ナイトウ　リオ</t>
  </si>
  <si>
    <t>ミヤモト　アカリ</t>
  </si>
  <si>
    <t>ヤチ　ラナ</t>
  </si>
  <si>
    <t>イノウエ　チヨリ</t>
  </si>
  <si>
    <t>オオイシ　ハンナ</t>
  </si>
  <si>
    <t>オオサキ　ミク</t>
  </si>
  <si>
    <t>セキハタ　ユナ</t>
  </si>
  <si>
    <t>チバ　ワカナ</t>
  </si>
  <si>
    <t>ニシノ　ミユ</t>
  </si>
  <si>
    <t>ヒマワシ　エナ</t>
  </si>
  <si>
    <t>ヤマシタ　アミ</t>
  </si>
  <si>
    <t>ヤマモト　シオリ</t>
  </si>
  <si>
    <t>オオクボ　アイリ</t>
  </si>
  <si>
    <t>オオムカイ　ヒナ</t>
  </si>
  <si>
    <t>クセ　イロハ</t>
  </si>
  <si>
    <t>コソデ　ナナサ</t>
  </si>
  <si>
    <t>ニイタ　セイラ</t>
  </si>
  <si>
    <t>クドウ　カノ</t>
  </si>
  <si>
    <t>オザワ　シュリ</t>
  </si>
  <si>
    <t>ササキ　リイナ</t>
  </si>
  <si>
    <t>ササワタリ　ミナ</t>
  </si>
  <si>
    <t>タカムラ　ユウナ</t>
  </si>
  <si>
    <t>タムラ　アミ</t>
  </si>
  <si>
    <t>モリコ　サキ</t>
  </si>
  <si>
    <t>カクタ　サクラコ</t>
  </si>
  <si>
    <t>カネムラ　ソワ</t>
  </si>
  <si>
    <t>カワシマ　リョウカ</t>
  </si>
  <si>
    <t>サトウ　アヤ</t>
  </si>
  <si>
    <t>シモダ　ワカ</t>
  </si>
  <si>
    <t>フジムラ　ナオ</t>
  </si>
  <si>
    <t>イシカワ　ミズキ</t>
  </si>
  <si>
    <t>オダナカ　サイ</t>
  </si>
  <si>
    <t>カワムラ　チサ</t>
  </si>
  <si>
    <t>サワダ　アユム</t>
  </si>
  <si>
    <t>チバ　アヤエ</t>
  </si>
  <si>
    <t>ツルタ　サクラ</t>
  </si>
  <si>
    <t>ニタナイ　メイ</t>
  </si>
  <si>
    <t>ホソノ　サクラ</t>
  </si>
  <si>
    <t>ヤマダ　ユイ</t>
  </si>
  <si>
    <t>ヨシダ　カザネ</t>
  </si>
  <si>
    <t>ヨシダ　チオ</t>
  </si>
  <si>
    <t>ヨシダ　ミライ</t>
  </si>
  <si>
    <t>イトウ　ユズキ</t>
  </si>
  <si>
    <t>イワアサ　アイリ</t>
  </si>
  <si>
    <t>オガサワラ　ナナミ</t>
  </si>
  <si>
    <t>オガサワラ　モエ</t>
  </si>
  <si>
    <t>サカシタ　エミカ</t>
  </si>
  <si>
    <t>ササキ　ノノカ</t>
  </si>
  <si>
    <t>サワムラ　サキ</t>
  </si>
  <si>
    <t>サワムラ　ソラ</t>
  </si>
  <si>
    <t>シモヤシキ　メイ</t>
  </si>
  <si>
    <t>タナカ　ナナミ</t>
  </si>
  <si>
    <t>タムラ　ミウ</t>
  </si>
  <si>
    <t>タムラ　リユ</t>
  </si>
  <si>
    <t>ハヤシ　サリナ</t>
  </si>
  <si>
    <t>ヒノ　ユウ</t>
  </si>
  <si>
    <t>フジサワ　サクカ</t>
  </si>
  <si>
    <t>フジワラ　リノ</t>
  </si>
  <si>
    <t>マツオカ　サクラ</t>
  </si>
  <si>
    <t>ヨコサワ　チナツ</t>
  </si>
  <si>
    <t>ヨコタ　ヒサキ</t>
  </si>
  <si>
    <t>ヨシダ　イチカ</t>
  </si>
  <si>
    <t>ワタナベ　アン</t>
  </si>
  <si>
    <t>ワタナベ　モカ</t>
  </si>
  <si>
    <t>オオモリ　ミオ</t>
  </si>
  <si>
    <t>オガワ　ナツミ</t>
  </si>
  <si>
    <t>キクチ　レラ</t>
  </si>
  <si>
    <t>コアミ　ユウカ</t>
  </si>
  <si>
    <t>ササキ　コウ</t>
  </si>
  <si>
    <t>サトウ　シュク</t>
  </si>
  <si>
    <t>シラカバ　ヒヨリ</t>
  </si>
  <si>
    <t>タケダ　ミク</t>
  </si>
  <si>
    <t>ハコザキ　カナ</t>
  </si>
  <si>
    <t>オノデラ　イロハ</t>
  </si>
  <si>
    <t>ハシモト　レイナ</t>
  </si>
  <si>
    <t>ヘビグチ　ユリカ</t>
  </si>
  <si>
    <t>アラヤ　ハル</t>
  </si>
  <si>
    <t>オオガネ　アイコ</t>
  </si>
  <si>
    <t>クリバヤシ　アンナ</t>
  </si>
  <si>
    <t>サカモト　ユイナ</t>
  </si>
  <si>
    <t>ササキ　ココロ</t>
  </si>
  <si>
    <t>ササキ　サクラ</t>
  </si>
  <si>
    <t>ササキ　シヅク</t>
  </si>
  <si>
    <t>タカハシ　アイナ</t>
  </si>
  <si>
    <t>ナガオカ　アヤノ</t>
  </si>
  <si>
    <t>ナカサト　ミツキ</t>
  </si>
  <si>
    <t>ヨシダ　アヤノ</t>
  </si>
  <si>
    <t>ヨシダ　ユラ</t>
  </si>
  <si>
    <t>ミウラ　コトネ</t>
  </si>
  <si>
    <t>イイダ　リノ</t>
  </si>
  <si>
    <t>オイカワ　ミキ</t>
  </si>
  <si>
    <t>オカザワ　ルカ</t>
  </si>
  <si>
    <t>カネコ　コマチ</t>
  </si>
  <si>
    <t>サトウ　アミ</t>
  </si>
  <si>
    <t>タムラ　ヒロ</t>
  </si>
  <si>
    <t>ニイヌマ　セレナ</t>
  </si>
  <si>
    <t>ニイヌマ　ヒオリ</t>
  </si>
  <si>
    <t>ハラ　ユイラ</t>
  </si>
  <si>
    <t>ヒラヤマ　サラ</t>
  </si>
  <si>
    <t>ミズカミ　コトハ</t>
  </si>
  <si>
    <t>アベ　コウナ</t>
  </si>
  <si>
    <t>オサナイ　アヤカ</t>
  </si>
  <si>
    <t>カツライ　モカ</t>
  </si>
  <si>
    <t>キクチ　リヨン</t>
  </si>
  <si>
    <t>コン　リイサ</t>
  </si>
  <si>
    <t>サカモト　ミラ</t>
  </si>
  <si>
    <t>シシド　トモカ</t>
  </si>
  <si>
    <t>ジョウジ　カリン</t>
  </si>
  <si>
    <t>ナカヤマ　サエ</t>
  </si>
  <si>
    <t>フジタ　モカ</t>
  </si>
  <si>
    <t>フルカワ　ジュンカ</t>
  </si>
  <si>
    <t>アカヒラ　コトネ</t>
  </si>
  <si>
    <t>イサカ　ミサキ</t>
  </si>
  <si>
    <t>イトウ　ハナ</t>
  </si>
  <si>
    <t>イトウ　ユウナ</t>
  </si>
  <si>
    <t>イトウ　ワカ</t>
  </si>
  <si>
    <t>オカモト　マナ</t>
  </si>
  <si>
    <t>オトモ　ラナ</t>
  </si>
  <si>
    <t>サクライ　ヒトミ</t>
  </si>
  <si>
    <t>スズキ　ホノカ</t>
  </si>
  <si>
    <t>チバ　ナナミ</t>
  </si>
  <si>
    <t>テラウチ　ユウミ</t>
  </si>
  <si>
    <t>フルカワ　コハル</t>
  </si>
  <si>
    <t>フルカワ　ミハル</t>
  </si>
  <si>
    <t>フルカワ　ユイノ</t>
  </si>
  <si>
    <t>ヨコサワ　ヒメカ</t>
  </si>
  <si>
    <t>スズキ　シホ</t>
  </si>
  <si>
    <t>オイカワ　ユウカ</t>
  </si>
  <si>
    <t>オニヤナギ　リウ</t>
  </si>
  <si>
    <t>ゴトウ　ノドカ</t>
  </si>
  <si>
    <t>サカモト　ユイ</t>
  </si>
  <si>
    <t>シモセガワ　ミヤビ</t>
  </si>
  <si>
    <t>ナカシマ　カリナ</t>
  </si>
  <si>
    <t>ヤエガシ　リオ</t>
  </si>
  <si>
    <t>アサヌマ　ナルミ</t>
  </si>
  <si>
    <t>クリヤマ　レイミ</t>
  </si>
  <si>
    <t>コン　ナツキ</t>
  </si>
  <si>
    <t>タカハシ　アンリ</t>
  </si>
  <si>
    <t>タカハシ　リオン</t>
  </si>
  <si>
    <t>ホロイワ　ナアナ</t>
  </si>
  <si>
    <t>マツダ　アヤ</t>
  </si>
  <si>
    <t>ヤチ　ナルハ</t>
  </si>
  <si>
    <t>ワタナベ　ミズキ</t>
  </si>
  <si>
    <t>ﾏﾂｶﾜ ﾄﾓﾖ</t>
  </si>
  <si>
    <t>ｻｲﾄｳ ﾐｸ</t>
  </si>
  <si>
    <t>ｻｻｷ ﾕｳﾗ</t>
  </si>
  <si>
    <t>ｲｼｲ ｶｽﾐ</t>
  </si>
  <si>
    <t>ﾀﾅｶ ﾅﾘｻ</t>
  </si>
  <si>
    <t>ｵｵｶﾞﾈ ｶﾅ</t>
  </si>
  <si>
    <t>ｵｲｶﾜ ﾅｷﾞ</t>
  </si>
  <si>
    <t>ﾊﾀﾔﾏ ﾓﾓｶ</t>
  </si>
  <si>
    <t>ﾅｶｼﾞﾏ ﾅﾅｴ</t>
  </si>
  <si>
    <t>ﾖｼｶﾜ ﾘﾝ</t>
  </si>
  <si>
    <t>ﾖｼﾀﾞ ｼｭｲ</t>
  </si>
  <si>
    <t>ｽｶﾞﾜﾗ ﾚｲｶ</t>
  </si>
  <si>
    <t>ｶﾅﾏﾙ ﾕｳｺ</t>
  </si>
  <si>
    <t>ｶﾈｺ ﾐｸ</t>
  </si>
  <si>
    <t>ﾐﾔﾉ ﾒｸﾞﾐ</t>
  </si>
  <si>
    <t>ﾔﾏｻﾞｷ ｸﾙﾐ</t>
  </si>
  <si>
    <t>ｵｲｶﾀ ｱﾘｻ</t>
  </si>
  <si>
    <t>ｵｲｶﾜ ﾕｳﾐ</t>
  </si>
  <si>
    <t>ﾁﾀﾞ ﾐﾕｳ</t>
  </si>
  <si>
    <t>ﾜﾀﾅﾍﾞ ﾅﾅ</t>
  </si>
  <si>
    <t>ｽｶﾞﾜﾗ ﾋﾅﾘ</t>
  </si>
  <si>
    <t>ﾀｼﾛ ｱｶﾘ</t>
  </si>
  <si>
    <t>ｸｽﾞﾏｷ ｻﾗ</t>
  </si>
  <si>
    <t>ﾁﾀﾞ ﾏﾋﾛ</t>
  </si>
  <si>
    <t>ﾊｻﾞﾜ ﾎﾉｶ</t>
  </si>
  <si>
    <t>ﾐｽﾞｶﾜ ﾁｶｴ</t>
  </si>
  <si>
    <t>ﾔﾅｷﾞﾊﾗ ｶﾎﾘ</t>
  </si>
  <si>
    <t>ﾃﾙｲ ﾕｳﾅ</t>
  </si>
  <si>
    <t>ｱｵﾔﾏ ｻｷ</t>
  </si>
  <si>
    <t>ﾀｶﾊｼ ｲﾂｷ</t>
  </si>
  <si>
    <t>ｱｶｻｶ ｻﾗ</t>
  </si>
  <si>
    <t>ｶﾜﾊﾗ ﾁｻﾄ</t>
  </si>
  <si>
    <t>ｷｸﾁ ﾕｳﾅ</t>
  </si>
  <si>
    <t>ﾅﾂｲ ﾐｻｷ</t>
  </si>
  <si>
    <t>ｵｵﾊﾗ ﾀﾏｷ</t>
  </si>
  <si>
    <t>ｷｸﾁ ﾕﾂﾞｷ</t>
  </si>
  <si>
    <t>ｺｶﾜｸﾞﾁ ﾄﾓｶ</t>
  </si>
  <si>
    <t>ﾋﾜﾀﾘ ﾕｽﾞｷ</t>
  </si>
  <si>
    <t>ｲﾄｳ ｺﾅﾂ</t>
  </si>
  <si>
    <t>ｲﾄｳ ﾏｲ</t>
  </si>
  <si>
    <t>ｲﾄｳ ﾕｳｷ</t>
  </si>
  <si>
    <t>ｲﾉｳｴ ﾊﾅﾉ</t>
  </si>
  <si>
    <t>ｵﾉﾃﾞﾗ ﾘﾉ</t>
  </si>
  <si>
    <t>ｶﾄｳ ｷﾗ</t>
  </si>
  <si>
    <t>ｻｸﾗﾀﾞ ﾘﾝﾊ</t>
  </si>
  <si>
    <t>ﾀｶﾊｼ ｱｲﾐ</t>
  </si>
  <si>
    <t>ﾖｼﾀﾞ ﾋﾅ</t>
  </si>
  <si>
    <t>ｵﾔﾏ ｲｵ</t>
  </si>
  <si>
    <t>ﾓﾝｸﾞﾁ ﾊﾙｶ</t>
  </si>
  <si>
    <t>ﾀｶﾊｼ ﾘﾝﾅ</t>
  </si>
  <si>
    <t>ﾌｶﾞﾈ ｻｴ</t>
  </si>
  <si>
    <t>ｵｵｼﾀ ﾕﾅ</t>
  </si>
  <si>
    <t>ﾏﾙﾔﾏ ｱｷﾅ</t>
  </si>
  <si>
    <t>ﾖｼﾀﾞ ｱﾔｶ</t>
  </si>
  <si>
    <t>ﾐﾅﾐﾀﾞﾃ ｱﾝ</t>
  </si>
  <si>
    <t>ﾖｼﾀﾞ ﾕｳｶ</t>
  </si>
  <si>
    <t>ｻﾄｳ ｱｲﾗ</t>
  </si>
  <si>
    <t>ｾｷｸﾞﾁ ﾏﾅﾐ</t>
  </si>
  <si>
    <t>ﾅｶﾑﾗ ﾕｽﾞｷ</t>
  </si>
  <si>
    <t>ｲﾄｳ ｱｵｲ</t>
  </si>
  <si>
    <t>ｲﾜｻ ｺｺﾐ</t>
  </si>
  <si>
    <t>ｵｶﾞﾜ ﾏｵ</t>
  </si>
  <si>
    <t>ｻﾜﾀﾞ ｽﾐﾚ</t>
  </si>
  <si>
    <t>ｸｼﾞ ﾚﾉﾝ</t>
  </si>
  <si>
    <t>ｻｲﾄｳ ﾚﾅ</t>
  </si>
  <si>
    <t>ﾈｺ ﾐﾕｳ</t>
  </si>
  <si>
    <t>ｵｻﾅｲ ﾕｳﾘ</t>
  </si>
  <si>
    <t>ｻｸﾔﾏ ﾅﾅﾐ</t>
  </si>
  <si>
    <t>ｴﾝﾄﾞｳ ﾄﾓｴ</t>
  </si>
  <si>
    <t>ｻｲﾄｳ ﾘｺ</t>
  </si>
  <si>
    <t>ﾀﾅｶ ﾐｽﾞｷ</t>
  </si>
  <si>
    <t>ﾌｸｼ ﾕｳ</t>
  </si>
  <si>
    <t>ﾎﾝﾏ ﾘｺ</t>
  </si>
  <si>
    <t>ﾔﾅｷﾞﾀﾞ ｻﾗ</t>
  </si>
  <si>
    <t>ｲﾄｳ ｼﾞｭﾘ</t>
  </si>
  <si>
    <t>ｼﾗﾄ ﾘﾝ</t>
  </si>
  <si>
    <t>ｼﾝﾓﾄ ﾖｳｺ</t>
  </si>
  <si>
    <t>ﾁﾊﾞ ﾈﾈ</t>
  </si>
  <si>
    <t>ﾅｶｻﾞﾜ ｶﾉﾝ</t>
  </si>
  <si>
    <t>ｵｲｶﾜ ﾚﾐ</t>
  </si>
  <si>
    <t>ﾅｶﾑﾗ ﾏﾘﾅ</t>
  </si>
  <si>
    <t>ﾖｼﾀﾞ ﾐｸ</t>
  </si>
  <si>
    <t>ｲﾜｶﾄﾞ ﾁﾅ</t>
  </si>
  <si>
    <t>ｲﾜﾌﾞﾁ ｱｵﾐ</t>
  </si>
  <si>
    <t>ｼﾉﾊﾗ ﾕﾉ</t>
  </si>
  <si>
    <t>ｼﾐｽﾞ ﾕｳｶ</t>
  </si>
  <si>
    <t>ﾀｶﾊｼ ﾕｳﾉ</t>
  </si>
  <si>
    <t>ﾌｼﾞｵｶ ﾐｻｷ</t>
  </si>
  <si>
    <t>ｴﾝﾄﾞｳ ﾎﾉｶ</t>
  </si>
  <si>
    <t>ｴﾝﾄﾞｳ ﾕﾒｶ</t>
  </si>
  <si>
    <t>ｶﾐﾀｲﾗ ﾋｲﾅ</t>
  </si>
  <si>
    <t>ｸﾄﾞｳ ﾎﾉｶ</t>
  </si>
  <si>
    <t>ｺﾊﾞﾔｼ ﾕﾅ</t>
  </si>
  <si>
    <t>ｻﾄｳ ﾁｬﾒ</t>
  </si>
  <si>
    <t>ｴﾄｳ ﾕｲﾅ</t>
  </si>
  <si>
    <t>ｴﾝﾄﾞｳ ﾘﾎ</t>
  </si>
  <si>
    <t>ｸﾄﾞｳ ｻｷ</t>
  </si>
  <si>
    <t>ｵｸﾔﾏ ｻﾎ</t>
  </si>
  <si>
    <t>ﾌﾞﾄｳ ﾘﾝ</t>
  </si>
  <si>
    <t>ｽｶﾞﾜﾗ ｱﾕ</t>
  </si>
  <si>
    <t>ﾀｻﾞﾜ ｶｽﾞ</t>
  </si>
  <si>
    <t>ﾐﾄﾞﾘｶﾜ ｱﾐ</t>
  </si>
  <si>
    <t>ｻｶﾏﾁ ﾆｺ</t>
  </si>
  <si>
    <t>ｼﾓﾃﾝﾏ ｶｴﾃﾞ</t>
  </si>
  <si>
    <t>ﾊﾁｽｶ ﾕｲ</t>
  </si>
  <si>
    <t>ﾜﾀﾅﾍﾞ ﾕｳﾋ</t>
  </si>
  <si>
    <t>ｲﾄｳ ｻｴﾗ</t>
  </si>
  <si>
    <t>ﾐﾅｶﾜ ｱﾔﾉ</t>
  </si>
  <si>
    <t>ｶﾅｻﾞﾜ ﾋﾅ</t>
  </si>
  <si>
    <t>ﾀﾑﾗ ﾕｳｷ</t>
  </si>
  <si>
    <t>ﾖｯｶｲﾁ ｷﾗ</t>
  </si>
  <si>
    <t>ﾀﾑﾗ ﾕﾅ</t>
  </si>
  <si>
    <t>ﾀﾑﾗ ﾘﾅ</t>
  </si>
  <si>
    <t>ｱﾗｶｷ ﾓｴ</t>
  </si>
  <si>
    <t>ｲﾉｳｴ ｱｲｶ</t>
  </si>
  <si>
    <t>ｻﾜｲ ｶﾚﾝ</t>
  </si>
  <si>
    <t>ﾌﾙｶﾜ ｶｵﾙｺ</t>
  </si>
  <si>
    <t>ｶﾜｻｷ ﾜｶﾅ</t>
  </si>
  <si>
    <t>ｶﾜﾀﾞｲ ｶﾘﾅ</t>
  </si>
  <si>
    <t>ﾏｲﾀ ﾉﾉｶ</t>
  </si>
  <si>
    <t>ﾖﾂﾔｸ ｿﾅ</t>
  </si>
  <si>
    <t>ｵｵｼﾀ ｻﾔ</t>
  </si>
  <si>
    <t>ｸﾏｶﾞｲ ｴﾘｶ</t>
  </si>
  <si>
    <t>ｸﾏｶﾞｲ ﾎﾉｶ</t>
  </si>
  <si>
    <t>ｻｻｷ ﾗﾉ</t>
  </si>
  <si>
    <t>ｼｹﾞ ｱｽｶ</t>
  </si>
  <si>
    <t>ﾀｶﾊｼ ｱｵｲ</t>
  </si>
  <si>
    <t>ﾄﾀﾞﾃ ｱｵｲ</t>
  </si>
  <si>
    <t>ｸﾏｶﾞｲ ｱｵｲ</t>
  </si>
  <si>
    <t>ﾐｶﾐ ｼﾞｭｴﾙ</t>
  </si>
  <si>
    <t>ﾑｷﾞｸﾗ ﾊﾅ</t>
  </si>
  <si>
    <t>ﾜﾀﾅﾍﾞ ﾕｳｷ</t>
  </si>
  <si>
    <t>ｵｵﾂﾎﾞ ﾙｳﾅ</t>
  </si>
  <si>
    <t>ｹﾇｶ ﾋﾅﾉ</t>
  </si>
  <si>
    <t>ｻﾜﾑﾗ ﾊﾙﾅ</t>
  </si>
  <si>
    <t>ﾀｶｼﾞｮｳ ｷｻ</t>
  </si>
  <si>
    <t>ﾊﾗｼﾅｲ ﾐﾗｲ</t>
  </si>
  <si>
    <t>ﾐﾔﾀ ｻｷ</t>
  </si>
  <si>
    <t>ﾑﾗﾏﾂ ｿﾉ</t>
  </si>
  <si>
    <t>ｼﾏ ﾅﾂｷ</t>
  </si>
  <si>
    <t>ｲｼｶﾜ ｾﾝﾘ</t>
  </si>
  <si>
    <t>ｵｻﾞﾜ ﾕｽﾞ</t>
  </si>
  <si>
    <t>ｵﾀﾞﾜﾗ ﾕﾂｷ</t>
  </si>
  <si>
    <t>ｺﾝﾉ ﾘｾ</t>
  </si>
  <si>
    <t>ﾁﾀﾞ ﾋﾖﾘ</t>
  </si>
  <si>
    <t>ｺﾝ ﾕｳｶ</t>
  </si>
  <si>
    <t>ｼﾗﾄ ｺｺｱ</t>
  </si>
  <si>
    <t>ﾀﾃｼﾀ ﾅﾅﾐ</t>
  </si>
  <si>
    <t>ﾀﾃｼﾀ ﾘｺ</t>
  </si>
  <si>
    <t>ｵｶﾀﾞ ﾕｳ</t>
  </si>
  <si>
    <t>ﾔﾏﾄ ﾕｽﾞｷ</t>
  </si>
  <si>
    <t>ｲﾄｳ ﾋﾅｺ</t>
  </si>
  <si>
    <t>ｵﾊﾞﾗ ﾉｿﾞﾐ</t>
  </si>
  <si>
    <t>ﾌｼﾞﾜﾗ ｳﾙﾊ</t>
  </si>
  <si>
    <t>ｸﾏｶﾞｲ ﾓﾓｴ</t>
  </si>
  <si>
    <t>ｸﾗﾓﾄ ｱｲｶ</t>
  </si>
  <si>
    <t>ｱﾍﾞ ｻｴﾘ</t>
  </si>
  <si>
    <t>ｺｼﾞﾏ ﾕｱ</t>
  </si>
  <si>
    <t>ｻｻｷ ﾕｽﾞｶ</t>
  </si>
  <si>
    <t>ﾎﾘｱｲ ﾐﾚｲ</t>
  </si>
  <si>
    <t>ﾐｳﾗ ﾕｷﾅ</t>
  </si>
  <si>
    <t>ｽｶﾞﾜﾗ ﾅﾂｷ</t>
  </si>
  <si>
    <t>ｲｼｶﾜ ﾘﾝ</t>
  </si>
  <si>
    <t>ｲｼｶﾜ ﾚｱ</t>
  </si>
  <si>
    <t>ﾔｼﾏ ﾋﾅ</t>
  </si>
  <si>
    <t>ｸﾄﾞｳ ﾓﾓｶ</t>
  </si>
  <si>
    <t>ｶﾅｻﾞﾜ ﾊﾂﾞｷ</t>
  </si>
  <si>
    <t>ｻｻｷ ﾉﾄﾞｶ</t>
  </si>
  <si>
    <t>ﾏｴｶﾜ ｱｷﾊ</t>
  </si>
  <si>
    <t>ﾔﾏｻﾞｷ ﾅﾅｶ</t>
  </si>
  <si>
    <t>ｲﾄｳ ﾓﾓｶ</t>
  </si>
  <si>
    <t>ｳｼｻﾞｷ ｻｴﾗ</t>
  </si>
  <si>
    <t>ｻｻｷ ﾏﾘﾓ</t>
  </si>
  <si>
    <t>ﾀﾏｶﾜ ﾕｲ</t>
  </si>
  <si>
    <t>ｸﾄﾞｳ ﾅｺﾞﾐ</t>
  </si>
  <si>
    <t>ﾅｶﾀ ﾕｴﾙ</t>
  </si>
  <si>
    <t>ﾊﾘﾏ ｱｲﾅ</t>
  </si>
  <si>
    <t>ﾏｻｷ ｱｲﾅ</t>
  </si>
  <si>
    <t>ﾏｻｷ ﾕｳｶ</t>
  </si>
  <si>
    <t>ｲﾊﾗ ﾕﾅ</t>
  </si>
  <si>
    <t>ｲﾜｷ ﾕﾂｷ</t>
  </si>
  <si>
    <t>ﾉｻﾞｷ ｶﾘﾝ</t>
  </si>
  <si>
    <t>ﾊﾀｹﾔﾏ ﾁﾎ</t>
  </si>
  <si>
    <t>ﾌﾅﾔﾏ ﾕｳｲ</t>
  </si>
  <si>
    <t>ﾅｶﾑﾗ ﾕﾅ</t>
  </si>
  <si>
    <t>ﾊﾀｹﾔﾏ ｻｷ</t>
  </si>
  <si>
    <t>ｵｵｻｷ ｱﾑ</t>
  </si>
  <si>
    <t>ﾜﾉ ｱｲﾘ</t>
  </si>
  <si>
    <t>ｱﾗｻﾜ ﾜｶﾅ</t>
  </si>
  <si>
    <t>ｳﾁｻﾞﾜ ﾘﾘ</t>
  </si>
  <si>
    <t>ﾀｹﾊﾅ ﾙｶ</t>
  </si>
  <si>
    <t>ﾔﾏﾉｼﾀ ﾊｽﾐ</t>
  </si>
  <si>
    <t>ﾖｺｲﾅｲ ﾅｵ</t>
  </si>
  <si>
    <t>ｵﾉﾃﾞﾗ ｶﾅ</t>
  </si>
  <si>
    <t>ｼﾊﾞﾀ ｱｻﾋ</t>
  </si>
  <si>
    <t>ｻｻｷ ｱﾔﾈ</t>
  </si>
  <si>
    <t>ｻｻｷ ﾕｷ</t>
  </si>
  <si>
    <t>ｻｲﾄｳ ｱﾔﾉ</t>
  </si>
  <si>
    <t>ﾊﾀｹﾔﾏ ﾕｽﾞｶ</t>
  </si>
  <si>
    <t>ｵｵｲｼ ﾕｳｱ</t>
  </si>
  <si>
    <t>ﾀｹﾀﾞ ｱｽｶ</t>
  </si>
  <si>
    <t>ﾆｼﾀﾞﾃ ﾗﾝ</t>
  </si>
  <si>
    <t>ﾊﾅｻｶ ﾙﾘ</t>
  </si>
  <si>
    <t>ｽｽﾞｷ ｸﾚｱ</t>
  </si>
  <si>
    <t>ﾀｻﾞﾜ ﾙﾉｱ</t>
  </si>
  <si>
    <t>ﾀｼﾛ ｱﾔｶ</t>
  </si>
  <si>
    <t>ﾀｶﾐ ｺﾉｶ</t>
  </si>
  <si>
    <t>ﾀﾅｶ ﾉﾉｶ</t>
  </si>
  <si>
    <t>ﾀﾑﾗ ﾐﾊﾈ</t>
  </si>
  <si>
    <t>ﾊｼﾊﾞ ｶｴﾃﾞ</t>
  </si>
  <si>
    <t>ｲｼｼﾞﾏ ﾒｲ</t>
  </si>
  <si>
    <t>ﾅﾂｲ ﾋﾅｺ</t>
  </si>
  <si>
    <t>ｱｶｻﾞﾜ ﾋﾅﾉ</t>
  </si>
  <si>
    <t>ﾁﾊﾞ ﾐｸ</t>
  </si>
  <si>
    <t>ﾅｶﾉ ﾊﾙｶ</t>
  </si>
  <si>
    <t>ﾀﾊﾞﾀ ﾏｵ</t>
  </si>
  <si>
    <t>ｻﾄｳ ﾎﾅﾐ</t>
  </si>
  <si>
    <t>ｽｽﾞｷ ｴﾉ</t>
  </si>
  <si>
    <t>ﾀｶﾊｼ ｵﾄﾊ</t>
  </si>
  <si>
    <t>ｽｶﾞﾜﾗ ﾁｱﾘ</t>
  </si>
  <si>
    <t>ﾋﾛﾅｲ ｱﾕﾘ</t>
  </si>
  <si>
    <t>ﾐﾔｶﾜ ﾘﾅ</t>
  </si>
  <si>
    <t>ﾓﾘ ﾘｺ</t>
  </si>
  <si>
    <t>ｻｻｷ ﾐｳ</t>
  </si>
  <si>
    <t>ﾋｶﾍﾞ ｺｺﾐ</t>
  </si>
  <si>
    <t>ｻﾄｳ ﾕｳｶ</t>
  </si>
  <si>
    <t>ﾌｸｼ ｱﾝｼﾞｭ</t>
  </si>
  <si>
    <t>ﾏｳﾁ ﾘｺ</t>
  </si>
  <si>
    <t>ﾅﾘﾀ ﾚｲﾗ</t>
  </si>
  <si>
    <t>ｲﾄｳ ﾕｲ</t>
  </si>
  <si>
    <t>ｵﾉﾃﾞﾗ ﾋﾖﾘ</t>
  </si>
  <si>
    <t>ｸﾏｶﾞｲ ﾋﾄﾐ</t>
  </si>
  <si>
    <t>ﾀｼﾛ ﾉﾄﾞｶ</t>
  </si>
  <si>
    <t>ﾐｳﾗ ｱｺ</t>
  </si>
  <si>
    <t>ｼﾞﾝﾊﾞ ﾘﾘｺ</t>
  </si>
  <si>
    <t>ｵﾉﾃﾞﾗ ｻｸﾗ</t>
  </si>
  <si>
    <t>ﾀﾞｲﾄﾞｳ ﾋﾅ</t>
  </si>
  <si>
    <t>ｶﾄｳ ﾕｲ</t>
  </si>
  <si>
    <t>ｺﾞﾄｳ ﾊﾙｶ</t>
  </si>
  <si>
    <t>ｷｸﾁ ｾｲﾅ</t>
  </si>
  <si>
    <t>ﾏﾂｶﾞｼﾗ ﾕﾉ</t>
  </si>
  <si>
    <t>ｷｸﾁ ｱｽﾞｻ</t>
  </si>
  <si>
    <t>ｷﾄﾞｸﾞﾁ ﾄﾜ</t>
  </si>
  <si>
    <t>ｱﾍﾞ ｻﾗ</t>
  </si>
  <si>
    <t>ｴﾝﾄﾞｳ ﾏｼﾛ</t>
  </si>
  <si>
    <t>ｵｵｶﾜ ﾋﾅﾀ</t>
  </si>
  <si>
    <t>ﾔｴｶﾞｼ ﾕｳ</t>
  </si>
  <si>
    <t>ﾔｴｶﾞｼ ﾕﾗ</t>
  </si>
  <si>
    <t>ｲﾄｳ ｺﾊﾙ</t>
  </si>
  <si>
    <t>ｻｶﾓﾄ ﾐﾎ</t>
  </si>
  <si>
    <t>ｻｻｷ ｱﾘｽ</t>
  </si>
  <si>
    <t>ﾏﾅﾍﾞ ｲﾛﾊ</t>
  </si>
  <si>
    <t>ｴﾝﾄﾞｳ ｻｸﾗ</t>
  </si>
  <si>
    <t>ﾀｶﾊｼ ﾕﾗ</t>
  </si>
  <si>
    <t>ﾅﾍﾞｸﾗ ﾘﾉ</t>
  </si>
  <si>
    <t>ﾏﾂｳﾗ ｱﾐ</t>
  </si>
  <si>
    <t>ﾔｴｶﾞｼ ﾘﾝ</t>
  </si>
  <si>
    <t>ｲﾄｳ ｶﾎ</t>
  </si>
  <si>
    <t>ﾜﾀﾅﾍﾞ ﾊﾅ</t>
  </si>
  <si>
    <t>ﾀﾁﾊﾞﾅ ﾅﾂｷ</t>
  </si>
  <si>
    <t>ﾀﾝﾅｲ ｻｸﾗ</t>
  </si>
  <si>
    <t>ﾖｼﾀﾞ ﾏﾉｶ</t>
  </si>
  <si>
    <t>ｶﾏﾀ ﾎﾉｶ</t>
  </si>
  <si>
    <t>ｸﾏｶﾞｲ ﾘﾝ</t>
  </si>
  <si>
    <t>ｼﾀﾗ ﾏﾅｶ</t>
  </si>
  <si>
    <t>ﾀｶｸ ﾂｷｶ</t>
  </si>
  <si>
    <t>ｵｶﾞﾀ ﾅﾅﾐ</t>
  </si>
  <si>
    <t>ｻﾄｳ ﾊｽﾞｷ</t>
  </si>
  <si>
    <t>ｽｶﾞﾜﾗ ﾋﾖﾘ</t>
  </si>
  <si>
    <t>ﾀｶｸ ｾﾅ</t>
  </si>
  <si>
    <t>ｵｵｸﾎﾞ ﾕﾘ</t>
  </si>
  <si>
    <t>ｾｷｸﾞﾁ ﾓﾓｶ</t>
  </si>
  <si>
    <t>ﾔﾏｼﾀ ﾘｵ</t>
  </si>
  <si>
    <t>ｻｺﾞﾔ ﾏﾅ</t>
  </si>
  <si>
    <t>ﾀｻﾞﾜ ﾕﾗ</t>
  </si>
  <si>
    <t>ﾔﾏｸﾞﾁ ｶﾉﾝ</t>
  </si>
  <si>
    <t>ﾎﾘｳﾁ ﾘﾅ</t>
  </si>
  <si>
    <t>ｲﾜﾌﾞﾁ ﾕｲ</t>
  </si>
  <si>
    <t>ｲﾜﾌﾞﾁ ﾘｲﾅ</t>
  </si>
  <si>
    <t>ｴﾝﾄﾞｳ ﾘﾉ</t>
  </si>
  <si>
    <t>ｵﾔﾏ ﾅｵｶ</t>
  </si>
  <si>
    <t>ｻｲﾄｳ ﾘｵﾝ</t>
  </si>
  <si>
    <t>ｽｶﾞﾜﾗ ﾕｳﾘ</t>
  </si>
  <si>
    <t>ﾐｳﾗ ｱﾝﾘ</t>
  </si>
  <si>
    <t>ｽｶﾞﾜﾗ ﾏﾅ</t>
  </si>
  <si>
    <t>ｵｵﾐﾁ ｿﾗ</t>
  </si>
  <si>
    <t>ﾏｲﾀ ﾘﾉ</t>
  </si>
  <si>
    <t>ｲｽﾞﾐｶﾜ ﾕﾒﾊ</t>
  </si>
  <si>
    <t>ｵｵｻﾜ ﾁﾋﾛ</t>
  </si>
  <si>
    <t>ﾄﾀﾞﾃ ﾜｶﾅ</t>
  </si>
  <si>
    <t>ｲﾜｷ ﾊﾙｶ</t>
  </si>
  <si>
    <t>ｵｵｳﾁﾀﾞ ﾁﾋﾛ</t>
  </si>
  <si>
    <t>ｻﾜ ｶﾝﾅ</t>
  </si>
  <si>
    <t>ｾﾝﾀﾞｲ ﾋﾅﾀ</t>
  </si>
  <si>
    <t>ﾗﾝﾊﾞ ﾕﾐ</t>
  </si>
  <si>
    <t>ｸﾏｶﾞｲ ﾒｲ</t>
  </si>
  <si>
    <t>ﾅｶﾞﾉ ﾕｳｷ</t>
  </si>
  <si>
    <t>ﾊﾝﾅ ﾐﾎ</t>
  </si>
  <si>
    <t>ﾌｷｱｹﾞ ﾒｸﾞ</t>
  </si>
  <si>
    <t>ﾐｽﾞﾎﾘ ﾕｲ</t>
  </si>
  <si>
    <t>ﾀﾏﾔﾏ ｻﾔ</t>
  </si>
  <si>
    <t>ｼﾊﾞﾔﾏ ﾐｵ</t>
  </si>
  <si>
    <t>ﾖｼﾀﾞ ﾕｳﾅ</t>
  </si>
  <si>
    <t>ｵｲｶﾜ ﾋﾗﾘ</t>
  </si>
  <si>
    <t>ｺﾝﾄﾞｳ ｿﾉｺ</t>
  </si>
  <si>
    <t>ﾀｷｻﾞﾜ ﾋﾒｶ</t>
  </si>
  <si>
    <t>ﾑﾗｶﾐ ﾅﾅﾊ</t>
  </si>
  <si>
    <t>ﾑﾗｶﾐ ﾉﾉﾊ</t>
  </si>
  <si>
    <t>ｻｻｷ ﾒﾙ</t>
  </si>
  <si>
    <t>ｵｵｲ ﾉﾉ</t>
  </si>
  <si>
    <t>ｶﾄｳ ﾈﾈ</t>
  </si>
  <si>
    <t>ｶﾜｶﾐ ﾁﾋﾛ</t>
  </si>
  <si>
    <t>ﾀｶｷﾞ ﾘﾝ</t>
  </si>
  <si>
    <t>ｱﾍﾞ ﾏﾕｷ</t>
  </si>
  <si>
    <t>ｵｻﾞﾜ ﾁｴﾘ</t>
  </si>
  <si>
    <t>ﾀﾑﾗ ﾐｻﾄ</t>
  </si>
  <si>
    <t>ﾎﾀﾞｶ ﾊﾚ</t>
  </si>
  <si>
    <t>ｹﾝﾈﾝﾀﾞｲ ﾐﾐ</t>
  </si>
  <si>
    <t>ﾅｶﾉ ﾕﾅ</t>
  </si>
  <si>
    <t>ﾏｳﾁ ﾅﾅﾐ</t>
  </si>
  <si>
    <t>ｾｷｶﾞﾐ ﾐｵ</t>
  </si>
  <si>
    <t>ﾀｶﾔ ﾅﾅｵ</t>
  </si>
  <si>
    <t>ﾅｶﾑﾗ ｶﾝﾅ</t>
  </si>
  <si>
    <t>ﾉｻﾞｷ ﾙｲ</t>
  </si>
  <si>
    <t>ｺﾝ ｺﾉﾐ</t>
  </si>
  <si>
    <t>ｺﾊﾞﾔｼ ﾘﾐ</t>
  </si>
  <si>
    <t>ｻｻｷ ｺﾊﾙ</t>
  </si>
  <si>
    <t>ｻｻｷ ﾏﾘｶ</t>
  </si>
  <si>
    <t>ｻﾜﾀﾞ ﾐｻｷ</t>
  </si>
  <si>
    <t>ﾇﾏｻﾞｷ ﾋｶﾘ</t>
  </si>
  <si>
    <t>ｵﾊﾞﾗ ｻｸﾗ</t>
  </si>
  <si>
    <t>ｺﾞﾄｳ ﾅﾅ</t>
  </si>
  <si>
    <t>ｻｶﾓﾄ ﾏｲ</t>
  </si>
  <si>
    <t>ﾓﾄﾉ ﾊﾂﾞｷ</t>
  </si>
  <si>
    <t>ﾀﾆｳﾁ ｱｵｲ</t>
  </si>
  <si>
    <t>ｲﾉｳｴ ｶｼﾞｭ</t>
  </si>
  <si>
    <t>ｽｽﾞｷ ﾊﾙｶ</t>
  </si>
  <si>
    <t>ﾊﾀﾅｶ ﾅﾅﾐ</t>
  </si>
  <si>
    <t>ｶﾈﾋﾗ ｱｲﾚｲ</t>
  </si>
  <si>
    <t>ｸﾄﾞｳ ﾘｻ</t>
  </si>
  <si>
    <t>ｻｻ ﾋﾏﾜﾘ</t>
  </si>
  <si>
    <t>ﾑﾗｷ ﾋﾖﾘ</t>
  </si>
  <si>
    <t>ｷﾀﾑﾗ ﾕｶ</t>
  </si>
  <si>
    <t>ｻｲｸﾄﾞｳ ﾓﾓｶ</t>
  </si>
  <si>
    <t>ﾊﾀｹﾔﾏ ﾂﾊﾞｷ</t>
  </si>
  <si>
    <t>ﾐｶﾐ ｽﾐｶ</t>
  </si>
  <si>
    <t>ﾓﾄﾐﾔ ｺｺｱ</t>
  </si>
  <si>
    <t>ｵｵｷ ｱﾔﾉ</t>
  </si>
  <si>
    <t>ｷｸﾁ ｸﾚｱ</t>
  </si>
  <si>
    <t>ｸﾄﾞｳ ﾅｷﾞｻ</t>
  </si>
  <si>
    <t>ﾀｸｻﾘ ｱｷﾎ</t>
  </si>
  <si>
    <t>ﾊﾀｹﾔﾏ ﾉｿﾞﾐ</t>
  </si>
  <si>
    <t>ｱﾈﾀｲ ﾘｵ</t>
  </si>
  <si>
    <t>ｺﾊﾞﾔｼ ｱｲﾘ</t>
  </si>
  <si>
    <t>ﾌｸﾑﾗ ﾐｵ</t>
  </si>
  <si>
    <t>ｴﾝﾄﾞｳ ﾌｳｶ</t>
  </si>
  <si>
    <t>ｵﾉﾃﾞﾗ ﾐｵ</t>
  </si>
  <si>
    <t>ﾁﾊﾞ ｱｲﾐ</t>
  </si>
  <si>
    <t>ﾁﾊﾞ ﾄﾓｶ</t>
  </si>
  <si>
    <t>ﾁﾊﾞ ﾅｷﾞｻ</t>
  </si>
  <si>
    <t>ﾁﾊﾞ ﾉﾘｶ</t>
  </si>
  <si>
    <t>ﾏﾂﾓﾄ ﾕｳ</t>
  </si>
  <si>
    <t>ｴﾝﾄﾞｳ ｸｳﾙ</t>
  </si>
  <si>
    <t>ｺﾀｷ ｺﾊｸ</t>
  </si>
  <si>
    <t>ｻｻｷ ﾕｱ</t>
  </si>
  <si>
    <t>ﾀﾔﾏ ｼｭﾉﾝ</t>
  </si>
  <si>
    <t>ﾌｼﾞﾜﾗ ｱｲｶ</t>
  </si>
  <si>
    <t>ﾑｶｲﾀﾞ ﾏﾘﾉ</t>
  </si>
  <si>
    <t>ﾐｳﾗ ﾊﾂﾞｷ</t>
  </si>
  <si>
    <t>ｱﾍﾞ ﾘｻ</t>
  </si>
  <si>
    <t>ｻｶﾓﾄ ｶﾚﾝ</t>
  </si>
  <si>
    <t>ﾏｲﾀ ﾓﾓｶ</t>
  </si>
  <si>
    <t>ｵｻﾞｷ ﾅｺﾞﾐ</t>
  </si>
  <si>
    <t>ﾊﾅｼﾀ ｶﾅﾉ</t>
  </si>
  <si>
    <t>ﾐﾝﾌﾞﾀ ｱﾔｶ</t>
  </si>
  <si>
    <t>ﾐﾝﾌﾞﾀ ﾕﾅ</t>
  </si>
  <si>
    <t>ｶﾏｲｼ ﾁﾅ</t>
  </si>
  <si>
    <t>ｺﾏｷ ﾏｵ</t>
  </si>
  <si>
    <t>ｾｷﾑｶｲ ﾌｳｶ</t>
  </si>
  <si>
    <t>ﾀﾃﾔﾏ ﾐﾂﾞｷ</t>
  </si>
  <si>
    <t>ﾊﾆｳ ｺﾄﾈ</t>
  </si>
  <si>
    <t>ｵｶﾞｻﾜﾗ ｱﾔﾈ</t>
  </si>
  <si>
    <t>ｶﾈﾀ ｺﾄ</t>
  </si>
  <si>
    <t>ﾊﾏ ﾋｲﾛ</t>
  </si>
  <si>
    <t>ｲﾄﾞﾊﾞﾀ ｳﾀ</t>
  </si>
  <si>
    <t>ｵｵﾐﾔ ﾘｺ</t>
  </si>
  <si>
    <t>ｺﾊﾞﾔｼ ﾘﾉ</t>
  </si>
  <si>
    <t>ｼﾗﾊﾀ ﾕｲﾅ</t>
  </si>
  <si>
    <t>ｲﾀｲ ｱﾔﾅ</t>
  </si>
  <si>
    <t>ｵｲｶﾜ ｴﾐ</t>
  </si>
  <si>
    <t>ｼﾏﾂﾞ ｻｷ</t>
  </si>
  <si>
    <t>ｸﾏｶﾞｲ ﾊﾙｶ</t>
  </si>
  <si>
    <t>ｻｻｷ ﾒｲ</t>
  </si>
  <si>
    <t>ﾀｼﾛ ﾉﾉ</t>
  </si>
  <si>
    <t>ﾔﾏｸﾞﾁ ﾊﾅｺ</t>
  </si>
  <si>
    <t>ﾀｶﾊｼ ﾏｲ</t>
  </si>
  <si>
    <t>ﾑﾗｶﾐ ﾒｲ</t>
  </si>
  <si>
    <t>ﾑﾛｵｶ ﾕﾗ</t>
  </si>
  <si>
    <t>ｻｲﾄｳ ｶﾅ</t>
  </si>
  <si>
    <t>ｻｻｷ ﾋﾅ</t>
  </si>
  <si>
    <t>ｽｽﾞｷ ﾕｷﾅ</t>
  </si>
  <si>
    <t>ﾅｶﾞﾔﾏ ﾐｵ</t>
  </si>
  <si>
    <t>ｲｼﾑﾗ ﾐｽｽﾞ</t>
  </si>
  <si>
    <t>ｷｸﾁ ﾉﾝﾉ</t>
  </si>
  <si>
    <t>ｷｸﾁ ﾕｳﾘ</t>
  </si>
  <si>
    <t>ｻﾉ ﾎﾅﾐ</t>
  </si>
  <si>
    <t>ｽｽﾞｷ ｷﾗﾘ</t>
  </si>
  <si>
    <t>ｱﾗｲ ﾐﾕ</t>
  </si>
  <si>
    <t>ｲﾄｳ ﾕﾒ</t>
  </si>
  <si>
    <t>ｵｵﾀｷ ﾏｵ</t>
  </si>
  <si>
    <t>ｻﾉ ﾐﾋﾛ</t>
  </si>
  <si>
    <t>ｳﾗﾀ ﾕｳｶ</t>
  </si>
  <si>
    <t>ｶｷﾞﾓﾄ ﾌｸ</t>
  </si>
  <si>
    <t>ｵﾀﾞﾅｶ ﾏﾅｶ</t>
  </si>
  <si>
    <t>ｸﾄﾞｳ ﾉﾉﾊ</t>
  </si>
  <si>
    <t>ｸﾏｶﾞｲ ﾕｳﾋ</t>
  </si>
  <si>
    <t>ｻｻｷ ﾐｵﾘ</t>
  </si>
  <si>
    <t>ﾎｿｶﾜ ﾕﾘﾅ</t>
  </si>
  <si>
    <t>ｵｵｸﾎﾞ ﾘｺ</t>
  </si>
  <si>
    <t>ｺﾑｶｲ ﾚﾅ</t>
  </si>
  <si>
    <t>ｼﾓﾑｶｲ ｻﾁｶ</t>
  </si>
  <si>
    <t>ﾀﾏｻﾞﾜ ﾅﾅﾐ</t>
  </si>
  <si>
    <t>ﾆｼﾉ ﾕﾗ</t>
  </si>
  <si>
    <t>ｻｻｷ ｼｵﾘ</t>
  </si>
  <si>
    <t>ﾐｳﾗ ﾅｺ</t>
  </si>
  <si>
    <t>ｵｵﾀ ﾅｺ</t>
  </si>
  <si>
    <t>ｸﾎﾞ ﾐﾕ</t>
  </si>
  <si>
    <t>ﾀﾆｸﾞﾁ ﾌｳｶ</t>
  </si>
  <si>
    <t>ﾐｳﾗ ｷﾗ</t>
  </si>
  <si>
    <t>ﾌﾙｶﾜ ﾜｶﾅ</t>
  </si>
  <si>
    <t>ｱﾏｾ ﾐﾕ</t>
  </si>
  <si>
    <t>ﾀﾞｲﾎﾞｳ ｶｱﾔ</t>
  </si>
  <si>
    <t>ﾄｸﾀ ﾌﾕ</t>
  </si>
  <si>
    <t>ﾎﾘｳﾁ ｼｽﾞｸ</t>
  </si>
  <si>
    <t>ﾖｺｻﾜ ﾚｲﾅ</t>
  </si>
  <si>
    <t>ﾖｺﾃ ｺｺﾊ</t>
  </si>
  <si>
    <t>ｴﾝﾄﾞｳ ﾘｵﾝ</t>
  </si>
  <si>
    <t>ｵﾔﾏﾀﾞ ﾘﾝｶ</t>
  </si>
  <si>
    <t>ｶﾜﾏﾀ ﾘﾝ</t>
  </si>
  <si>
    <t>ｻｻｷ ﾊﾙｾ</t>
  </si>
  <si>
    <t>ｾｷ ｶﾘﾅ</t>
  </si>
  <si>
    <t>ﾖｼﾀﾞ ﾕｱ</t>
  </si>
  <si>
    <t>ｲﾏﾏﾂ ｻｸﾗ</t>
  </si>
  <si>
    <t>ｵｵｻﾜ ｱｹﾞﾊ</t>
  </si>
  <si>
    <t>ｵｵﾏｷ ｾｲﾅ</t>
  </si>
  <si>
    <t>ｻﾄｳ ﾐｸ</t>
  </si>
  <si>
    <t>ﾀｹﾀﾞ ｻｸﾗ</t>
  </si>
  <si>
    <t>ﾀﾅｶ ｱｽﾐ</t>
  </si>
  <si>
    <t>ﾀﾅｶ ﾋﾅ</t>
  </si>
  <si>
    <t>ﾏﾂｳﾗ ﾘﾝ</t>
  </si>
  <si>
    <t>ｵｵｳﾁ ﾕｳﾅ</t>
  </si>
  <si>
    <t>ｶﾜｸﾞﾁ ｱｲ</t>
  </si>
  <si>
    <t>ｷﾀﾀﾞ ﾏﾎ</t>
  </si>
  <si>
    <t>ﾀｺﾞ ﾐｳ</t>
  </si>
  <si>
    <t>ﾁﾊﾞ ｺﾄﾅ</t>
  </si>
  <si>
    <t>ﾔﾏﾔ ｺｺﾛ</t>
  </si>
  <si>
    <t>ﾀｶﾊｼ ｸﾚｱ</t>
  </si>
  <si>
    <t>ﾅｶﾞﾓﾄ ﾙｶ</t>
  </si>
  <si>
    <t>ﾔﾏｵﾘ ﾐﾕ</t>
  </si>
  <si>
    <t>ｲﾀｶﾞｷ ﾋﾛﾐ</t>
  </si>
  <si>
    <t>ｵｵﾀｹ ﾙﾘ</t>
  </si>
  <si>
    <t>ﾊﾔﾉ ﾅｷﾞｻ</t>
  </si>
  <si>
    <t>ﾌｼﾞﾀﾞﾃ ﾅﾅ</t>
  </si>
  <si>
    <t>ｵﾔﾏﾀﾞ ﾁｻ</t>
  </si>
  <si>
    <t>ｷｸﾁ ﾐﾚｱ</t>
  </si>
  <si>
    <t>ｸﾎﾞﾀ ｻﾗ</t>
  </si>
  <si>
    <t>ｻﾄｳ ﾐｴ</t>
  </si>
  <si>
    <t>ﾀｶﾊｼ ﾓﾓｶ</t>
  </si>
  <si>
    <t>ﾊﾀｹﾔﾏ ﾗﾝ</t>
  </si>
  <si>
    <t>ﾜﾀﾅﾍﾞ ﾐﾅﾐ</t>
  </si>
  <si>
    <t>ｻｻｷ ﾐﾜ</t>
  </si>
  <si>
    <t>ﾜﾀﾅﾍﾞ ﾋﾅｺ</t>
  </si>
  <si>
    <t>ｱﾍﾞ ﾅｷﾞｻ</t>
  </si>
  <si>
    <t>ｱﾘﾀ ﾉｱ</t>
  </si>
  <si>
    <t>ｲﾄｳ ｱｲﾅ</t>
  </si>
  <si>
    <t>ｲﾄｳ ｱｲﾘ</t>
  </si>
  <si>
    <t>ｺﾀﾞﾏ ｺﾏﾁ</t>
  </si>
  <si>
    <t>ﾅｲﾄｳ ﾘｵ</t>
  </si>
  <si>
    <t>ﾐﾔﾓﾄ ｱｶﾘ</t>
  </si>
  <si>
    <t>ﾔﾁ ﾗﾅ</t>
  </si>
  <si>
    <t>ｲﾉｳｴ ﾁﾖﾘ</t>
  </si>
  <si>
    <t>ｵｵｲｼ ﾊﾝﾅ</t>
  </si>
  <si>
    <t>ｵｵｻｷ ﾐｸ</t>
  </si>
  <si>
    <t>ｾｷﾊﾀ ﾕﾅ</t>
  </si>
  <si>
    <t>ﾁﾊﾞ ﾜｶﾅ</t>
  </si>
  <si>
    <t>ﾆｼﾉ ﾐﾕ</t>
  </si>
  <si>
    <t>ﾋﾏﾜｼ ｴﾅ</t>
  </si>
  <si>
    <t>ﾔﾏｼﾀ ｱﾐ</t>
  </si>
  <si>
    <t>ﾔﾏﾓﾄ ｼｵﾘ</t>
  </si>
  <si>
    <t>ｵｵｸﾎﾞ ｱｲﾘ</t>
  </si>
  <si>
    <t>ｵｵﾑｶｲ ﾋﾅ</t>
  </si>
  <si>
    <t>ｸｾ ｲﾛﾊ</t>
  </si>
  <si>
    <t>ﾆｲﾀ ｾｲﾗ</t>
  </si>
  <si>
    <t>ｵｻﾞﾜ ｼｭﾘ</t>
  </si>
  <si>
    <t>ｻｻｷ ﾘｲﾅ</t>
  </si>
  <si>
    <t>ｻｻﾜﾀﾘ ﾐﾅ</t>
  </si>
  <si>
    <t>ﾀｶﾑﾗ ﾕｳﾅ</t>
  </si>
  <si>
    <t>ﾀﾑﾗ ｱﾐ</t>
  </si>
  <si>
    <t>ﾓﾘｺ ｻｷ</t>
  </si>
  <si>
    <t>ｶｸﾀ ｻｸﾗｺ</t>
  </si>
  <si>
    <t>ｶﾈﾑﾗ ｿﾜ</t>
  </si>
  <si>
    <t>ｶﾜｼﾏ ﾘｮｳｶ</t>
  </si>
  <si>
    <t>ｻﾄｳ ｱﾔ</t>
  </si>
  <si>
    <t>ｼﾓﾀﾞ ﾜｶ</t>
  </si>
  <si>
    <t>ﾌｼﾞﾑﾗ ﾅｵ</t>
  </si>
  <si>
    <t>ﾎｿﾉ ｻｸﾗ</t>
  </si>
  <si>
    <t>ﾖｼﾀﾞ ﾁｵ</t>
  </si>
  <si>
    <t>ﾖｼﾀﾞ ﾐﾗｲ</t>
  </si>
  <si>
    <t>ｵｶﾞｻﾜﾗ ﾓｴ</t>
  </si>
  <si>
    <t>ｼﾓﾔｼｷ ﾒｲ</t>
  </si>
  <si>
    <t>ﾀﾑﾗ ﾐｳ</t>
  </si>
  <si>
    <t>ﾋﾉ ﾕｳ</t>
  </si>
  <si>
    <t>ﾌｼﾞｻﾜ ｻｸｶ</t>
  </si>
  <si>
    <t>ﾏﾂｵｶ ｻｸﾗ</t>
  </si>
  <si>
    <t>ﾖｺﾀ ﾋｻｷ</t>
  </si>
  <si>
    <t>ﾖｼﾀﾞ ｲﾁｶ</t>
  </si>
  <si>
    <t>ﾜﾀﾅﾍﾞ ｱﾝ</t>
  </si>
  <si>
    <t>ｻﾄｳ ｼｭｸ</t>
  </si>
  <si>
    <t>ｵﾉﾃﾞﾗ ｲﾛﾊ</t>
  </si>
  <si>
    <t>ﾊｼﾓﾄ ﾚｲﾅ</t>
  </si>
  <si>
    <t>ﾍﾋﾞｸﾞﾁ ﾕﾘｶ</t>
  </si>
  <si>
    <t>ｱﾗﾔ ﾊﾙ</t>
  </si>
  <si>
    <t>ｻｻｷ ｺｺﾛ</t>
  </si>
  <si>
    <t>ﾖｼﾀﾞ ｱﾔﾉ</t>
  </si>
  <si>
    <t>ﾖｼﾀﾞ ﾕﾗ</t>
  </si>
  <si>
    <t>ﾐｳﾗ ｺﾄﾈ</t>
  </si>
  <si>
    <t>ｲｲﾀﾞ ﾘﾉ</t>
  </si>
  <si>
    <t>ｵｲｶﾜ ﾐｷ</t>
  </si>
  <si>
    <t>ｵｶｻﾞﾜ ﾙｶ</t>
  </si>
  <si>
    <t>ｶﾈｺ ｺﾏﾁ</t>
  </si>
  <si>
    <t>ｻﾄｳ ｱﾐ</t>
  </si>
  <si>
    <t>ﾀﾑﾗ ﾋﾛ</t>
  </si>
  <si>
    <t>ﾆｲﾇﾏ ｾﾚﾅ</t>
  </si>
  <si>
    <t>ﾆｲﾇﾏ ﾋｵﾘ</t>
  </si>
  <si>
    <t>ﾊﾗ ﾕｲﾗ</t>
  </si>
  <si>
    <t>ﾋﾗﾔﾏ ｻﾗ</t>
  </si>
  <si>
    <t>ﾐｽﾞｶﾐ ｺﾄﾊ</t>
  </si>
  <si>
    <t>ｱﾍﾞ ｺｳﾅ</t>
  </si>
  <si>
    <t>ｵｻﾅｲ ｱﾔｶ</t>
  </si>
  <si>
    <t>ｶﾂﾗｲ ﾓｶ</t>
  </si>
  <si>
    <t>ｷｸﾁ ﾘﾖﾝ</t>
  </si>
  <si>
    <t>ｺﾝ ﾘｲｻ</t>
  </si>
  <si>
    <t>ｻｶﾓﾄ ﾐﾗ</t>
  </si>
  <si>
    <t>ｼｼﾄﾞ ﾄﾓｶ</t>
  </si>
  <si>
    <t>ｼﾞｮｳｼﾞ ｶﾘﾝ</t>
  </si>
  <si>
    <t>ﾅｶﾔﾏ ｻｴ</t>
  </si>
  <si>
    <t>ﾌｼﾞﾀ ﾓｶ</t>
  </si>
  <si>
    <t>ﾌﾙｶﾜ ｼﾞｭﾝｶ</t>
  </si>
  <si>
    <t>ｱｶﾋﾗ ｺﾄﾈ</t>
  </si>
  <si>
    <t>ｵｶﾓﾄ ﾏﾅ</t>
  </si>
  <si>
    <t>ｵﾄﾓ ﾗﾅ</t>
  </si>
  <si>
    <t>ｻｸﾗｲ ﾋﾄﾐ</t>
  </si>
  <si>
    <t>ｽｽﾞｷ ｼﾎ</t>
  </si>
  <si>
    <t>ｵｲｶﾜ ﾕｳｶ</t>
  </si>
  <si>
    <t>ｵﾆﾔﾅｷﾞ ﾘｳ</t>
  </si>
  <si>
    <t>ｺﾞﾄｳ ﾉﾄﾞｶ</t>
  </si>
  <si>
    <t>ｻｶﾓﾄ ﾕｲ</t>
  </si>
  <si>
    <t>ｼﾓｾｶﾞﾜ ﾐﾔﾋﾞ</t>
  </si>
  <si>
    <t>ﾅｶｼﾏ ｶﾘﾅ</t>
  </si>
  <si>
    <t>ﾔｴｶﾞｼ ﾘｵ</t>
  </si>
  <si>
    <t>ｱｻﾇﾏ ﾅﾙﾐ</t>
  </si>
  <si>
    <t>ｸﾘﾔﾏ ﾚｲﾐ</t>
  </si>
  <si>
    <t>ｺﾝ ﾅﾂｷ</t>
  </si>
  <si>
    <t>ﾀｶﾊｼ ｱﾝﾘ</t>
  </si>
  <si>
    <t>ﾀｶﾊｼ ﾘｵﾝ</t>
  </si>
  <si>
    <t>ﾎﾛｲﾜ ﾅｱﾅ</t>
  </si>
  <si>
    <t>ﾏﾂﾀﾞ ｱﾔ</t>
  </si>
  <si>
    <t>ﾔﾁ ﾅﾙﾊ</t>
  </si>
  <si>
    <t>ﾜﾀﾅﾍﾞ ﾐｽﾞｷ</t>
  </si>
  <si>
    <t>久慈宇部中</t>
  </si>
  <si>
    <t>金ケ崎中</t>
    <phoneticPr fontId="4"/>
  </si>
  <si>
    <t>盛岡城西中</t>
    <phoneticPr fontId="4"/>
  </si>
  <si>
    <t>軽米中</t>
    <phoneticPr fontId="4"/>
  </si>
  <si>
    <t>八幡平松尾中</t>
    <phoneticPr fontId="4"/>
  </si>
  <si>
    <t>野田中</t>
    <phoneticPr fontId="4"/>
  </si>
  <si>
    <t>久慈宇部中</t>
    <rPh sb="0" eb="2">
      <t>クジ</t>
    </rPh>
    <rPh sb="2" eb="5">
      <t>ウベチュウ</t>
    </rPh>
    <phoneticPr fontId="4"/>
  </si>
  <si>
    <t>盛岡白百合中</t>
    <rPh sb="0" eb="6">
      <t>モリオカシラユリチュウ</t>
    </rPh>
    <phoneticPr fontId="4"/>
  </si>
  <si>
    <t>岩泉中</t>
    <phoneticPr fontId="4"/>
  </si>
  <si>
    <t>磐井中</t>
    <phoneticPr fontId="4"/>
  </si>
  <si>
    <t>松川　　知世</t>
  </si>
  <si>
    <t>齊藤　　美空</t>
  </si>
  <si>
    <t>石井　　華純</t>
  </si>
  <si>
    <t>田中　　成沙</t>
  </si>
  <si>
    <t>大金　　楓奈</t>
  </si>
  <si>
    <t>及川　　波綺</t>
  </si>
  <si>
    <t>畑山　　李果</t>
  </si>
  <si>
    <t>吉田　　朱唯</t>
  </si>
  <si>
    <t>菅原　　鈴蘭</t>
  </si>
  <si>
    <t>金丸　　結子</t>
  </si>
  <si>
    <t>金子　　美紅</t>
  </si>
  <si>
    <t>及川　　祐珠</t>
  </si>
  <si>
    <t>千田　　心優</t>
  </si>
  <si>
    <t>渡辺　　ナナ</t>
  </si>
  <si>
    <t>菅原　　雛星</t>
  </si>
  <si>
    <t>葛巻　　咲良</t>
  </si>
  <si>
    <t>千田　　万尋</t>
  </si>
  <si>
    <t>照井　　優奈</t>
  </si>
  <si>
    <t>青山　　咲妃</t>
  </si>
  <si>
    <t>髙橋　　一絆</t>
  </si>
  <si>
    <t>赤坂　　桜姫</t>
  </si>
  <si>
    <t>川原　　千知</t>
  </si>
  <si>
    <t>菊池　　結凪</t>
  </si>
  <si>
    <t>大原　　玉季</t>
  </si>
  <si>
    <t>菊池　　悠月</t>
  </si>
  <si>
    <t>樋渡　　柚月</t>
  </si>
  <si>
    <t>伊藤　　瑚夏</t>
  </si>
  <si>
    <t>伊藤　　麻衣</t>
  </si>
  <si>
    <t>伊藤　　優希</t>
  </si>
  <si>
    <t>加藤　　綺羅</t>
  </si>
  <si>
    <t>桜田　　凛羽</t>
  </si>
  <si>
    <t>高橋　　愛実</t>
  </si>
  <si>
    <t>吉田　　姫菜</t>
  </si>
  <si>
    <t>小山　　彩生</t>
  </si>
  <si>
    <t>門口　　遥香</t>
  </si>
  <si>
    <t>高橋　　凛菜</t>
  </si>
  <si>
    <t>府金　　沙恵</t>
  </si>
  <si>
    <t>大下　　由菜</t>
  </si>
  <si>
    <t>千葉　　心晴</t>
  </si>
  <si>
    <t>丸山　　晃奈</t>
  </si>
  <si>
    <t>芳田　　綺華</t>
  </si>
  <si>
    <t>芳田　　悠華</t>
  </si>
  <si>
    <t>佐藤　　愛来</t>
  </si>
  <si>
    <t>中村　　柚季</t>
  </si>
  <si>
    <t>岩浅　　心実</t>
  </si>
  <si>
    <t>小川　　真央</t>
  </si>
  <si>
    <t>沢田　　純麗</t>
  </si>
  <si>
    <t>久慈　　怜音</t>
  </si>
  <si>
    <t>齋藤　　玲愛</t>
  </si>
  <si>
    <t>佐藤　　柚南</t>
  </si>
  <si>
    <t>根子　　美優</t>
  </si>
  <si>
    <t>長内　　優里</t>
  </si>
  <si>
    <t>遠藤　　冬萌</t>
  </si>
  <si>
    <t>齋藤　　璃子</t>
  </si>
  <si>
    <t>田中　　瑞希</t>
  </si>
  <si>
    <t>本間　　理子</t>
  </si>
  <si>
    <t>柳田　　紗良</t>
  </si>
  <si>
    <t>伊藤　　朱里</t>
  </si>
  <si>
    <t>新本　　陽子</t>
  </si>
  <si>
    <t>千葉　　寧々</t>
  </si>
  <si>
    <t>中澤　　佳暖</t>
  </si>
  <si>
    <t>及川　　玲美</t>
  </si>
  <si>
    <t>吉田　　未来</t>
  </si>
  <si>
    <t>髙瀬　　優妃</t>
  </si>
  <si>
    <t>岩角　　知奈</t>
  </si>
  <si>
    <t>岩淵　　碧海</t>
  </si>
  <si>
    <t>篠原　　夢叶</t>
  </si>
  <si>
    <t>清水　　優花</t>
  </si>
  <si>
    <t>髙橋　　釉埜</t>
  </si>
  <si>
    <t>藤岡　　実咲</t>
  </si>
  <si>
    <t>上平　　妃愛</t>
  </si>
  <si>
    <t>小林　　由奈</t>
  </si>
  <si>
    <t>佐藤　　茶芽</t>
  </si>
  <si>
    <t>江藤　　結遥</t>
  </si>
  <si>
    <t>遠藤　　莉帆</t>
  </si>
  <si>
    <t>工藤　　紗季</t>
  </si>
  <si>
    <t>熊谷　　日和</t>
  </si>
  <si>
    <t>奥山　　桜帆</t>
  </si>
  <si>
    <t>菅原　　彩夢</t>
  </si>
  <si>
    <t>田澤　　和珠</t>
  </si>
  <si>
    <t>緑川　　葵巳</t>
  </si>
  <si>
    <t>坂待　　似子</t>
  </si>
  <si>
    <t>下天广　　楓</t>
  </si>
  <si>
    <t>渡邉　　優陽</t>
  </si>
  <si>
    <t>皆川　　彩乃</t>
  </si>
  <si>
    <t>金澤　　陽菜</t>
  </si>
  <si>
    <t>田村　　有希</t>
  </si>
  <si>
    <t>田村　　優奈</t>
  </si>
  <si>
    <t>田村　　莉奈</t>
  </si>
  <si>
    <t>井上　　愛嘉</t>
  </si>
  <si>
    <t>澤井　　佳恋</t>
  </si>
  <si>
    <t>古川　　薫子</t>
  </si>
  <si>
    <t>川﨑　　和奏</t>
  </si>
  <si>
    <t>米田　　望叶</t>
  </si>
  <si>
    <t>四役　　爽称</t>
  </si>
  <si>
    <t>大下　　紗矢</t>
  </si>
  <si>
    <t>熊谷　　帆奏</t>
  </si>
  <si>
    <t>太田　　温菜</t>
  </si>
  <si>
    <t>重　　明日香</t>
  </si>
  <si>
    <t>渡邉　　有希</t>
  </si>
  <si>
    <t>大坪　　琉那</t>
  </si>
  <si>
    <t>澤村　　遥菜</t>
  </si>
  <si>
    <t>髙城　　妃沙</t>
  </si>
  <si>
    <t>村松　　園望</t>
  </si>
  <si>
    <t>石川　　千莉</t>
  </si>
  <si>
    <t>小澤　　侑紗</t>
  </si>
  <si>
    <t>今野　　莉瀬</t>
  </si>
  <si>
    <t>千田　　斐代</t>
  </si>
  <si>
    <t>白土　　心愛</t>
  </si>
  <si>
    <t>舘下　　七望</t>
  </si>
  <si>
    <t>舘下　　莉子</t>
  </si>
  <si>
    <t>岡田　　夢羽</t>
  </si>
  <si>
    <t>大和　　柚妃</t>
  </si>
  <si>
    <t>小原　　希美</t>
  </si>
  <si>
    <t>藤原　　麗葉</t>
  </si>
  <si>
    <t>熊谷　　百笑</t>
  </si>
  <si>
    <t>倉本　　愛花</t>
  </si>
  <si>
    <t>小嶋　　優渉</t>
  </si>
  <si>
    <t>堀合　　美嶺</t>
  </si>
  <si>
    <t>三浦　　千奈</t>
  </si>
  <si>
    <t>佐藤　　莉桜</t>
  </si>
  <si>
    <t>菅原　　菜月</t>
  </si>
  <si>
    <t>石川　　麗杏</t>
  </si>
  <si>
    <t>八島　　陽菜</t>
  </si>
  <si>
    <t>金澤　　羽月</t>
  </si>
  <si>
    <t>前川　　晶羽</t>
  </si>
  <si>
    <t>伊藤　　百花</t>
  </si>
  <si>
    <t>玉川　　結衣</t>
  </si>
  <si>
    <t>照井　　姫奈</t>
  </si>
  <si>
    <t>中田　　優瑠</t>
  </si>
  <si>
    <t>播磨　　愛和</t>
  </si>
  <si>
    <t>柾木　　愛菜</t>
  </si>
  <si>
    <t>柾木　　優花</t>
  </si>
  <si>
    <t>井原　　唯那</t>
  </si>
  <si>
    <t>岩城　　優月</t>
  </si>
  <si>
    <t>野崎　　禾林</t>
  </si>
  <si>
    <t>畠山　　千穂</t>
  </si>
  <si>
    <t>中村　　優奈</t>
  </si>
  <si>
    <t>畠山　　桜綺</t>
  </si>
  <si>
    <t>大崎　　杏夢</t>
  </si>
  <si>
    <t>和野　　愛里</t>
  </si>
  <si>
    <t>荒澤　　和奏</t>
  </si>
  <si>
    <t>内澤　　璃々</t>
  </si>
  <si>
    <t>竹花　　瑠香</t>
  </si>
  <si>
    <t>齊藤　　彩乃</t>
  </si>
  <si>
    <t>大石　　友彩</t>
  </si>
  <si>
    <t>花坂　　琉里</t>
  </si>
  <si>
    <t>田澤　　瑠空</t>
  </si>
  <si>
    <t>田代　　彩華</t>
  </si>
  <si>
    <t>髙見　　心花</t>
  </si>
  <si>
    <t>田村　　心羽</t>
  </si>
  <si>
    <t>石嶋　　萌衣</t>
  </si>
  <si>
    <t>千葉　　実紅</t>
  </si>
  <si>
    <t>田畑　　舞桜</t>
  </si>
  <si>
    <t>佐藤　　帆波</t>
  </si>
  <si>
    <t>鈴木　　慧乃</t>
  </si>
  <si>
    <t>高橋　　音羽</t>
  </si>
  <si>
    <t>宮川　　莉奈</t>
  </si>
  <si>
    <t>花輪　　実空</t>
  </si>
  <si>
    <t>佐藤　　優香</t>
  </si>
  <si>
    <t>福士　　杏珠</t>
  </si>
  <si>
    <t>馬内　　凜心</t>
  </si>
  <si>
    <t>成田　　莉徠</t>
  </si>
  <si>
    <t>高橋　　珠侑</t>
  </si>
  <si>
    <t>伊藤　　優衣</t>
  </si>
  <si>
    <t>三浦　　亜香</t>
  </si>
  <si>
    <t>工藤　　百華</t>
  </si>
  <si>
    <t>大道　　姫菜</t>
  </si>
  <si>
    <t>加藤　　結衣</t>
  </si>
  <si>
    <t>菊地　　聖菜</t>
  </si>
  <si>
    <t>松頭　　結乃</t>
  </si>
  <si>
    <t>阿部　　冴星</t>
  </si>
  <si>
    <t>遠藤　　真白</t>
  </si>
  <si>
    <t>大川　　陽南</t>
  </si>
  <si>
    <t>伊藤　　小榛</t>
  </si>
  <si>
    <t>坂本　　海帆</t>
  </si>
  <si>
    <t>髙橋　　悠愛</t>
  </si>
  <si>
    <t>鍋倉　　莉乃</t>
  </si>
  <si>
    <t>松浦　　亜実</t>
  </si>
  <si>
    <t>八重樫　　凜</t>
  </si>
  <si>
    <t>伊藤　　華穂</t>
  </si>
  <si>
    <t>渡辺　　は菜</t>
  </si>
  <si>
    <t>丹内　　咲良</t>
  </si>
  <si>
    <t>設樂　　真央</t>
  </si>
  <si>
    <t>佐藤　　友梨</t>
  </si>
  <si>
    <t>高久　　月華</t>
  </si>
  <si>
    <t>阿部　　陽向</t>
  </si>
  <si>
    <t>佐藤　　葉月</t>
  </si>
  <si>
    <t>菅原　　姫和</t>
  </si>
  <si>
    <t>高久　　星那</t>
  </si>
  <si>
    <t>山下　　莉央</t>
  </si>
  <si>
    <t>佐郷谷　　愛</t>
  </si>
  <si>
    <t>田澤　　結楽</t>
  </si>
  <si>
    <t>山口　　香音</t>
  </si>
  <si>
    <t>堀内　　梨那</t>
  </si>
  <si>
    <t>岩渕　　結衣</t>
  </si>
  <si>
    <t>遠藤　　璃乃</t>
  </si>
  <si>
    <t>小山　　真代</t>
  </si>
  <si>
    <t>齋藤　　凜音</t>
  </si>
  <si>
    <t>菅原　　悠里</t>
  </si>
  <si>
    <t>三浦　　杏莉</t>
  </si>
  <si>
    <t>菅原　　真那</t>
  </si>
  <si>
    <t>米田　　麗乃</t>
  </si>
  <si>
    <t>泉川　　夢羽</t>
  </si>
  <si>
    <t>大沢　　千裕</t>
  </si>
  <si>
    <t>外舘　　若奈</t>
  </si>
  <si>
    <t>岩城　　陽香</t>
  </si>
  <si>
    <t>乱場　　結心</t>
  </si>
  <si>
    <t>熊谷　　萌生</t>
  </si>
  <si>
    <t>高橋　　りお</t>
  </si>
  <si>
    <t>長野　　優稀</t>
  </si>
  <si>
    <t>繁名　　珠穂</t>
  </si>
  <si>
    <t>水堀　　優衣</t>
  </si>
  <si>
    <t>玉山　　沙耶</t>
  </si>
  <si>
    <t>柴山　　美桜</t>
  </si>
  <si>
    <t>吉田　　結和</t>
  </si>
  <si>
    <t>近藤　　園子</t>
  </si>
  <si>
    <t>瀧澤　　姫花</t>
  </si>
  <si>
    <t>大井　　暖乃</t>
  </si>
  <si>
    <t>加藤　　祢音</t>
  </si>
  <si>
    <t>川上　　知優</t>
  </si>
  <si>
    <t>阿部　　舞幸</t>
  </si>
  <si>
    <t>田村　　美智</t>
  </si>
  <si>
    <t>穂高　　晴麗</t>
  </si>
  <si>
    <t>山崎　　莉菜</t>
  </si>
  <si>
    <t>中野　　由那</t>
  </si>
  <si>
    <t>関上　　美桜</t>
  </si>
  <si>
    <t>中村　　栞菜</t>
  </si>
  <si>
    <t>昆　　このみ</t>
  </si>
  <si>
    <t>小林　　璃海</t>
  </si>
  <si>
    <t>澤田　　美咲</t>
  </si>
  <si>
    <t>小原　　咲良</t>
  </si>
  <si>
    <t>後藤　　渚菜</t>
  </si>
  <si>
    <t>坂本　　舞依</t>
  </si>
  <si>
    <t>井上　　花珠</t>
  </si>
  <si>
    <t>鈴木　　遥夏</t>
  </si>
  <si>
    <t>畑中　　虹海</t>
  </si>
  <si>
    <t>兼平　　愛玲</t>
  </si>
  <si>
    <t>工藤　　莉咲</t>
  </si>
  <si>
    <t>佐藤　　蓮</t>
  </si>
  <si>
    <t>村木　　陽和</t>
  </si>
  <si>
    <t>北村　　友香</t>
  </si>
  <si>
    <t>三上　　純加</t>
  </si>
  <si>
    <t>本宮　　心温</t>
  </si>
  <si>
    <t>大木　　綾乃</t>
  </si>
  <si>
    <t>菊地　　紅杏</t>
  </si>
  <si>
    <t>田鎖　　瑛帆</t>
  </si>
  <si>
    <t>畠山　　希望</t>
  </si>
  <si>
    <t>姉帶　　梨央</t>
  </si>
  <si>
    <t>小林　　愛梨</t>
  </si>
  <si>
    <t>福村　　澪央</t>
  </si>
  <si>
    <t>吉田　　絢香</t>
  </si>
  <si>
    <t>遠藤　　風珂</t>
  </si>
  <si>
    <t>千葉　　愛美</t>
  </si>
  <si>
    <t>千葉　　朋香</t>
  </si>
  <si>
    <t>千葉　　紀香</t>
  </si>
  <si>
    <t>遠藤　　空琉</t>
  </si>
  <si>
    <t>小瀧　　心珀</t>
  </si>
  <si>
    <t>田山　　珠暖</t>
  </si>
  <si>
    <t>藤原　　碧香</t>
  </si>
  <si>
    <t>向田　　毬乃</t>
  </si>
  <si>
    <t>三浦　　葉月</t>
  </si>
  <si>
    <t>阿部　　里咲</t>
  </si>
  <si>
    <t>坂本　　花恋</t>
  </si>
  <si>
    <t>釡石　　知奈</t>
  </si>
  <si>
    <t>駒木　　愛緒</t>
  </si>
  <si>
    <t>関向　　楓果</t>
  </si>
  <si>
    <t>立山　　美月</t>
  </si>
  <si>
    <t>兼田　　瑚都</t>
  </si>
  <si>
    <t>大宮　　璃子</t>
  </si>
  <si>
    <t>小林　　理乃</t>
  </si>
  <si>
    <t>白籏　　結菜</t>
  </si>
  <si>
    <t>中居　　海優</t>
  </si>
  <si>
    <t>板井　　彩奈</t>
  </si>
  <si>
    <t>及川　　笑美</t>
  </si>
  <si>
    <t>島津　　咲希</t>
  </si>
  <si>
    <t>小野寺　　桜</t>
  </si>
  <si>
    <t>田代　　野乃</t>
  </si>
  <si>
    <t>山口　　花子</t>
  </si>
  <si>
    <t>村上　　芽生</t>
  </si>
  <si>
    <t>室岡　　優良</t>
  </si>
  <si>
    <t>齋藤　　佳奈</t>
  </si>
  <si>
    <t>鈴木　　雪菜</t>
  </si>
  <si>
    <t>長山　　実央</t>
  </si>
  <si>
    <t>石村　　海鈴</t>
  </si>
  <si>
    <t>菊池　　音乃</t>
  </si>
  <si>
    <t>菊池　　悠里</t>
  </si>
  <si>
    <t>鈴木　　希星</t>
  </si>
  <si>
    <t>新井　　美優</t>
  </si>
  <si>
    <t>伊藤　　結芽</t>
  </si>
  <si>
    <t>大瀧　　真央</t>
  </si>
  <si>
    <t>佐野　　美尋</t>
  </si>
  <si>
    <t>浦田　　優香</t>
  </si>
  <si>
    <t>鍵本　　ふく</t>
  </si>
  <si>
    <t>熊谷　　優姫</t>
  </si>
  <si>
    <t>小向　　怜菜</t>
  </si>
  <si>
    <t>玉澤　　七美</t>
  </si>
  <si>
    <t>西野　　優笑</t>
  </si>
  <si>
    <t>三浦　　奏胡</t>
  </si>
  <si>
    <t>太田　　奈子</t>
  </si>
  <si>
    <t>久保　　未侑</t>
  </si>
  <si>
    <t>谷口　　楓花</t>
  </si>
  <si>
    <t>三浦　　煌</t>
  </si>
  <si>
    <t>菊池　　菜緒</t>
  </si>
  <si>
    <t>古川　　和奈</t>
  </si>
  <si>
    <t>天瀬　　心結</t>
  </si>
  <si>
    <t>大坊　　花綾</t>
  </si>
  <si>
    <t>德田　　二夢</t>
  </si>
  <si>
    <t>横澤　　莉奈</t>
  </si>
  <si>
    <t>横手　　光華</t>
  </si>
  <si>
    <t>遠藤　　梨音</t>
  </si>
  <si>
    <t>関　　香里奈</t>
  </si>
  <si>
    <t>吉田　　悠愛</t>
  </si>
  <si>
    <t>今松　　咲桜</t>
  </si>
  <si>
    <t>大巻　　聖奈</t>
  </si>
  <si>
    <t>武田　　朔良</t>
  </si>
  <si>
    <t>田中　　愛澄</t>
  </si>
  <si>
    <t>田中　　姫菜</t>
  </si>
  <si>
    <t>大内　　侑那</t>
  </si>
  <si>
    <t>河口　　あい</t>
  </si>
  <si>
    <t>北田　　真穂</t>
  </si>
  <si>
    <t>高橋　　咲衣</t>
  </si>
  <si>
    <t>田子　　美羽</t>
  </si>
  <si>
    <t>千葉　　琴菜</t>
  </si>
  <si>
    <t>山谷　　心愛</t>
  </si>
  <si>
    <t>高橋　　紅愛</t>
  </si>
  <si>
    <t>永本　　瑠空</t>
  </si>
  <si>
    <t>山折　　美優</t>
  </si>
  <si>
    <t>板垣　　宏美</t>
  </si>
  <si>
    <t>大竹　　瑠月</t>
  </si>
  <si>
    <t>早野　　夏渚</t>
  </si>
  <si>
    <t>藤舘　　南奈</t>
  </si>
  <si>
    <t>佐藤　　光笑</t>
  </si>
  <si>
    <t>髙橋　　百花</t>
  </si>
  <si>
    <t>阿部　　凪彩</t>
  </si>
  <si>
    <t>蟻田　　乃愛</t>
  </si>
  <si>
    <t>伊藤　　愛菜</t>
  </si>
  <si>
    <t>伊藤　　愛里</t>
  </si>
  <si>
    <t>内藤　　里桜</t>
  </si>
  <si>
    <t>谷地　　羅菜</t>
  </si>
  <si>
    <t>井上　　茅依</t>
  </si>
  <si>
    <t>大石　　絆奈</t>
  </si>
  <si>
    <t>大崎　　未来</t>
  </si>
  <si>
    <t>関端　　悠那</t>
  </si>
  <si>
    <t>西野　　実夢</t>
  </si>
  <si>
    <t>日廻　　瑛奈</t>
  </si>
  <si>
    <t>山下　　愛望</t>
  </si>
  <si>
    <t>山本　　汐織</t>
  </si>
  <si>
    <t>大向　　陽菜</t>
  </si>
  <si>
    <t>久世　　彩葉</t>
  </si>
  <si>
    <t>小沢　　朱莉</t>
  </si>
  <si>
    <t>笹渡　　美波</t>
  </si>
  <si>
    <t>髙村　　優来</t>
  </si>
  <si>
    <t>田村　　愛実</t>
  </si>
  <si>
    <t>森子　　紗希</t>
  </si>
  <si>
    <t>角田　　桜子</t>
  </si>
  <si>
    <t>金村　　奏羽</t>
  </si>
  <si>
    <t>川島　　涼楓</t>
  </si>
  <si>
    <t>下田　　和佳</t>
  </si>
  <si>
    <t>藤村　　奈緒</t>
  </si>
  <si>
    <t>細野　　桜花</t>
  </si>
  <si>
    <t>吉田　　千桜</t>
  </si>
  <si>
    <t>吉田　　実礼</t>
  </si>
  <si>
    <t>田村　　美宇</t>
  </si>
  <si>
    <t>藤澤　　咲花</t>
  </si>
  <si>
    <t>松岡　　咲良</t>
  </si>
  <si>
    <t>横田　　姫咲</t>
  </si>
  <si>
    <t>吉田　　一花</t>
  </si>
  <si>
    <t>吉田　　結衣</t>
  </si>
  <si>
    <t>渡辺　　杏</t>
  </si>
  <si>
    <t>佐藤　　淑</t>
  </si>
  <si>
    <t>橋本　　怜奈</t>
  </si>
  <si>
    <t>荒屋　　ハル</t>
  </si>
  <si>
    <t>吉田　　彩乃</t>
  </si>
  <si>
    <t>飯田　　梨乃</t>
  </si>
  <si>
    <t>及川　　海希</t>
  </si>
  <si>
    <t>岡澤　　琉花</t>
  </si>
  <si>
    <t>金子　　小町</t>
  </si>
  <si>
    <t>佐藤　　碧海</t>
  </si>
  <si>
    <t>原　　ゆいら</t>
  </si>
  <si>
    <t>平山　　愛夏</t>
  </si>
  <si>
    <t>水上　　琴葉</t>
  </si>
  <si>
    <t>阿部　　晄奈</t>
  </si>
  <si>
    <t>長内　　絢香</t>
  </si>
  <si>
    <t>桂井　　望叶</t>
  </si>
  <si>
    <t>菊池　　凛世</t>
  </si>
  <si>
    <t>昆　　里衣紗</t>
  </si>
  <si>
    <t>坂本　　実礼</t>
  </si>
  <si>
    <t>宍戸　　友奏</t>
  </si>
  <si>
    <t>上路　　華鈴</t>
  </si>
  <si>
    <t>中山　　咲笑</t>
  </si>
  <si>
    <t>藤田　　萌香</t>
  </si>
  <si>
    <t>古川　　純可</t>
  </si>
  <si>
    <t>赤平　　琴音</t>
  </si>
  <si>
    <t>岡本　　真奈</t>
  </si>
  <si>
    <t>尾友　　桜奈</t>
  </si>
  <si>
    <t>櫻井　　仁美</t>
  </si>
  <si>
    <t>鈴木　　志保</t>
  </si>
  <si>
    <t>及川　　優夏</t>
  </si>
  <si>
    <t>鬼柳　　莉羽</t>
  </si>
  <si>
    <t>後藤　　和香</t>
  </si>
  <si>
    <t>坂本　　結依</t>
  </si>
  <si>
    <t>浅沼　　成海</t>
  </si>
  <si>
    <t>栗山　　麗美</t>
  </si>
  <si>
    <t>髙橋　　杏梨</t>
  </si>
  <si>
    <t>高橋　　凛音</t>
  </si>
  <si>
    <t>袰岩　　那愛</t>
  </si>
  <si>
    <t>谷地　　成葉</t>
  </si>
  <si>
    <t>佐々木　優来</t>
    <phoneticPr fontId="4"/>
  </si>
  <si>
    <t>中島　菜々絵</t>
    <phoneticPr fontId="4"/>
  </si>
  <si>
    <t>小長根　心桜</t>
    <phoneticPr fontId="4"/>
  </si>
  <si>
    <t>中田　珠美礼</t>
    <phoneticPr fontId="4"/>
  </si>
  <si>
    <t>佐々木　莉奈</t>
    <phoneticPr fontId="4"/>
  </si>
  <si>
    <t>田鎖　明咲実</t>
    <phoneticPr fontId="4"/>
  </si>
  <si>
    <t>山崎　くるみ</t>
    <phoneticPr fontId="4"/>
  </si>
  <si>
    <t>生形　有梨沙</t>
    <phoneticPr fontId="4"/>
  </si>
  <si>
    <t>菅原　ユリア</t>
    <phoneticPr fontId="4"/>
  </si>
  <si>
    <t>及川　さくら</t>
    <phoneticPr fontId="4"/>
  </si>
  <si>
    <t>河野　心桜和</t>
    <phoneticPr fontId="4"/>
  </si>
  <si>
    <t>菊池　たまる</t>
    <phoneticPr fontId="4"/>
  </si>
  <si>
    <t>佐々木　寧音</t>
    <phoneticPr fontId="4"/>
  </si>
  <si>
    <t>田代　由都季</t>
    <phoneticPr fontId="4"/>
  </si>
  <si>
    <t>田代　明香里</t>
    <phoneticPr fontId="4"/>
  </si>
  <si>
    <t>羽澤　穂乃花</t>
    <phoneticPr fontId="4"/>
  </si>
  <si>
    <t>水川　月香彩</t>
    <phoneticPr fontId="4"/>
  </si>
  <si>
    <t>水川　知香笑</t>
    <phoneticPr fontId="4"/>
  </si>
  <si>
    <t>柳原　かほり</t>
    <phoneticPr fontId="4"/>
  </si>
  <si>
    <t>千葉　すみれ</t>
    <phoneticPr fontId="4"/>
  </si>
  <si>
    <t>三品　海依生</t>
    <phoneticPr fontId="4"/>
  </si>
  <si>
    <t>夏井　心咲季</t>
    <phoneticPr fontId="4"/>
  </si>
  <si>
    <t>小川口　朋花</t>
    <phoneticPr fontId="4"/>
  </si>
  <si>
    <t>遠藤　陽花里</t>
    <phoneticPr fontId="4"/>
  </si>
  <si>
    <t>熊谷　陽代里</t>
    <phoneticPr fontId="4"/>
  </si>
  <si>
    <t>佐藤　　愛莉</t>
    <phoneticPr fontId="4"/>
  </si>
  <si>
    <t>橋場　ひより</t>
    <phoneticPr fontId="4"/>
  </si>
  <si>
    <t>長谷川　理子</t>
    <phoneticPr fontId="4"/>
  </si>
  <si>
    <t>井上　花菜乃</t>
    <phoneticPr fontId="4"/>
  </si>
  <si>
    <t>小野寺　莉乃</t>
    <phoneticPr fontId="4"/>
  </si>
  <si>
    <t>坂倉　こころ</t>
    <phoneticPr fontId="4"/>
  </si>
  <si>
    <t>千葉　依鶴菜</t>
    <phoneticPr fontId="4"/>
  </si>
  <si>
    <t>作山　奈梛心</t>
    <phoneticPr fontId="4"/>
  </si>
  <si>
    <t>神田　小百合</t>
    <phoneticPr fontId="4"/>
  </si>
  <si>
    <t>澤田　思惟子</t>
    <phoneticPr fontId="4"/>
  </si>
  <si>
    <t>平野　ひまり</t>
    <phoneticPr fontId="4"/>
  </si>
  <si>
    <t>中村　茉莉那</t>
    <phoneticPr fontId="4"/>
  </si>
  <si>
    <t>下瀬川　七遙</t>
    <phoneticPr fontId="4"/>
  </si>
  <si>
    <t>佐々木　明恵</t>
    <phoneticPr fontId="4"/>
  </si>
  <si>
    <t>遠藤　ほのか</t>
    <phoneticPr fontId="4"/>
  </si>
  <si>
    <t>遠藤　ゆめか</t>
    <phoneticPr fontId="4"/>
  </si>
  <si>
    <t>工藤　ほのか</t>
    <phoneticPr fontId="4"/>
  </si>
  <si>
    <t>蜂須賀　夕依</t>
    <phoneticPr fontId="4"/>
  </si>
  <si>
    <t>小野寺　仁菜</t>
    <phoneticPr fontId="4"/>
  </si>
  <si>
    <t>久保田　来夢</t>
    <phoneticPr fontId="4"/>
  </si>
  <si>
    <t>皆野川　真由</t>
    <phoneticPr fontId="4"/>
  </si>
  <si>
    <t>伊東　沙瑛羅</t>
    <phoneticPr fontId="4"/>
  </si>
  <si>
    <t>四日市　希来</t>
    <phoneticPr fontId="4"/>
  </si>
  <si>
    <t>川代　夏里奈</t>
    <phoneticPr fontId="4"/>
  </si>
  <si>
    <t>熊谷　英里香</t>
    <phoneticPr fontId="4"/>
  </si>
  <si>
    <t>佐々木　蘭乃</t>
    <phoneticPr fontId="4"/>
  </si>
  <si>
    <t>角舘　みゆう</t>
    <phoneticPr fontId="4"/>
  </si>
  <si>
    <t>三上　珠依琉</t>
    <phoneticPr fontId="4"/>
  </si>
  <si>
    <t>毛糠　妃菜乃</t>
    <phoneticPr fontId="4"/>
  </si>
  <si>
    <t>原子内　未来</t>
    <phoneticPr fontId="4"/>
  </si>
  <si>
    <t>小田原　優月</t>
    <phoneticPr fontId="4"/>
  </si>
  <si>
    <t>伊藤　日奈子</t>
    <phoneticPr fontId="4"/>
  </si>
  <si>
    <t>阿部　咲恵理</t>
    <phoneticPr fontId="4"/>
  </si>
  <si>
    <t>佐々木　柚香</t>
    <phoneticPr fontId="4"/>
  </si>
  <si>
    <t>小野寺　優菜</t>
    <phoneticPr fontId="4"/>
  </si>
  <si>
    <t>小野寺　璃麻</t>
    <phoneticPr fontId="4"/>
  </si>
  <si>
    <t>工藤　萌々華</t>
    <phoneticPr fontId="4"/>
  </si>
  <si>
    <t>佐々木　和歌</t>
    <phoneticPr fontId="4"/>
  </si>
  <si>
    <t>山﨑　菜々香</t>
    <phoneticPr fontId="4"/>
  </si>
  <si>
    <t>佐々木まりも</t>
    <phoneticPr fontId="4"/>
  </si>
  <si>
    <t>牛﨑　彩英良</t>
    <phoneticPr fontId="4"/>
  </si>
  <si>
    <t>舟山　ゆうい</t>
    <phoneticPr fontId="4"/>
  </si>
  <si>
    <t>山野下　華涼</t>
    <phoneticPr fontId="4"/>
  </si>
  <si>
    <t>横井内　七生</t>
    <phoneticPr fontId="4"/>
  </si>
  <si>
    <t>内田　梨絵瑠</t>
    <phoneticPr fontId="4"/>
  </si>
  <si>
    <t>小野寺　花愛</t>
    <phoneticPr fontId="4"/>
  </si>
  <si>
    <t>喜古　日奈子</t>
    <phoneticPr fontId="4"/>
  </si>
  <si>
    <t>柴田　あさひ</t>
    <phoneticPr fontId="4"/>
  </si>
  <si>
    <t>池田　ゆうか</t>
    <phoneticPr fontId="4"/>
  </si>
  <si>
    <t>佐々木　絢音</t>
    <phoneticPr fontId="4"/>
  </si>
  <si>
    <t>佐々木　由樹</t>
    <phoneticPr fontId="4"/>
  </si>
  <si>
    <t>立花　由莉亜</t>
    <phoneticPr fontId="4"/>
  </si>
  <si>
    <t>藤原　舞祐菜</t>
    <phoneticPr fontId="4"/>
  </si>
  <si>
    <t>山本　紗弥加</t>
    <phoneticPr fontId="4"/>
  </si>
  <si>
    <t>大粒来　姫音</t>
    <phoneticPr fontId="4"/>
  </si>
  <si>
    <t>佐々木　颯希</t>
    <phoneticPr fontId="4"/>
  </si>
  <si>
    <t>佐々木　菜花</t>
    <phoneticPr fontId="4"/>
  </si>
  <si>
    <t>長谷川　咲彩</t>
    <phoneticPr fontId="4"/>
  </si>
  <si>
    <t>小野寺　楓果</t>
    <phoneticPr fontId="4"/>
  </si>
  <si>
    <t>佐々木　優佳</t>
    <phoneticPr fontId="4"/>
  </si>
  <si>
    <t>鈴木　葉叶空</t>
    <phoneticPr fontId="4"/>
  </si>
  <si>
    <t>吉田　さくら</t>
    <phoneticPr fontId="4"/>
  </si>
  <si>
    <t>畠山　ゆずか</t>
    <phoneticPr fontId="4"/>
  </si>
  <si>
    <t>竹田　愛寿香</t>
    <phoneticPr fontId="4"/>
  </si>
  <si>
    <t>鈴木　久恋杏</t>
    <phoneticPr fontId="4"/>
  </si>
  <si>
    <t>夏井　日菜子</t>
    <phoneticPr fontId="4"/>
  </si>
  <si>
    <t>赤沢　日菜乃</t>
    <phoneticPr fontId="4"/>
  </si>
  <si>
    <t>菅原　千明利</t>
    <phoneticPr fontId="4"/>
  </si>
  <si>
    <t>広内　彩夕莉</t>
    <phoneticPr fontId="4"/>
  </si>
  <si>
    <t>小松　ななみ</t>
    <phoneticPr fontId="4"/>
  </si>
  <si>
    <t>佐々木　陽向</t>
    <phoneticPr fontId="4"/>
  </si>
  <si>
    <t>熊谷　友里香</t>
    <phoneticPr fontId="4"/>
  </si>
  <si>
    <t>佐々木　美羽</t>
    <phoneticPr fontId="4"/>
  </si>
  <si>
    <t>日下部　心海</t>
    <phoneticPr fontId="4"/>
  </si>
  <si>
    <t>渡辺　みずき</t>
    <phoneticPr fontId="4"/>
  </si>
  <si>
    <t>下瀬川　雅妃</t>
    <phoneticPr fontId="4"/>
  </si>
  <si>
    <t>中嶋　佳里奈</t>
    <phoneticPr fontId="4"/>
  </si>
  <si>
    <t>八重樫　莉緒</t>
    <phoneticPr fontId="4"/>
  </si>
  <si>
    <t>鈴木　穂乃花</t>
    <phoneticPr fontId="4"/>
  </si>
  <si>
    <t>井坂　美紗希</t>
    <phoneticPr fontId="4"/>
  </si>
  <si>
    <t>新沼　星麗奈</t>
    <phoneticPr fontId="4"/>
  </si>
  <si>
    <t>新沼　日桜里</t>
    <phoneticPr fontId="4"/>
  </si>
  <si>
    <t>三浦　古都音</t>
    <phoneticPr fontId="4"/>
  </si>
  <si>
    <t>佐々木こころ</t>
    <phoneticPr fontId="4"/>
  </si>
  <si>
    <t>佐々木さくら</t>
    <phoneticPr fontId="4"/>
  </si>
  <si>
    <t>佐々木　詩月</t>
    <phoneticPr fontId="4"/>
  </si>
  <si>
    <t>蛇口　結梨華</t>
    <phoneticPr fontId="4"/>
  </si>
  <si>
    <t>小野寺　彩生</t>
    <phoneticPr fontId="4"/>
  </si>
  <si>
    <t>佐々木　小羽</t>
    <phoneticPr fontId="4"/>
  </si>
  <si>
    <t>下屋敷　芽彩</t>
    <phoneticPr fontId="4"/>
  </si>
  <si>
    <t>小笠原　七海</t>
    <phoneticPr fontId="4"/>
  </si>
  <si>
    <t>小笠原　杏愛</t>
    <phoneticPr fontId="4"/>
  </si>
  <si>
    <t>坂下　恵美佳</t>
    <phoneticPr fontId="4"/>
  </si>
  <si>
    <t>佐々木　希颯</t>
    <phoneticPr fontId="4"/>
  </si>
  <si>
    <t>鶴田　紗久來</t>
    <phoneticPr fontId="4"/>
  </si>
  <si>
    <t>畑中　菜々美</t>
    <phoneticPr fontId="4"/>
  </si>
  <si>
    <t>佐々木璃泉菜</t>
    <phoneticPr fontId="4"/>
  </si>
  <si>
    <t>新井田　惺徠</t>
    <phoneticPr fontId="4"/>
  </si>
  <si>
    <t>大久保　娃璃</t>
    <phoneticPr fontId="4"/>
  </si>
  <si>
    <t>千葉　和香愛</t>
    <phoneticPr fontId="4"/>
  </si>
  <si>
    <t>宮本　あかり</t>
    <phoneticPr fontId="4"/>
  </si>
  <si>
    <t>児玉　煌茉知</t>
    <phoneticPr fontId="4"/>
  </si>
  <si>
    <t>渡辺　陽奈子</t>
    <phoneticPr fontId="4"/>
  </si>
  <si>
    <t>佐々木　美和</t>
    <phoneticPr fontId="4"/>
  </si>
  <si>
    <t>上野ソフィア</t>
    <phoneticPr fontId="4"/>
  </si>
  <si>
    <t>工藤　ハンナ</t>
    <phoneticPr fontId="4"/>
  </si>
  <si>
    <t>君﨑　優衣花</t>
    <phoneticPr fontId="4"/>
  </si>
  <si>
    <t>渡邉　みなみ</t>
    <phoneticPr fontId="4"/>
  </si>
  <si>
    <t>小山田　智咲</t>
    <phoneticPr fontId="4"/>
  </si>
  <si>
    <t>菊池　美玲亜</t>
    <phoneticPr fontId="4"/>
  </si>
  <si>
    <t>久保田　紗良</t>
    <phoneticPr fontId="4"/>
  </si>
  <si>
    <t>小笠原　実歩</t>
    <phoneticPr fontId="4"/>
  </si>
  <si>
    <t>佐々木　亜湖</t>
    <phoneticPr fontId="4"/>
  </si>
  <si>
    <t>及川　結希加</t>
    <phoneticPr fontId="4"/>
  </si>
  <si>
    <t>大沢　亜華羽</t>
    <phoneticPr fontId="4"/>
  </si>
  <si>
    <t>佐々木　遥生</t>
    <phoneticPr fontId="4"/>
  </si>
  <si>
    <t>小山田　凛花</t>
    <phoneticPr fontId="4"/>
  </si>
  <si>
    <t>堀内　しずく</t>
    <phoneticPr fontId="4"/>
  </si>
  <si>
    <t>佐々木　秋羽</t>
    <phoneticPr fontId="4"/>
  </si>
  <si>
    <t>小田島　來未</t>
    <phoneticPr fontId="4"/>
  </si>
  <si>
    <t>佐々木　栞里</t>
    <phoneticPr fontId="4"/>
  </si>
  <si>
    <t>佐々木　春優</t>
    <phoneticPr fontId="4"/>
  </si>
  <si>
    <t>髙橋　こころ</t>
    <phoneticPr fontId="4"/>
  </si>
  <si>
    <t>下向　咲千佳</t>
    <phoneticPr fontId="4"/>
  </si>
  <si>
    <t>佐々木　美織</t>
    <phoneticPr fontId="4"/>
  </si>
  <si>
    <t>新田　里穂子</t>
    <phoneticPr fontId="4"/>
  </si>
  <si>
    <t>田中　希々花</t>
    <phoneticPr fontId="4"/>
  </si>
  <si>
    <t>阿部　美莉亜</t>
    <phoneticPr fontId="4"/>
  </si>
  <si>
    <t>小野寺　日和</t>
    <phoneticPr fontId="4"/>
  </si>
  <si>
    <t>小笠原　仁胡</t>
    <phoneticPr fontId="4"/>
  </si>
  <si>
    <t>小野寺さくら</t>
    <phoneticPr fontId="4"/>
  </si>
  <si>
    <t>陳場　理莉子</t>
    <phoneticPr fontId="4"/>
  </si>
  <si>
    <t>田代　のどか</t>
    <phoneticPr fontId="4"/>
  </si>
  <si>
    <t>小松山　優心</t>
    <phoneticPr fontId="4"/>
  </si>
  <si>
    <t>木戸口　音羽</t>
    <phoneticPr fontId="4"/>
  </si>
  <si>
    <t>八重樫　釉生</t>
    <phoneticPr fontId="4"/>
  </si>
  <si>
    <t>八重樫　ゆら</t>
    <phoneticPr fontId="4"/>
  </si>
  <si>
    <t>菊池　恋々奈</t>
    <phoneticPr fontId="4"/>
  </si>
  <si>
    <t>佐々木愛莉珠</t>
    <phoneticPr fontId="4"/>
  </si>
  <si>
    <t>真鍋　いろは</t>
    <phoneticPr fontId="4"/>
  </si>
  <si>
    <t>立花　奈月葵</t>
    <phoneticPr fontId="4"/>
  </si>
  <si>
    <t>吉田　真乃加</t>
    <phoneticPr fontId="4"/>
  </si>
  <si>
    <t>鎌田　帆乃果</t>
    <phoneticPr fontId="4"/>
  </si>
  <si>
    <t>尾形　奈々南</t>
    <phoneticPr fontId="4"/>
  </si>
  <si>
    <t>大久保　ゆり</t>
    <phoneticPr fontId="4"/>
  </si>
  <si>
    <t>佐々木　結彩</t>
    <phoneticPr fontId="4"/>
  </si>
  <si>
    <t>関口　萌々花</t>
    <phoneticPr fontId="4"/>
  </si>
  <si>
    <t>岩渕　梨衣菜</t>
    <phoneticPr fontId="4"/>
  </si>
  <si>
    <t>大内田　千優</t>
    <phoneticPr fontId="4"/>
  </si>
  <si>
    <t>佐々木　沙穂</t>
    <phoneticPr fontId="4"/>
  </si>
  <si>
    <t>仙臺　向日葵</t>
    <phoneticPr fontId="4"/>
  </si>
  <si>
    <t>村上　菜々葉</t>
    <phoneticPr fontId="4"/>
  </si>
  <si>
    <t>村上　乃々葉</t>
    <phoneticPr fontId="4"/>
  </si>
  <si>
    <t>佐々木　杏津</t>
    <phoneticPr fontId="4"/>
  </si>
  <si>
    <t>佐々木　夢琉</t>
    <phoneticPr fontId="4"/>
  </si>
  <si>
    <t>佐藤　優美良</t>
    <phoneticPr fontId="4"/>
  </si>
  <si>
    <t>小澤　知英莉</t>
    <phoneticPr fontId="4"/>
  </si>
  <si>
    <t>見年代　美心</t>
    <phoneticPr fontId="4"/>
  </si>
  <si>
    <t>馬内　菜々美</t>
    <phoneticPr fontId="4"/>
  </si>
  <si>
    <t>髙谷　奈々緒</t>
    <phoneticPr fontId="4"/>
  </si>
  <si>
    <t>佐々木　花夏</t>
    <phoneticPr fontId="4"/>
  </si>
  <si>
    <t>橋端　仁惟奈</t>
    <phoneticPr fontId="4"/>
  </si>
  <si>
    <t>黒沼　帆乃華</t>
    <phoneticPr fontId="4"/>
  </si>
  <si>
    <t>佐々木茉莉花</t>
    <phoneticPr fontId="4"/>
  </si>
  <si>
    <t>佐々木　優花</t>
    <phoneticPr fontId="4"/>
  </si>
  <si>
    <t>沼﨑　ひかり</t>
    <phoneticPr fontId="4"/>
  </si>
  <si>
    <t>谷川　あおい</t>
    <phoneticPr fontId="4"/>
  </si>
  <si>
    <t>本野　はづき</t>
    <phoneticPr fontId="4"/>
  </si>
  <si>
    <t>照井　莉々子</t>
    <phoneticPr fontId="4"/>
  </si>
  <si>
    <t>久慈　麻里夢</t>
    <phoneticPr fontId="4"/>
  </si>
  <si>
    <t>佐々　向日葵</t>
    <phoneticPr fontId="4"/>
  </si>
  <si>
    <t>細工藤　百花</t>
    <phoneticPr fontId="4"/>
  </si>
  <si>
    <t>小野寺　美桜</t>
    <phoneticPr fontId="4"/>
  </si>
  <si>
    <t>千葉　菜希紗</t>
    <phoneticPr fontId="4"/>
  </si>
  <si>
    <t>小野寺　杏梨</t>
    <phoneticPr fontId="4"/>
  </si>
  <si>
    <t>小笠原うらら</t>
    <phoneticPr fontId="4"/>
  </si>
  <si>
    <t>佐々木　侑愛</t>
    <phoneticPr fontId="4"/>
  </si>
  <si>
    <t>米田　百々花</t>
    <phoneticPr fontId="4"/>
  </si>
  <si>
    <t>花下　香菜乃</t>
    <phoneticPr fontId="4"/>
  </si>
  <si>
    <t>民部田　彩香</t>
    <phoneticPr fontId="4"/>
  </si>
  <si>
    <t>民部田　優奈</t>
    <phoneticPr fontId="4"/>
  </si>
  <si>
    <t>埴生　小都音</t>
    <phoneticPr fontId="4"/>
  </si>
  <si>
    <t>細越　くるみ</t>
    <phoneticPr fontId="4"/>
  </si>
  <si>
    <t>佐々木　舞子</t>
    <phoneticPr fontId="4"/>
  </si>
  <si>
    <t>小笠原　綺音</t>
    <phoneticPr fontId="4"/>
  </si>
  <si>
    <t>井戸端　羽多</t>
    <phoneticPr fontId="4"/>
  </si>
  <si>
    <t>遠藤　奈々香</t>
    <phoneticPr fontId="4"/>
  </si>
  <si>
    <t>漆眞下　心愛</t>
    <phoneticPr fontId="4"/>
  </si>
  <si>
    <t>岩瀬　あゆみ</t>
    <phoneticPr fontId="4"/>
  </si>
  <si>
    <t>大久保　結依</t>
    <phoneticPr fontId="4"/>
  </si>
  <si>
    <t>佐藤　のえる</t>
    <phoneticPr fontId="4"/>
  </si>
  <si>
    <t>及川　凛莉愛</t>
    <phoneticPr fontId="4"/>
  </si>
  <si>
    <t>佐々木　萌衣</t>
    <phoneticPr fontId="4"/>
  </si>
  <si>
    <t>佐々木　陽菜</t>
    <phoneticPr fontId="4"/>
  </si>
  <si>
    <t>佐野　保奈美</t>
    <phoneticPr fontId="4"/>
  </si>
  <si>
    <t>小田中　愛佳</t>
    <phoneticPr fontId="4"/>
  </si>
  <si>
    <t>工藤　埜々芭</t>
    <phoneticPr fontId="4"/>
  </si>
  <si>
    <t>細川　百合菜</t>
    <phoneticPr fontId="4"/>
  </si>
  <si>
    <t>大久保　璃子</t>
    <phoneticPr fontId="4"/>
  </si>
  <si>
    <t>泉　　　瑠七</t>
    <phoneticPr fontId="4"/>
  </si>
  <si>
    <t>吉河  　　凜</t>
    <phoneticPr fontId="4"/>
  </si>
  <si>
    <t>大迫中</t>
    <phoneticPr fontId="4"/>
  </si>
  <si>
    <t>熊谷　　泰晟</t>
  </si>
  <si>
    <t>中澤　　力斗</t>
  </si>
  <si>
    <t>大竹　　志歩</t>
  </si>
  <si>
    <t>勝田　　楓真</t>
  </si>
  <si>
    <t>工藤　　愛斗</t>
  </si>
  <si>
    <t>熊谷　　遥陽</t>
  </si>
  <si>
    <t>國府田　　駿</t>
  </si>
  <si>
    <t>石橋　　劉龍</t>
  </si>
  <si>
    <t>滝澤　　徹併</t>
  </si>
  <si>
    <t>藤島　　大河</t>
  </si>
  <si>
    <t>藤平　　理生</t>
  </si>
  <si>
    <t>伊藤　　勝太</t>
  </si>
  <si>
    <t>梅田　　那義</t>
  </si>
  <si>
    <t>鈴木　　佑輔</t>
  </si>
  <si>
    <t>南川　　喜透</t>
  </si>
  <si>
    <t>佐々木　　逞</t>
  </si>
  <si>
    <t>菅原　　光希</t>
  </si>
  <si>
    <t>菅原　　紫音</t>
  </si>
  <si>
    <t>高橋　　歩夢</t>
  </si>
  <si>
    <t>千田　　凜風</t>
  </si>
  <si>
    <t>千葉　　陽生</t>
  </si>
  <si>
    <t>塚本　　暁翔</t>
  </si>
  <si>
    <t>土肥　　天翔</t>
  </si>
  <si>
    <t>松本　　大輝</t>
  </si>
  <si>
    <t>村上　　泰理</t>
  </si>
  <si>
    <t>及川　　凌和</t>
  </si>
  <si>
    <t>及川　　怜聖</t>
  </si>
  <si>
    <t>佐藤　　涼介</t>
  </si>
  <si>
    <t>高橋　　颯太</t>
  </si>
  <si>
    <t>髙橋　　泰斗</t>
  </si>
  <si>
    <t>髙橋　　颯翔</t>
  </si>
  <si>
    <t>髙橋　　慶訓</t>
  </si>
  <si>
    <t>高橋　　來夢</t>
  </si>
  <si>
    <t>藤原　　愛斗</t>
  </si>
  <si>
    <t>古舘　　諒成</t>
  </si>
  <si>
    <t>三浦　　景己</t>
  </si>
  <si>
    <t>山中　　海人</t>
  </si>
  <si>
    <t>菊地　　健太</t>
  </si>
  <si>
    <t>菊池　　優空</t>
  </si>
  <si>
    <t>桜井　　悠翔</t>
  </si>
  <si>
    <t>鈴木　　啓介</t>
  </si>
  <si>
    <t>田代　　謙真</t>
  </si>
  <si>
    <t>照井　　颯人</t>
  </si>
  <si>
    <t>浜川　　柊二</t>
  </si>
  <si>
    <t>菅田　　大誠</t>
  </si>
  <si>
    <t>中島　　煌太</t>
  </si>
  <si>
    <t>小原　　大和</t>
  </si>
  <si>
    <t>赤澤　　樟太</t>
  </si>
  <si>
    <t>今川　　薫平</t>
  </si>
  <si>
    <t>岩﨑　　大地</t>
  </si>
  <si>
    <t>工藤　　心眞</t>
  </si>
  <si>
    <t>小松　　千洸</t>
  </si>
  <si>
    <t>立花　　快斗</t>
  </si>
  <si>
    <t>柴内　　泰成</t>
  </si>
  <si>
    <t>高橋　　海成</t>
  </si>
  <si>
    <t>髙橋　　煌生</t>
  </si>
  <si>
    <t>高橋　　翔太</t>
  </si>
  <si>
    <t>髙橋　　飛羽</t>
  </si>
  <si>
    <t>藤田　　伊吹</t>
  </si>
  <si>
    <t>村上　　陽翔</t>
  </si>
  <si>
    <t>渡辺　　龍輝</t>
  </si>
  <si>
    <t>柏葉　　隆基</t>
  </si>
  <si>
    <t>高橋　　蒼天</t>
  </si>
  <si>
    <t>髙橋　　悠里</t>
  </si>
  <si>
    <t>八重樫　　明</t>
  </si>
  <si>
    <t>藤井　　李成</t>
  </si>
  <si>
    <t>黒澤　　我流</t>
  </si>
  <si>
    <t>篠原　　東吾</t>
  </si>
  <si>
    <t>畑中　　琉真</t>
  </si>
  <si>
    <t>岡山　　直椰</t>
  </si>
  <si>
    <t>川村　　陽向</t>
  </si>
  <si>
    <t>菊池　　要希</t>
  </si>
  <si>
    <t>佐藤　　壯磨</t>
  </si>
  <si>
    <t>佐藤　　悠樹</t>
  </si>
  <si>
    <t>鈴木　　雄大</t>
  </si>
  <si>
    <t>高橋　　佳汰</t>
  </si>
  <si>
    <t>髙橋　　陽仁</t>
  </si>
  <si>
    <t>藤原　　颯大</t>
  </si>
  <si>
    <t>上川　　和眞</t>
  </si>
  <si>
    <t>上川　　颯生</t>
  </si>
  <si>
    <t>佐々木　　蒼</t>
  </si>
  <si>
    <t>直町　　輝生</t>
  </si>
  <si>
    <t>前田　　未景</t>
  </si>
  <si>
    <t>小原　　新生</t>
  </si>
  <si>
    <t>工藤　　勇司</t>
  </si>
  <si>
    <t>南舘　　樹木</t>
  </si>
  <si>
    <t>山本　　一翔</t>
  </si>
  <si>
    <t>阿部　　清春</t>
  </si>
  <si>
    <t>岩﨑　　晟斗</t>
  </si>
  <si>
    <t>黒沼　　友輝</t>
  </si>
  <si>
    <t>瀬川　　青空</t>
  </si>
  <si>
    <t>蘇武　　侑登</t>
  </si>
  <si>
    <t>中野　　鼓堂</t>
  </si>
  <si>
    <t>野月　　慧史</t>
  </si>
  <si>
    <t>松坂　　太智</t>
  </si>
  <si>
    <t>松村　　真都</t>
  </si>
  <si>
    <t>松本　　藍流</t>
  </si>
  <si>
    <t>山本　　旺芽</t>
  </si>
  <si>
    <t>青柳　　透真</t>
  </si>
  <si>
    <t>岩崎　　永夢</t>
  </si>
  <si>
    <t>川又　　惇平</t>
  </si>
  <si>
    <t>高村　　颯汰</t>
  </si>
  <si>
    <t>竹田　　十斗</t>
  </si>
  <si>
    <t>千葉　　颯真</t>
  </si>
  <si>
    <t>野里　　怜煌</t>
  </si>
  <si>
    <t>太野　　雅憲</t>
  </si>
  <si>
    <t>古川　　望晄</t>
  </si>
  <si>
    <t>古川　　陽樹</t>
  </si>
  <si>
    <t>前田　　皓祐</t>
  </si>
  <si>
    <t>室岡　　琉斗</t>
  </si>
  <si>
    <t>吉田　　大馳</t>
  </si>
  <si>
    <t>安齋　　龍紀</t>
  </si>
  <si>
    <t>井手　　煌也</t>
  </si>
  <si>
    <t>北俣　　瑛都</t>
  </si>
  <si>
    <t>島崎　　悠吾</t>
  </si>
  <si>
    <t>栃澤　　佑紀</t>
  </si>
  <si>
    <t>橋田　　匠世</t>
  </si>
  <si>
    <t>藤井　　和範</t>
  </si>
  <si>
    <t>細谷　　一颯</t>
  </si>
  <si>
    <t>横澤　　礼人</t>
  </si>
  <si>
    <t>齋藤　　竜聖</t>
  </si>
  <si>
    <t>高島　　一輝</t>
  </si>
  <si>
    <t>髙橋　　遼理</t>
  </si>
  <si>
    <t>林尻　　瑞樹</t>
  </si>
  <si>
    <t>平林　　悠希</t>
  </si>
  <si>
    <t>本宮　　輝大</t>
  </si>
  <si>
    <t>伊東　　悠太</t>
  </si>
  <si>
    <t>上野　　翔大</t>
  </si>
  <si>
    <t>駒水　　郁弥</t>
  </si>
  <si>
    <t>関口　　幹太</t>
  </si>
  <si>
    <t>関口　　楓太</t>
  </si>
  <si>
    <t>澤田　　健人</t>
  </si>
  <si>
    <t>輪田　　悟士</t>
  </si>
  <si>
    <t>川村　　健介</t>
  </si>
  <si>
    <t>藤原　　悠雅</t>
  </si>
  <si>
    <t>山﨑　　陽登</t>
  </si>
  <si>
    <t>梅澤　　太一</t>
  </si>
  <si>
    <t>及川　　皓貴</t>
  </si>
  <si>
    <t>及川　　雄貴</t>
  </si>
  <si>
    <t>菊池　　晴太</t>
  </si>
  <si>
    <t>荻原　　伊吹</t>
  </si>
  <si>
    <t>髙家　　大翔</t>
  </si>
  <si>
    <t>田村　　京己</t>
  </si>
  <si>
    <t>似内　　友哉</t>
  </si>
  <si>
    <t>平野　　蒼士</t>
  </si>
  <si>
    <t>深澤　　蒼太</t>
  </si>
  <si>
    <t>宮田　　陸翔</t>
  </si>
  <si>
    <t>浅川　　路偉</t>
  </si>
  <si>
    <t>櫻田　　倭斗</t>
  </si>
  <si>
    <t>髙橋　　悠太</t>
  </si>
  <si>
    <t>田中　　昂吉</t>
  </si>
  <si>
    <t>石田　　龍翔</t>
  </si>
  <si>
    <t>岩持　　悠日</t>
  </si>
  <si>
    <t>小林　　龍弥</t>
  </si>
  <si>
    <t>楢山　　考輝</t>
  </si>
  <si>
    <t>藤本　　絃希</t>
  </si>
  <si>
    <t>古舘　　諒誠</t>
  </si>
  <si>
    <t>細川　　愛希</t>
  </si>
  <si>
    <t>細川　　隆清</t>
  </si>
  <si>
    <t>伊藤　　和飛</t>
  </si>
  <si>
    <t>川崎　　晴輝</t>
  </si>
  <si>
    <t>今野　　太郎</t>
  </si>
  <si>
    <t>坂上　　大晟</t>
  </si>
  <si>
    <t>杉田　　兼晟</t>
  </si>
  <si>
    <t>鈴木　　緑葉</t>
  </si>
  <si>
    <t>中川　　梨央</t>
  </si>
  <si>
    <t>古川　　俊介</t>
  </si>
  <si>
    <t>三上　　憧遥</t>
  </si>
  <si>
    <t>山崎　　恵汰</t>
  </si>
  <si>
    <t>菊池　　叶多</t>
  </si>
  <si>
    <t>髙橋　　大伍</t>
  </si>
  <si>
    <t>菅原　　蒼真</t>
  </si>
  <si>
    <t>及川　　京祐</t>
  </si>
  <si>
    <t>及川　　理人</t>
  </si>
  <si>
    <t>小松　　舜知</t>
  </si>
  <si>
    <t>髙橋　　亜萬</t>
  </si>
  <si>
    <t>髙橋　　泰造</t>
  </si>
  <si>
    <t>高橋　　悠叶</t>
  </si>
  <si>
    <t>田口　　宗達</t>
  </si>
  <si>
    <t>武林　　龍成</t>
  </si>
  <si>
    <t>菊地　　瑛大</t>
  </si>
  <si>
    <t>菊池　　健斗</t>
  </si>
  <si>
    <t>篠原　　涼輔</t>
  </si>
  <si>
    <t>山本　　海璃</t>
  </si>
  <si>
    <t>田村　　隆斗</t>
  </si>
  <si>
    <t>伊藤　　飛我</t>
  </si>
  <si>
    <t>大澤　　礼寛</t>
  </si>
  <si>
    <t>工藤　　隆聖</t>
  </si>
  <si>
    <t>髙橋　　雄大</t>
  </si>
  <si>
    <t>武田　　大飛</t>
  </si>
  <si>
    <t>竹田　　幸隆</t>
  </si>
  <si>
    <t>角掛　　太陽</t>
  </si>
  <si>
    <t>長山　　璃久</t>
  </si>
  <si>
    <t>立花　　雄駿</t>
  </si>
  <si>
    <t>芦埜　　悠也</t>
  </si>
  <si>
    <t>安部　　太陽</t>
  </si>
  <si>
    <t>阿部　　晴秀</t>
  </si>
  <si>
    <t>梅木　　大空</t>
  </si>
  <si>
    <t>菊池　　泰史</t>
  </si>
  <si>
    <t>鈴木　　彬央</t>
  </si>
  <si>
    <t>阿部　　佑太</t>
  </si>
  <si>
    <t>安部　　虎隼</t>
  </si>
  <si>
    <t>小倉　　聖也</t>
  </si>
  <si>
    <t>高橋　　龍司</t>
  </si>
  <si>
    <t>多田　　怜央</t>
  </si>
  <si>
    <t>成島　　翔久</t>
  </si>
  <si>
    <t>古川　　正大</t>
  </si>
  <si>
    <t>馬場　　大瀬</t>
  </si>
  <si>
    <t>小向　　大翔</t>
  </si>
  <si>
    <t>西村　　虹哉</t>
  </si>
  <si>
    <t>野里　　悠月</t>
  </si>
  <si>
    <t>山口　　創進</t>
  </si>
  <si>
    <t>星野　　智哉</t>
  </si>
  <si>
    <t>見澤　　莉玖</t>
  </si>
  <si>
    <t>千葉　　純矢</t>
  </si>
  <si>
    <t>中屋　　貴翔</t>
  </si>
  <si>
    <t>中屋　　智稀</t>
  </si>
  <si>
    <t>祝田　　優真</t>
  </si>
  <si>
    <t>岩見　　翔空</t>
  </si>
  <si>
    <t>下坪　　修司</t>
  </si>
  <si>
    <t>高橋　　幸希</t>
  </si>
  <si>
    <t>三浦　　幸大</t>
  </si>
  <si>
    <t>横田　　優翔</t>
  </si>
  <si>
    <t>佐藤　　優也</t>
  </si>
  <si>
    <t>滝本　　寛汰</t>
  </si>
  <si>
    <t>畠山　　結人</t>
  </si>
  <si>
    <t>大山　　智輝</t>
  </si>
  <si>
    <t>小井田　　樹</t>
  </si>
  <si>
    <t>瀬川　　護矢</t>
  </si>
  <si>
    <t>三谷　　和輝</t>
  </si>
  <si>
    <t>安部　　晄生</t>
  </si>
  <si>
    <t>大下　　琥生</t>
  </si>
  <si>
    <t>續石　　遥大</t>
  </si>
  <si>
    <t>中目　　光咲</t>
  </si>
  <si>
    <t>樋澤　　巧瑛</t>
  </si>
  <si>
    <t>太田　　龍誠</t>
  </si>
  <si>
    <t>小田島　　暖</t>
  </si>
  <si>
    <t>苅宿　　泰平</t>
  </si>
  <si>
    <t>工藤　　碧人</t>
  </si>
  <si>
    <t>高宮　　悠人</t>
  </si>
  <si>
    <t>高村　　琳惺</t>
  </si>
  <si>
    <t>道下　　一希</t>
  </si>
  <si>
    <t>米倉　　楓雅</t>
  </si>
  <si>
    <t>江藤　　馳瑠</t>
  </si>
  <si>
    <t>黒須　　夢大</t>
  </si>
  <si>
    <t>野崎　　春輝</t>
  </si>
  <si>
    <t>平泉　　真尋</t>
  </si>
  <si>
    <t>吉田　　結人</t>
  </si>
  <si>
    <t>和川　　智稀</t>
  </si>
  <si>
    <t>阿部　　航太</t>
  </si>
  <si>
    <t>伊東　　弦輝</t>
  </si>
  <si>
    <t>小野　　真悟</t>
  </si>
  <si>
    <t>木下　　朝陽</t>
  </si>
  <si>
    <t>清見　　拓真</t>
  </si>
  <si>
    <t>工藤　　心基</t>
  </si>
  <si>
    <t>小林　　蒼空</t>
  </si>
  <si>
    <t>小林　　聖樹</t>
  </si>
  <si>
    <t>菅原　　恵太</t>
  </si>
  <si>
    <t>廣内　　心人</t>
  </si>
  <si>
    <t>藤島　　蓮汰</t>
  </si>
  <si>
    <t>三浦　　遼大</t>
  </si>
  <si>
    <t>山内　　佳大</t>
  </si>
  <si>
    <t>山下　　桐弥</t>
  </si>
  <si>
    <t>越田　　義一</t>
  </si>
  <si>
    <t>谷地中　　柊</t>
  </si>
  <si>
    <t>山田　　朝陽</t>
  </si>
  <si>
    <t>上畑　　勇人</t>
  </si>
  <si>
    <t>髙村　　賢孜</t>
  </si>
  <si>
    <t>馬場　　沙俊</t>
  </si>
  <si>
    <t>澤口　　夢大</t>
  </si>
  <si>
    <t>新田　　将也</t>
  </si>
  <si>
    <t>紅屋　　匠杜</t>
  </si>
  <si>
    <t>吉田　　勇玖</t>
  </si>
  <si>
    <t>伊藤　　広翔</t>
  </si>
  <si>
    <t>清水　　康生</t>
  </si>
  <si>
    <t>田沼　　悠哉</t>
  </si>
  <si>
    <t>千葉　　七瀬</t>
  </si>
  <si>
    <t>伊東　　凌士</t>
  </si>
  <si>
    <t>佐藤　　獅道</t>
  </si>
  <si>
    <t>佐藤　　陽生</t>
  </si>
  <si>
    <t>佐藤　　竜馬</t>
  </si>
  <si>
    <t>千葉　　勇雅</t>
  </si>
  <si>
    <t>坂内　　漣太</t>
  </si>
  <si>
    <t>藤川　　晃成</t>
  </si>
  <si>
    <t>松本　　導士</t>
  </si>
  <si>
    <t>和賀　　千幸</t>
  </si>
  <si>
    <t>江口　　晃広</t>
  </si>
  <si>
    <t>斎藤　　悠吾</t>
  </si>
  <si>
    <t>嵯峨　　健心</t>
  </si>
  <si>
    <t>菅原　　知哉</t>
  </si>
  <si>
    <t>丸地　　丈翔</t>
  </si>
  <si>
    <t>伊藤　　倖生</t>
  </si>
  <si>
    <t>澤里　　輝良</t>
  </si>
  <si>
    <t>中村　　遥音</t>
  </si>
  <si>
    <t>伊藤　　快斗</t>
  </si>
  <si>
    <t>平野　　叶琉</t>
  </si>
  <si>
    <t>伊藤　　勝翔</t>
  </si>
  <si>
    <t>葛巻　　涼斗</t>
  </si>
  <si>
    <t>高橋　　治暉</t>
  </si>
  <si>
    <t>髙橋　　優人</t>
  </si>
  <si>
    <t>佐藤　　和斗</t>
  </si>
  <si>
    <t>佐藤　　滋郎</t>
  </si>
  <si>
    <t>高橋　　朔弥</t>
  </si>
  <si>
    <t>佐々木　　湊</t>
  </si>
  <si>
    <t>鈴木　　聖悠</t>
  </si>
  <si>
    <t>高橋　　海琉</t>
  </si>
  <si>
    <t>藤原　　純司</t>
  </si>
  <si>
    <t>宮森　　瑛太</t>
  </si>
  <si>
    <t>岩間　　瑛心</t>
  </si>
  <si>
    <t>臼沢　　勇星</t>
  </si>
  <si>
    <t>菊池　　康介</t>
  </si>
  <si>
    <t>小嶋　　翔月</t>
  </si>
  <si>
    <t>児玉　　英音</t>
  </si>
  <si>
    <t>田中　　海人</t>
  </si>
  <si>
    <t>野﨑　　蒼矢</t>
  </si>
  <si>
    <t>髙木　　遼平</t>
  </si>
  <si>
    <t>三浦　　神虎</t>
  </si>
  <si>
    <t>安倍　　悠起</t>
  </si>
  <si>
    <t>加藤　　暖都</t>
  </si>
  <si>
    <t>後藤　　利空</t>
  </si>
  <si>
    <t>菅原　　龍輝</t>
  </si>
  <si>
    <t>千田　　琉聖</t>
  </si>
  <si>
    <t>千葉　　煌大</t>
  </si>
  <si>
    <t>本城　　洋斗</t>
  </si>
  <si>
    <t>佐藤　　悠翔</t>
  </si>
  <si>
    <t>菅原　　大翔</t>
  </si>
  <si>
    <t>上田　　極武</t>
  </si>
  <si>
    <t>菊池　　晶斗</t>
  </si>
  <si>
    <t>須藤　　大慧</t>
  </si>
  <si>
    <t>本田　　温翔</t>
  </si>
  <si>
    <t>永沼　　奏汰</t>
  </si>
  <si>
    <t>髙橋　　銀河</t>
  </si>
  <si>
    <t>千葉　　敬土</t>
  </si>
  <si>
    <t>似内　　優斗</t>
  </si>
  <si>
    <t>砂子田　　響</t>
  </si>
  <si>
    <t>岡本　　悠汰</t>
  </si>
  <si>
    <t>後藤　　大河</t>
  </si>
  <si>
    <t>鈴木　　琉斗</t>
  </si>
  <si>
    <t>續石　　渓人</t>
  </si>
  <si>
    <t>夏井　　悠汰</t>
  </si>
  <si>
    <t>和地　　航希</t>
  </si>
  <si>
    <t>中田　　龍聖</t>
  </si>
  <si>
    <t>播磨　　和夢</t>
  </si>
  <si>
    <t>播磨　　星汰</t>
  </si>
  <si>
    <t>柏葉　　新太</t>
  </si>
  <si>
    <t>柴田　　寿蓮</t>
  </si>
  <si>
    <t>山下　　暖人</t>
  </si>
  <si>
    <t>吉田　　怜央</t>
  </si>
  <si>
    <t>浅利　　貫太</t>
  </si>
  <si>
    <t>佐々木　　瑞</t>
  </si>
  <si>
    <t>髙橋　　叶海</t>
  </si>
  <si>
    <t>山内　　琉生</t>
  </si>
  <si>
    <t>上野　　清星</t>
  </si>
  <si>
    <t>内村　　脩斗</t>
  </si>
  <si>
    <t>神樂　　泰誠</t>
  </si>
  <si>
    <t>永洞　　春斗</t>
  </si>
  <si>
    <t>山根　　結貴</t>
  </si>
  <si>
    <t>杉村　　遼太</t>
  </si>
  <si>
    <t>上柿　　銀大</t>
  </si>
  <si>
    <t>大鳥　　心聖</t>
  </si>
  <si>
    <t>工藤　　大元</t>
  </si>
  <si>
    <t>袰主　　祈楓</t>
  </si>
  <si>
    <t>江刺家　　蓮</t>
  </si>
  <si>
    <t>池田　　真之</t>
  </si>
  <si>
    <t>川崎　　秀真</t>
  </si>
  <si>
    <t>境田　　涼玖</t>
  </si>
  <si>
    <t>高橋　　航大</t>
  </si>
  <si>
    <t>松尾　　聖仁</t>
  </si>
  <si>
    <t>松田　　祐司</t>
  </si>
  <si>
    <t>尾形　　そら</t>
  </si>
  <si>
    <t>齋藤　　亜連</t>
  </si>
  <si>
    <t>髙橋　　藍斗</t>
  </si>
  <si>
    <t>桝本　　晴天</t>
  </si>
  <si>
    <t>民部田　　晴</t>
  </si>
  <si>
    <t>安藤　　凜染</t>
  </si>
  <si>
    <t>小倉　　健人</t>
  </si>
  <si>
    <t>小園　　真弘</t>
  </si>
  <si>
    <t>佐々木　　輝</t>
  </si>
  <si>
    <t>武田　　空久</t>
  </si>
  <si>
    <t>千田　　栄輝</t>
  </si>
  <si>
    <t>千葉　　悠生</t>
  </si>
  <si>
    <t>渡邊　　聖奈</t>
  </si>
  <si>
    <t>角田　　陽貴</t>
  </si>
  <si>
    <t>角田　　優昌</t>
  </si>
  <si>
    <t>早坂　　弥藍</t>
  </si>
  <si>
    <t>岩舘　　良英</t>
  </si>
  <si>
    <t>大宮　　千來</t>
  </si>
  <si>
    <t>坂本　　青優</t>
  </si>
  <si>
    <t>竹田　　桧都</t>
  </si>
  <si>
    <t>野又　　直生</t>
  </si>
  <si>
    <t>松本　　利輝</t>
  </si>
  <si>
    <t>川畑　　清稀</t>
  </si>
  <si>
    <t>本宮　　昇虎</t>
  </si>
  <si>
    <t>石嶋　　優磨</t>
  </si>
  <si>
    <t>小野寺　　悠</t>
  </si>
  <si>
    <t>上平　　寛稀</t>
  </si>
  <si>
    <t>三澤　　恭汰</t>
  </si>
  <si>
    <t>村山　　京成</t>
  </si>
  <si>
    <t>佐藤　　俐央</t>
  </si>
  <si>
    <t>高橋　　海斗</t>
  </si>
  <si>
    <t>吉田　　伊吹</t>
  </si>
  <si>
    <t>長内　　咲哉</t>
  </si>
  <si>
    <t>中山　　慧哉</t>
  </si>
  <si>
    <t>織田　　哲哉</t>
  </si>
  <si>
    <t>髙橋　　慶大</t>
  </si>
  <si>
    <t>戸田　　大陽</t>
  </si>
  <si>
    <t>髙橋　　晴樹</t>
  </si>
  <si>
    <t>遠藤　　陽斗</t>
  </si>
  <si>
    <t>上野　　瑛輝</t>
  </si>
  <si>
    <t>金野　　正拓</t>
  </si>
  <si>
    <t>戸羽　　瞭太</t>
  </si>
  <si>
    <t>細谷　　光世</t>
  </si>
  <si>
    <t>後藤　　琉雅</t>
  </si>
  <si>
    <t>金野　　拓翔</t>
  </si>
  <si>
    <t>村上　　陽空</t>
  </si>
  <si>
    <t>佐藤　　愛叶</t>
  </si>
  <si>
    <t>佐藤　　雄飛</t>
  </si>
  <si>
    <t>竹花　　誠基</t>
  </si>
  <si>
    <t>中田　　仁汰</t>
  </si>
  <si>
    <t>藤原　　颯太</t>
  </si>
  <si>
    <t>相馬　　大翔</t>
  </si>
  <si>
    <t>工藤　　芯太</t>
  </si>
  <si>
    <t>工藤　　李空</t>
  </si>
  <si>
    <t>河野　　圭祐</t>
  </si>
  <si>
    <t>髙橋　　海斗</t>
  </si>
  <si>
    <t>髙橋　　賢斗</t>
  </si>
  <si>
    <t>髙橋　　朋也</t>
  </si>
  <si>
    <t>藤田　　縁龍</t>
  </si>
  <si>
    <t>藤田　　遥翔</t>
  </si>
  <si>
    <t>湯下　　賢登</t>
  </si>
  <si>
    <t>伊藤　　稜牙</t>
  </si>
  <si>
    <t>畠山　　泰輝</t>
  </si>
  <si>
    <t>畠山　　雅俊</t>
  </si>
  <si>
    <t>福島　　遥輝</t>
  </si>
  <si>
    <t>大平　　侑士</t>
  </si>
  <si>
    <t>欠端　　陽向</t>
  </si>
  <si>
    <t>菅原　　颯太</t>
  </si>
  <si>
    <t>伊藤　　陽太</t>
  </si>
  <si>
    <t>菅原　　敬介</t>
  </si>
  <si>
    <t>角口　　羽音</t>
  </si>
  <si>
    <t>釜口　　修慈</t>
  </si>
  <si>
    <t>松浦　　蒼太</t>
  </si>
  <si>
    <t>山岸　　快梨</t>
  </si>
  <si>
    <t>栗村　　脩斗</t>
  </si>
  <si>
    <t>丹内　　一郎</t>
  </si>
  <si>
    <t>北田　　航太</t>
  </si>
  <si>
    <t>熊谷　　瑠玖</t>
  </si>
  <si>
    <t>藤島　　叶多</t>
  </si>
  <si>
    <t>三浦　　空知</t>
  </si>
  <si>
    <t>川畑　　凰弥</t>
  </si>
  <si>
    <t>佐藤　　優翔</t>
  </si>
  <si>
    <t>板倉　　颯汰</t>
  </si>
  <si>
    <t>多田　　友飛</t>
  </si>
  <si>
    <t>藤原　　李希</t>
  </si>
  <si>
    <t>菊池　　星那</t>
  </si>
  <si>
    <t>菊池　　陸翔</t>
  </si>
  <si>
    <t>生駒　　昂大</t>
  </si>
  <si>
    <t>小野　　大耀</t>
  </si>
  <si>
    <t>菊池　　蒼空</t>
  </si>
  <si>
    <t>菊池　　直都</t>
  </si>
  <si>
    <t>菊池　　迅斗</t>
  </si>
  <si>
    <t>照井　　藍人</t>
  </si>
  <si>
    <t>久保　　真敏</t>
  </si>
  <si>
    <t>鈴木　　智久</t>
  </si>
  <si>
    <t>関口　　翔太</t>
  </si>
  <si>
    <t>中村　　桜雅</t>
  </si>
  <si>
    <t>大和　　悠莉</t>
  </si>
  <si>
    <t>遠藤　　大湖</t>
  </si>
  <si>
    <t>大坪　　流碧</t>
  </si>
  <si>
    <t>宍戸　　颯汰</t>
  </si>
  <si>
    <t>高野　　諒寿</t>
  </si>
  <si>
    <t>岩渕　　真咲</t>
  </si>
  <si>
    <t>及川　　伊吹</t>
  </si>
  <si>
    <t>大矢　　空翔</t>
  </si>
  <si>
    <t>加藤　　佑都</t>
  </si>
  <si>
    <t>菊池　　琉貴</t>
  </si>
  <si>
    <t>宮野　　英寿</t>
  </si>
  <si>
    <t>山中　　陽喜</t>
  </si>
  <si>
    <t>菊川　　大輝</t>
  </si>
  <si>
    <t>千葉　　優貴</t>
  </si>
  <si>
    <t>盛下　　和暉</t>
  </si>
  <si>
    <t>吉田　　和希</t>
  </si>
  <si>
    <t>岩城　　璃一</t>
  </si>
  <si>
    <t>栗原　　唯人</t>
  </si>
  <si>
    <t>澤田　　汐音</t>
  </si>
  <si>
    <t>岩渕　　優和</t>
  </si>
  <si>
    <t>及川　　大和</t>
  </si>
  <si>
    <t>菅原　　遙翔</t>
  </si>
  <si>
    <t>岩渕　　太陽</t>
  </si>
  <si>
    <t>岩渕　　良太</t>
  </si>
  <si>
    <t>三浦　　由翔</t>
  </si>
  <si>
    <t>中村　　翔旗</t>
  </si>
  <si>
    <t>新山　　大器</t>
  </si>
  <si>
    <t>日當　　羽琉</t>
  </si>
  <si>
    <t>下畑　　慶心</t>
  </si>
  <si>
    <t>関本　　星耶</t>
  </si>
  <si>
    <t>中野　　伶音</t>
  </si>
  <si>
    <t>米田　　優星</t>
  </si>
  <si>
    <t>松川　　歩叶</t>
  </si>
  <si>
    <t>泉田　　加星</t>
  </si>
  <si>
    <t>大澤　　大翔</t>
  </si>
  <si>
    <t>大畑　　快生</t>
  </si>
  <si>
    <t>兼田　　史也</t>
  </si>
  <si>
    <t>堤内　　智也</t>
  </si>
  <si>
    <t>長野　　翔太</t>
  </si>
  <si>
    <t>藤森　　耀生</t>
  </si>
  <si>
    <t>間　　孝太郎</t>
  </si>
  <si>
    <t>加藤　　綾隼</t>
  </si>
  <si>
    <t>久保　　晴輝</t>
  </si>
  <si>
    <t>佐藤　　陸寿</t>
  </si>
  <si>
    <t>鈴木　　慶大</t>
  </si>
  <si>
    <t>外舘　　来愛</t>
  </si>
  <si>
    <t>三河　　寛人</t>
  </si>
  <si>
    <t>外里　　優太</t>
  </si>
  <si>
    <t>及川　　蘭斗</t>
  </si>
  <si>
    <t>小原　　崇惺</t>
  </si>
  <si>
    <t>小原　　琢磨</t>
  </si>
  <si>
    <t>小水内　　浩</t>
  </si>
  <si>
    <t>藤根　　慧悟</t>
  </si>
  <si>
    <t>伊藤　　千隼</t>
  </si>
  <si>
    <t>菊池　　悠徳</t>
  </si>
  <si>
    <t>藤村　　悠生</t>
  </si>
  <si>
    <t>鈴木　　蓮久</t>
  </si>
  <si>
    <t>奥村　　晄矢</t>
  </si>
  <si>
    <t>鈴木　　和希</t>
  </si>
  <si>
    <t>田原　　颯乃</t>
  </si>
  <si>
    <t>東方　　飛龍</t>
  </si>
  <si>
    <t>志土富　　翼</t>
  </si>
  <si>
    <t>三浦　　圭介</t>
  </si>
  <si>
    <t>金澤　　颯介</t>
  </si>
  <si>
    <t>三浦　　海聖</t>
  </si>
  <si>
    <t>三浦　　一希</t>
  </si>
  <si>
    <t>梅村　　大輔</t>
  </si>
  <si>
    <t>高橋　　広樹</t>
  </si>
  <si>
    <t>福田　　唯人</t>
  </si>
  <si>
    <t>稲葉　　朔来</t>
  </si>
  <si>
    <t>工藤　　清汰</t>
  </si>
  <si>
    <t>髙田　　拓実</t>
  </si>
  <si>
    <t>小倉　　龍伸</t>
  </si>
  <si>
    <t>添田　　煌人</t>
  </si>
  <si>
    <t>二又　　陽来</t>
  </si>
  <si>
    <t>生駒　　一真</t>
  </si>
  <si>
    <t>佐藤　　響弥</t>
  </si>
  <si>
    <t>鈴木　　太一</t>
  </si>
  <si>
    <t>中村　　聖蓮</t>
  </si>
  <si>
    <t>沼﨑　　皓太</t>
  </si>
  <si>
    <t>三浦　　望夢</t>
  </si>
  <si>
    <t>大石　　颯馬</t>
  </si>
  <si>
    <t>貫洞　　來仁</t>
  </si>
  <si>
    <t>木村　　旺輔</t>
  </si>
  <si>
    <t>佐々木　　仁</t>
  </si>
  <si>
    <t>田代　　悠翔</t>
  </si>
  <si>
    <t>山﨑　　凉太</t>
  </si>
  <si>
    <t>山崎　　諒太</t>
  </si>
  <si>
    <t>横田　　一騎</t>
  </si>
  <si>
    <t>横田　　琉翔</t>
  </si>
  <si>
    <t>伊藤　　直人</t>
  </si>
  <si>
    <t>及川　　泰成</t>
  </si>
  <si>
    <t>小原　　遼平</t>
  </si>
  <si>
    <t>髙橋　　駿介</t>
  </si>
  <si>
    <t>髙橋　　隆太</t>
  </si>
  <si>
    <t>高橋　　琉生</t>
  </si>
  <si>
    <t>早川　　慶祐</t>
  </si>
  <si>
    <t>藤原　　鳳太</t>
  </si>
  <si>
    <t>阿萬　　徠海</t>
  </si>
  <si>
    <t>伊藤　　優吏</t>
  </si>
  <si>
    <t>佐藤　　駿人</t>
  </si>
  <si>
    <t>下坂　　智郷</t>
  </si>
  <si>
    <t>瀬川　　真央</t>
  </si>
  <si>
    <t>髙橋　　夢弥</t>
  </si>
  <si>
    <t>富澤　　颯太</t>
  </si>
  <si>
    <t>三田　　頻舞</t>
  </si>
  <si>
    <t>髙橋　　晟楠</t>
  </si>
  <si>
    <t>池田　　陽樹</t>
  </si>
  <si>
    <t>菊地　　康生</t>
  </si>
  <si>
    <t>菅原　　佑太</t>
  </si>
  <si>
    <t>鈴木　　暖都</t>
  </si>
  <si>
    <t>髙橋　　幸太</t>
  </si>
  <si>
    <t>多田　　廣人</t>
  </si>
  <si>
    <t>八木　　雲水</t>
  </si>
  <si>
    <t>池元　　祥真</t>
  </si>
  <si>
    <t>坂下　　雄斗</t>
  </si>
  <si>
    <t>三上　　泰知</t>
  </si>
  <si>
    <t>三上　　知宏</t>
  </si>
  <si>
    <t>三上　　奈琉</t>
  </si>
  <si>
    <t>伊東　　奏人</t>
  </si>
  <si>
    <t>太田　　和希</t>
  </si>
  <si>
    <t>管野　　陸翔</t>
  </si>
  <si>
    <t>下田　　大地</t>
  </si>
  <si>
    <t>田中　　李空</t>
  </si>
  <si>
    <t>新沼　　颯人</t>
  </si>
  <si>
    <t>藤澤　　拓己</t>
  </si>
  <si>
    <t>田辺　　朋生</t>
  </si>
  <si>
    <t>角掛　　大極</t>
  </si>
  <si>
    <t>角掛　　寛仁</t>
  </si>
  <si>
    <t>松浦　　聖弥</t>
  </si>
  <si>
    <t>太田　　陸斗</t>
  </si>
  <si>
    <t>奥村　　祐太</t>
  </si>
  <si>
    <t>村田　　龍聖</t>
  </si>
  <si>
    <t>阿部　　真翔</t>
  </si>
  <si>
    <t>鈴木　　亮祐</t>
  </si>
  <si>
    <t>千田　　心夢</t>
  </si>
  <si>
    <t>初貝　　大希</t>
  </si>
  <si>
    <t>小山　　柊斗</t>
  </si>
  <si>
    <t>河田　　航弥</t>
  </si>
  <si>
    <t>瀧田　　茉裕</t>
  </si>
  <si>
    <t>吉田　　有槻</t>
  </si>
  <si>
    <t>梅村　　響輝</t>
  </si>
  <si>
    <t>菊池　　翔太</t>
  </si>
  <si>
    <t>晴山　　遼</t>
  </si>
  <si>
    <t>小田　　龍空</t>
  </si>
  <si>
    <t>太田　　晴也</t>
  </si>
  <si>
    <t>立花　　龍紅</t>
  </si>
  <si>
    <t>横田　　和生</t>
  </si>
  <si>
    <t>市橋　　志夢</t>
  </si>
  <si>
    <t>遠藤　　一飛</t>
  </si>
  <si>
    <t>山崎　　健成</t>
  </si>
  <si>
    <t>谷口　　悠芽</t>
  </si>
  <si>
    <t>上山　　晴大</t>
  </si>
  <si>
    <t>駒木　　優人</t>
  </si>
  <si>
    <t>佐藤　　飛鳥</t>
  </si>
  <si>
    <t>西舘　　琳玖</t>
  </si>
  <si>
    <t>前角地　　優</t>
  </si>
  <si>
    <t>釡石　　龍兵</t>
  </si>
  <si>
    <t>久保　　瑛大</t>
  </si>
  <si>
    <t>白畑　　友成</t>
  </si>
  <si>
    <t>鈴木　　碧夏</t>
  </si>
  <si>
    <t>中村　　奏太</t>
  </si>
  <si>
    <t>宮本　　圭斗</t>
  </si>
  <si>
    <t>八木　　伊吹</t>
  </si>
  <si>
    <t>釜石　　麗恩</t>
  </si>
  <si>
    <t>川上　　央真</t>
  </si>
  <si>
    <t>小西　　隼斗</t>
  </si>
  <si>
    <t>叶城　　秀平</t>
  </si>
  <si>
    <t>下道　　翔汰</t>
  </si>
  <si>
    <t>日向　　爽良</t>
  </si>
  <si>
    <t>大畑　　勢那</t>
  </si>
  <si>
    <t>川村　　大愛</t>
  </si>
  <si>
    <t>大上　　孝成</t>
  </si>
  <si>
    <t>佐藤　　充輝</t>
  </si>
  <si>
    <t>滝上　　恭平</t>
  </si>
  <si>
    <t>三浦　　功暉</t>
  </si>
  <si>
    <t>佐藤　　青空</t>
  </si>
  <si>
    <t>小野　　修人</t>
  </si>
  <si>
    <t>髙村　　大智</t>
  </si>
  <si>
    <t>中澤　　淳平</t>
  </si>
  <si>
    <t>仁昌寺　　恒</t>
  </si>
  <si>
    <t>松井　　佑大</t>
  </si>
  <si>
    <t>松尾　　侑樹</t>
  </si>
  <si>
    <t>佐藤　　窓思</t>
  </si>
  <si>
    <t>菊池　　大地</t>
  </si>
  <si>
    <t>鈴木　　心大</t>
  </si>
  <si>
    <t>留場　　隆成</t>
  </si>
  <si>
    <t>山崎　　光陽</t>
  </si>
  <si>
    <t>菊池　　結飛</t>
  </si>
  <si>
    <t>伊藤　　倖太</t>
  </si>
  <si>
    <t>髙橋　　陽樹</t>
  </si>
  <si>
    <t>武田　　悠弥</t>
  </si>
  <si>
    <t>藤枝　　快成</t>
  </si>
  <si>
    <t>伊藤　　奏叶</t>
  </si>
  <si>
    <t>髙橋　　怜大</t>
  </si>
  <si>
    <t>遠藤　　弘仁</t>
  </si>
  <si>
    <t>千田　　空星</t>
  </si>
  <si>
    <t>杉村　　道太</t>
  </si>
  <si>
    <t>新田　　真士</t>
  </si>
  <si>
    <t>山内　　開斗</t>
  </si>
  <si>
    <t>小鯖　　溢夢</t>
  </si>
  <si>
    <t>村田　　大希</t>
  </si>
  <si>
    <t>舟山　　和希</t>
  </si>
  <si>
    <t>菊池　　亮駕</t>
  </si>
  <si>
    <t>富樫　　伊吹</t>
  </si>
  <si>
    <t>柾本　　旭日</t>
  </si>
  <si>
    <t>山内　　健生</t>
  </si>
  <si>
    <t>今川　　寛斗</t>
  </si>
  <si>
    <t>永山　　嘉人</t>
  </si>
  <si>
    <t>蛯名　　興大</t>
  </si>
  <si>
    <t>川村　　朝輝</t>
  </si>
  <si>
    <t>越田　　伊吹</t>
  </si>
  <si>
    <t>中村　　泰規</t>
  </si>
  <si>
    <t>沼田　　陸杜</t>
  </si>
  <si>
    <t>久慈　　涼介</t>
  </si>
  <si>
    <t>松田　　大陸</t>
  </si>
  <si>
    <t>菊池　　一朗</t>
  </si>
  <si>
    <t>菅原　　優作</t>
  </si>
  <si>
    <t>野﨑　　翔愛</t>
  </si>
  <si>
    <t>在家　　悠生</t>
  </si>
  <si>
    <t>佐藤　　壮真</t>
  </si>
  <si>
    <t>高嶋　　雄大</t>
  </si>
  <si>
    <t>芳賀　　銀志</t>
  </si>
  <si>
    <t>松本　　琉音</t>
  </si>
  <si>
    <t>八幡　　大雅</t>
  </si>
  <si>
    <t>佐藤　　樹</t>
  </si>
  <si>
    <t>菅川　　拓大</t>
  </si>
  <si>
    <t>畠山　　瑠唯</t>
  </si>
  <si>
    <t>細川　　大斗</t>
  </si>
  <si>
    <t>髙橋　　隼人</t>
  </si>
  <si>
    <t>髙下　　剣志</t>
  </si>
  <si>
    <t>髙橋　　結海</t>
  </si>
  <si>
    <t>刈田　　五陸</t>
  </si>
  <si>
    <t>内記　　孝宗</t>
  </si>
  <si>
    <t>米澤　　冬弥</t>
  </si>
  <si>
    <t>新田　　晄大</t>
  </si>
  <si>
    <t>新沼　　琉真</t>
  </si>
  <si>
    <t>黄川田　　睦</t>
  </si>
  <si>
    <t>藤原　　想太</t>
  </si>
  <si>
    <t>畠山　　蓮央</t>
  </si>
  <si>
    <t>永澤　　柊翔</t>
  </si>
  <si>
    <t>千葉　　蓮斗</t>
  </si>
  <si>
    <t>葛尾　　大紀</t>
  </si>
  <si>
    <t>德田　　篤紀</t>
  </si>
  <si>
    <t>杉村　　和真</t>
  </si>
  <si>
    <t>福嶋　　慧大</t>
  </si>
  <si>
    <t>高橋　　鳳舞</t>
  </si>
  <si>
    <t>鶴田　　翔大</t>
  </si>
  <si>
    <t>松田　　翔斗</t>
  </si>
  <si>
    <t>松田　　大輝</t>
  </si>
  <si>
    <t>澤田　　健吾</t>
  </si>
  <si>
    <t>鈴木　　悠斗</t>
  </si>
  <si>
    <t>高橋　　吟嘉</t>
  </si>
  <si>
    <t>武田　　将宗</t>
  </si>
  <si>
    <t>中居　　宙大</t>
  </si>
  <si>
    <t>長洞　　遼大</t>
  </si>
  <si>
    <t>福田　　颯輝</t>
  </si>
  <si>
    <t>工藤　　和都</t>
  </si>
  <si>
    <t>工藤　　琉翔</t>
  </si>
  <si>
    <t>佐々木　　遥</t>
  </si>
  <si>
    <t>立花　　洸琉</t>
  </si>
  <si>
    <t>藤村　　翔紅</t>
  </si>
  <si>
    <t>松葉　　友吾</t>
  </si>
  <si>
    <t>勝山　　恵太</t>
  </si>
  <si>
    <t>菊池　　海翔</t>
  </si>
  <si>
    <t>佐藤　　真尋</t>
  </si>
  <si>
    <t>千葉　　琉生</t>
  </si>
  <si>
    <t>増田　　陸斗</t>
  </si>
  <si>
    <t>今松　　快維</t>
  </si>
  <si>
    <t>今松　　悠隼</t>
  </si>
  <si>
    <t>今松　　流維</t>
  </si>
  <si>
    <t>遠藤　　晟連</t>
  </si>
  <si>
    <t>遠藤　　斗真</t>
  </si>
  <si>
    <t>杉本　　優武</t>
  </si>
  <si>
    <t>田中　　蒼空</t>
  </si>
  <si>
    <t>千葉　　将貴</t>
  </si>
  <si>
    <t>安部　　大稀</t>
  </si>
  <si>
    <t>菊地　　京佑</t>
  </si>
  <si>
    <t>齋藤　　陽平</t>
  </si>
  <si>
    <t>坂本　　智哉</t>
  </si>
  <si>
    <t>三宮　　広大</t>
  </si>
  <si>
    <t>菅原　　拓海</t>
  </si>
  <si>
    <t>菅原　　佳哉</t>
  </si>
  <si>
    <t>千葉　　冬真</t>
  </si>
  <si>
    <t>塚本　　直央</t>
  </si>
  <si>
    <t>塚本　　滉人</t>
  </si>
  <si>
    <t>峠舘　　力樹</t>
  </si>
  <si>
    <t>豊川　　歩夢</t>
  </si>
  <si>
    <t>藤村　　優樹</t>
  </si>
  <si>
    <t>松本　　虎二</t>
  </si>
  <si>
    <t>村上　　巴琉</t>
  </si>
  <si>
    <t>石渡　　遥斗</t>
  </si>
  <si>
    <t>熊谷　　有赳</t>
  </si>
  <si>
    <t>齊藤　　冬馬</t>
  </si>
  <si>
    <t>佐藤　　友星</t>
  </si>
  <si>
    <t>佐藤　　唯音</t>
  </si>
  <si>
    <t>千葉　　一輝</t>
  </si>
  <si>
    <t>中道　　創太</t>
  </si>
  <si>
    <t>四谷　　和輝</t>
  </si>
  <si>
    <t>米澤　　礼利</t>
  </si>
  <si>
    <t>川村　　瑛太</t>
  </si>
  <si>
    <t>菊池　　哉那</t>
  </si>
  <si>
    <t>佐藤　　桜咲</t>
  </si>
  <si>
    <t>本間　　陽光</t>
  </si>
  <si>
    <t>伊藤　　悠太</t>
  </si>
  <si>
    <t>佐藤　　慶典</t>
  </si>
  <si>
    <t>情野　　尊心</t>
  </si>
  <si>
    <t>遠藤　　健優</t>
  </si>
  <si>
    <t>金澤　　徠晟</t>
  </si>
  <si>
    <t>佐藤　　朔弥</t>
  </si>
  <si>
    <t>髙橋　　舷貴</t>
  </si>
  <si>
    <t>照井　　悠人</t>
  </si>
  <si>
    <t>藤井　　夏希</t>
  </si>
  <si>
    <t>藤原　　将吾</t>
  </si>
  <si>
    <t>伊藤　　泰正</t>
  </si>
  <si>
    <t>伊藤　　紘翔</t>
  </si>
  <si>
    <t>小原　　優弥</t>
  </si>
  <si>
    <t>金澤　　堅斗</t>
  </si>
  <si>
    <t>川村　　楓馬</t>
  </si>
  <si>
    <t>熊谷　　梗良</t>
  </si>
  <si>
    <t>紺野　　裕希</t>
  </si>
  <si>
    <t>佐藤　　暖人</t>
  </si>
  <si>
    <t>白藤　　優樹</t>
  </si>
  <si>
    <t>高橋　　悠希</t>
  </si>
  <si>
    <t>髙山　　来翔</t>
  </si>
  <si>
    <t>戸田　　倖平</t>
  </si>
  <si>
    <t>戸來　　蒼真</t>
  </si>
  <si>
    <t>後藤　　尚希</t>
  </si>
  <si>
    <t>赤坂　　祐生</t>
  </si>
  <si>
    <t>板橋　　慧</t>
  </si>
  <si>
    <t>伊東　　雅貴</t>
  </si>
  <si>
    <t>川村　　光矢</t>
  </si>
  <si>
    <t>工藤　　大和</t>
  </si>
  <si>
    <t>丹野　　正知</t>
  </si>
  <si>
    <t>千田　　龍潤</t>
  </si>
  <si>
    <t>馬場　　凜星</t>
  </si>
  <si>
    <t>濱田　　礼仁</t>
  </si>
  <si>
    <t>藤田　　優月</t>
  </si>
  <si>
    <t>及川　　尋音</t>
  </si>
  <si>
    <t>小原　　拓大</t>
  </si>
  <si>
    <t>菊池　　秋翔</t>
  </si>
  <si>
    <t>菊地　　陽大</t>
  </si>
  <si>
    <t>坂本　　悠成</t>
  </si>
  <si>
    <t>白田　　一紗</t>
  </si>
  <si>
    <t>髙橋　　里桜</t>
  </si>
  <si>
    <t>横田　　碧仁</t>
  </si>
  <si>
    <t>大崎　　英翔</t>
  </si>
  <si>
    <t>大畑　　龍斗</t>
  </si>
  <si>
    <t>川原　　快翔</t>
  </si>
  <si>
    <t>斉藤　　知宏</t>
  </si>
  <si>
    <t>橋本　　倖生</t>
  </si>
  <si>
    <t>泉川　　拓斗</t>
  </si>
  <si>
    <t>大道　　慶三</t>
  </si>
  <si>
    <t>水上　　幹大</t>
  </si>
  <si>
    <t>村塚　　一心</t>
  </si>
  <si>
    <t>内村　　拓磨</t>
  </si>
  <si>
    <t>菊地　　颯月</t>
  </si>
  <si>
    <t>工藤　　敬士</t>
  </si>
  <si>
    <t>後藤　　梛智</t>
  </si>
  <si>
    <t>澤口　　冬夢</t>
  </si>
  <si>
    <t>立花　　七星</t>
  </si>
  <si>
    <t>中島　　謙太</t>
  </si>
  <si>
    <t>大村　　冬吾</t>
  </si>
  <si>
    <t>小澤　　一期</t>
  </si>
  <si>
    <t>小島　　幸大</t>
  </si>
  <si>
    <t>畠山　　來夢</t>
  </si>
  <si>
    <t>早坂　　勝真</t>
  </si>
  <si>
    <t>藤原　　悠真</t>
  </si>
  <si>
    <t>栁橋　　洋介</t>
  </si>
  <si>
    <t>齊藤　　稜大</t>
  </si>
  <si>
    <t>遠藤　　稟空</t>
  </si>
  <si>
    <t>大谷　　一晃</t>
  </si>
  <si>
    <t>小原　　歩夢</t>
  </si>
  <si>
    <t>上岡谷　　新</t>
  </si>
  <si>
    <t>工藤　　洸聖</t>
  </si>
  <si>
    <t>坂本　　太一</t>
  </si>
  <si>
    <t>佐藤　　煌大</t>
  </si>
  <si>
    <t>菅原　　優成</t>
  </si>
  <si>
    <t>高橋　　蒼空</t>
  </si>
  <si>
    <t>竹内　　悠真</t>
  </si>
  <si>
    <t>田村　　悠稀</t>
  </si>
  <si>
    <t>丹野　　智仁</t>
  </si>
  <si>
    <t>新山　　洸太</t>
  </si>
  <si>
    <t>野田　　雷輝</t>
  </si>
  <si>
    <t>藤枝　　歳三</t>
  </si>
  <si>
    <t>松山　　郁斗</t>
  </si>
  <si>
    <t>三浦　　大河</t>
  </si>
  <si>
    <t>三上　　徳隼</t>
  </si>
  <si>
    <t>山口　　珠夢</t>
  </si>
  <si>
    <t>吉田　　涼哉</t>
  </si>
  <si>
    <t>阿部　　凪生</t>
  </si>
  <si>
    <t>犬飼　　圭佑</t>
  </si>
  <si>
    <t>遠藤　　悉絆</t>
  </si>
  <si>
    <t>大橋　　侑真</t>
  </si>
  <si>
    <t>角舘　　歩夢</t>
  </si>
  <si>
    <t>川村　　侑也</t>
  </si>
  <si>
    <t>菊池　　祐希</t>
  </si>
  <si>
    <t>黒沼　　瑛太</t>
  </si>
  <si>
    <t>児玉　　葵詩</t>
  </si>
  <si>
    <t>佐藤　　快晴</t>
  </si>
  <si>
    <t>佐藤　　佑樹</t>
  </si>
  <si>
    <t>寺島　　大輝</t>
  </si>
  <si>
    <t>畠山　　楓雅</t>
  </si>
  <si>
    <t>番屋　　悠希</t>
  </si>
  <si>
    <t>藤澤　　璃音</t>
  </si>
  <si>
    <t>藤原　　優心</t>
  </si>
  <si>
    <t>細川　　快弐</t>
  </si>
  <si>
    <t>丸山　　隼人</t>
  </si>
  <si>
    <t>村野　　優雅</t>
  </si>
  <si>
    <t>山口　　颯士</t>
  </si>
  <si>
    <t>山口　　敦雅</t>
  </si>
  <si>
    <t>山口　　嘉輝</t>
  </si>
  <si>
    <t>吉田　　恵多</t>
  </si>
  <si>
    <t>吉田　　俊太</t>
  </si>
  <si>
    <t>吉田　　大起</t>
  </si>
  <si>
    <t>伊藤　　悠希</t>
  </si>
  <si>
    <t>菅野　　来樹</t>
  </si>
  <si>
    <t>齊藤　　隼大</t>
  </si>
  <si>
    <t>四垂　　和哉</t>
  </si>
  <si>
    <t>関川　　浬央</t>
  </si>
  <si>
    <t>髙橋　　千紘</t>
  </si>
  <si>
    <t>新谷　　優斗</t>
  </si>
  <si>
    <t>吉澤　　龍希</t>
  </si>
  <si>
    <t>梅田　　礼司</t>
  </si>
  <si>
    <t>釜崎　　大翔</t>
  </si>
  <si>
    <t>障子口　　結</t>
  </si>
  <si>
    <t>齋藤　　遥希</t>
  </si>
  <si>
    <t>石澤　　侑真</t>
  </si>
  <si>
    <t>石澤　　諒大</t>
  </si>
  <si>
    <t>伊藤　　哲汰</t>
  </si>
  <si>
    <t>伊与久　　弘</t>
  </si>
  <si>
    <t>岡本　　範音</t>
  </si>
  <si>
    <t>今野　　友生</t>
  </si>
  <si>
    <t>齊藤　　和希</t>
  </si>
  <si>
    <t>齋藤　　涼平</t>
  </si>
  <si>
    <t>佐藤　　涼太</t>
  </si>
  <si>
    <t>仙石　　寛記</t>
  </si>
  <si>
    <t>髙橋　　烈央</t>
  </si>
  <si>
    <t>田村　　勇和</t>
  </si>
  <si>
    <t>三浦　　悠瑚</t>
  </si>
  <si>
    <t>盛内　　俊克</t>
  </si>
  <si>
    <t>湯木　　大知</t>
  </si>
  <si>
    <t>若松　　尚輝</t>
  </si>
  <si>
    <t>熊谷　　そら</t>
  </si>
  <si>
    <t>鈴木　　恢吏</t>
  </si>
  <si>
    <t>鈴木　　秀斗</t>
  </si>
  <si>
    <t>瀧澤　　烈凰</t>
  </si>
  <si>
    <t>中神　　翔空</t>
  </si>
  <si>
    <t>中田　　勇輝</t>
  </si>
  <si>
    <t>平山　　煌牙</t>
  </si>
  <si>
    <t>尾﨑　　玄伽</t>
  </si>
  <si>
    <t>紀室　　匠来</t>
  </si>
  <si>
    <t>紀室　　大翔</t>
  </si>
  <si>
    <t>菅原　　大寛</t>
  </si>
  <si>
    <t>千葉　　裕生</t>
  </si>
  <si>
    <t>本多　　隼人</t>
  </si>
  <si>
    <t>折原　　爽太</t>
  </si>
  <si>
    <t>黒沼　　克弥</t>
  </si>
  <si>
    <t>齊藤　　心和</t>
  </si>
  <si>
    <t>佐藤　　聖太</t>
  </si>
  <si>
    <t>島崎　　裕大</t>
  </si>
  <si>
    <t>杉本　　柚月</t>
  </si>
  <si>
    <t>駿河　　李輝</t>
  </si>
  <si>
    <t>髙橋　　歩睦</t>
  </si>
  <si>
    <t>髙橋　　和雅</t>
  </si>
  <si>
    <t>田村　　蒼宇</t>
  </si>
  <si>
    <t>千葉　　直央</t>
  </si>
  <si>
    <t>野里　　友煌</t>
  </si>
  <si>
    <t>平野　　優輝</t>
  </si>
  <si>
    <t>藤森　　瑛帆</t>
  </si>
  <si>
    <t>藤森　　一颯</t>
  </si>
  <si>
    <t>村松　　琉牙</t>
  </si>
  <si>
    <t>山下　　朔矢</t>
  </si>
  <si>
    <t>山本　　比優</t>
  </si>
  <si>
    <t>石田　　瑛汰</t>
  </si>
  <si>
    <t>内村　　勇次</t>
  </si>
  <si>
    <t>大峠　　莉輝</t>
  </si>
  <si>
    <t>岡山　　彰人</t>
  </si>
  <si>
    <t>小川　　朔叶</t>
  </si>
  <si>
    <t>合津　　和斗</t>
  </si>
  <si>
    <t>佐藤　　煌希</t>
  </si>
  <si>
    <t>鈴木　　琉碧</t>
  </si>
  <si>
    <t>田中　　悠月</t>
  </si>
  <si>
    <t>中居　　春太</t>
  </si>
  <si>
    <t>中村　　天飛</t>
  </si>
  <si>
    <t>松村　　雄翔</t>
  </si>
  <si>
    <t>三浦　　琉雅</t>
  </si>
  <si>
    <t>村松　　琉介</t>
  </si>
  <si>
    <t>吉田　　響拓</t>
  </si>
  <si>
    <t>吉田　　匡希</t>
  </si>
  <si>
    <t>河野　　良亮</t>
  </si>
  <si>
    <t>髙橋　　繁生</t>
  </si>
  <si>
    <t>宮地　　昌春</t>
  </si>
  <si>
    <t>伊藤　　光希</t>
  </si>
  <si>
    <t>菊池　　哉汰</t>
  </si>
  <si>
    <t>菊池　　悠人</t>
  </si>
  <si>
    <t>日下　　泰成</t>
  </si>
  <si>
    <t>紺野　　聖嵐</t>
  </si>
  <si>
    <t>管原　　佳大</t>
  </si>
  <si>
    <t>髙橋　　勇翔</t>
  </si>
  <si>
    <t>髙橋　　未来</t>
  </si>
  <si>
    <t>高橋　　琉惺</t>
  </si>
  <si>
    <t>髙橋　　琉惺</t>
  </si>
  <si>
    <t>千葉　　康示</t>
  </si>
  <si>
    <t>松田　　鉄平</t>
  </si>
  <si>
    <t>松田　　瑞基</t>
  </si>
  <si>
    <t>吉田　　蒼空</t>
  </si>
  <si>
    <t>志知　倖之介</t>
    <phoneticPr fontId="4"/>
  </si>
  <si>
    <t>柏木　大二朗</t>
    <phoneticPr fontId="4"/>
  </si>
  <si>
    <t>佐々木　幹久</t>
    <phoneticPr fontId="4"/>
  </si>
  <si>
    <t>福地　勇之介</t>
    <phoneticPr fontId="4"/>
  </si>
  <si>
    <t>矢羽々　琉惺</t>
    <phoneticPr fontId="4"/>
  </si>
  <si>
    <t>猪苗代　智也</t>
    <phoneticPr fontId="4"/>
  </si>
  <si>
    <t>今淵　雄太郎</t>
    <phoneticPr fontId="4"/>
  </si>
  <si>
    <t>宇夫方　崇太</t>
    <phoneticPr fontId="4"/>
  </si>
  <si>
    <t>佐々木　煌真</t>
    <phoneticPr fontId="4"/>
  </si>
  <si>
    <t>佐々木礼太郎</t>
    <phoneticPr fontId="4"/>
  </si>
  <si>
    <t>佐藤　向日葵</t>
    <phoneticPr fontId="4"/>
  </si>
  <si>
    <t>佐々木　桜晟</t>
    <phoneticPr fontId="4"/>
  </si>
  <si>
    <t>十文字　陽徠</t>
    <phoneticPr fontId="4"/>
  </si>
  <si>
    <t>佐々木　愛斗</t>
    <phoneticPr fontId="4"/>
  </si>
  <si>
    <t>小田島　慶汰</t>
    <phoneticPr fontId="4"/>
  </si>
  <si>
    <t>五日市　隼人</t>
    <phoneticPr fontId="4"/>
  </si>
  <si>
    <t>坂本　京太郎</t>
    <phoneticPr fontId="4"/>
  </si>
  <si>
    <t>民分田　蒼斗</t>
    <phoneticPr fontId="4"/>
  </si>
  <si>
    <t>金田一　幸星</t>
    <phoneticPr fontId="4"/>
  </si>
  <si>
    <t>佐々木　幹太</t>
    <phoneticPr fontId="4"/>
  </si>
  <si>
    <t>佐々木　勇翔</t>
    <phoneticPr fontId="4"/>
  </si>
  <si>
    <t>佐々木　凌大</t>
    <phoneticPr fontId="4"/>
  </si>
  <si>
    <t>髙橋　謙志郎</t>
    <phoneticPr fontId="4"/>
  </si>
  <si>
    <t>大久保　寛汰</t>
    <phoneticPr fontId="4"/>
  </si>
  <si>
    <t>佐々木　我龍</t>
    <phoneticPr fontId="4"/>
  </si>
  <si>
    <t>二階堂　颯希</t>
    <phoneticPr fontId="4"/>
  </si>
  <si>
    <t>佐々木　琉勇</t>
    <phoneticPr fontId="4"/>
  </si>
  <si>
    <t>髙橋　然太郎</t>
    <phoneticPr fontId="4"/>
  </si>
  <si>
    <t>佐々木　直斗</t>
    <phoneticPr fontId="4"/>
  </si>
  <si>
    <t>小田原　大翔</t>
    <phoneticPr fontId="4"/>
  </si>
  <si>
    <t>佐々木　颯太</t>
    <phoneticPr fontId="4"/>
  </si>
  <si>
    <t>佐々木　大輝</t>
    <phoneticPr fontId="4"/>
  </si>
  <si>
    <t>柴田　あい乙</t>
    <phoneticPr fontId="4"/>
  </si>
  <si>
    <t>八重樫　龍平</t>
    <phoneticPr fontId="4"/>
  </si>
  <si>
    <t>田中舘　翔太</t>
    <phoneticPr fontId="4"/>
  </si>
  <si>
    <t>小野寺　慧太</t>
    <phoneticPr fontId="4"/>
  </si>
  <si>
    <t>佐々木　寛大</t>
    <phoneticPr fontId="4"/>
  </si>
  <si>
    <t>佐々木　敬慎</t>
    <phoneticPr fontId="4"/>
  </si>
  <si>
    <t>瀨川　健太郎</t>
    <phoneticPr fontId="4"/>
  </si>
  <si>
    <t>新沼舘　壱成</t>
    <phoneticPr fontId="4"/>
  </si>
  <si>
    <t>松好　真之介</t>
    <phoneticPr fontId="4"/>
  </si>
  <si>
    <t>佐々木　拓生</t>
    <phoneticPr fontId="4"/>
  </si>
  <si>
    <t>小田島　斗逢</t>
    <phoneticPr fontId="4"/>
  </si>
  <si>
    <t>佐々木　稜希</t>
    <phoneticPr fontId="4"/>
  </si>
  <si>
    <t>村上　航志郎</t>
    <phoneticPr fontId="4"/>
  </si>
  <si>
    <t>小菅　虎太郎</t>
    <phoneticPr fontId="4"/>
  </si>
  <si>
    <t>佐々木　亮輔</t>
    <phoneticPr fontId="4"/>
  </si>
  <si>
    <t>中村　崇一郎</t>
    <phoneticPr fontId="4"/>
  </si>
  <si>
    <t>久保田　優心</t>
    <phoneticPr fontId="4"/>
  </si>
  <si>
    <t>八重樫　駿斗</t>
    <phoneticPr fontId="4"/>
  </si>
  <si>
    <t>伊藤　　奏太</t>
    <phoneticPr fontId="4"/>
  </si>
  <si>
    <t>駿河　真太郎</t>
    <phoneticPr fontId="4"/>
  </si>
  <si>
    <t>駒木　健太朗</t>
    <phoneticPr fontId="4"/>
  </si>
  <si>
    <t>佐々木　秀真</t>
    <phoneticPr fontId="4"/>
  </si>
  <si>
    <t>佐々木　響平</t>
    <phoneticPr fontId="4"/>
  </si>
  <si>
    <t>佐々木麻奈人</t>
    <phoneticPr fontId="4"/>
  </si>
  <si>
    <t>石川　虎太朗</t>
    <phoneticPr fontId="4"/>
  </si>
  <si>
    <t>大久保　颯人</t>
    <phoneticPr fontId="4"/>
  </si>
  <si>
    <t>小野　颯士朗</t>
    <phoneticPr fontId="4"/>
  </si>
  <si>
    <t>金田一　雄大</t>
    <phoneticPr fontId="4"/>
  </si>
  <si>
    <t>小笠原　虎冴</t>
    <phoneticPr fontId="4"/>
  </si>
  <si>
    <t>吉濵　朔太郎</t>
    <phoneticPr fontId="4"/>
  </si>
  <si>
    <t>小笠原　駿太</t>
    <phoneticPr fontId="4"/>
  </si>
  <si>
    <t>川原木　琉星</t>
    <phoneticPr fontId="4"/>
  </si>
  <si>
    <t>井戸渕　愛大</t>
    <phoneticPr fontId="4"/>
  </si>
  <si>
    <t>三ケ森　翔人</t>
    <phoneticPr fontId="4"/>
  </si>
  <si>
    <t>小山田　知生</t>
    <phoneticPr fontId="4"/>
  </si>
  <si>
    <t>川村　蒼一朗</t>
    <phoneticPr fontId="4"/>
  </si>
  <si>
    <t>小谷地　大和</t>
    <phoneticPr fontId="4"/>
  </si>
  <si>
    <t>大和田龍之介</t>
    <phoneticPr fontId="4"/>
  </si>
  <si>
    <t>佐々木　将成</t>
    <phoneticPr fontId="4"/>
  </si>
  <si>
    <t>大久保　湧起</t>
    <phoneticPr fontId="4"/>
  </si>
  <si>
    <t>地藏堂　伊織</t>
    <phoneticPr fontId="4"/>
  </si>
  <si>
    <t>鈴木　光太郎</t>
    <phoneticPr fontId="4"/>
  </si>
  <si>
    <t>千葉　龍之佑</t>
    <phoneticPr fontId="4"/>
  </si>
  <si>
    <t>平野原　啓太</t>
    <phoneticPr fontId="4"/>
  </si>
  <si>
    <t>八重樫　海理</t>
    <phoneticPr fontId="4"/>
  </si>
  <si>
    <t>金野　真幸斗</t>
    <phoneticPr fontId="4"/>
  </si>
  <si>
    <t>佐々木　淳哉</t>
    <phoneticPr fontId="4"/>
  </si>
  <si>
    <t>大和田　蒼汰</t>
    <phoneticPr fontId="4"/>
  </si>
  <si>
    <t>中軽米　拓人</t>
    <phoneticPr fontId="4"/>
  </si>
  <si>
    <t>佐々木　輝琉</t>
    <phoneticPr fontId="4"/>
  </si>
  <si>
    <t>荒木田　佑弥</t>
    <phoneticPr fontId="4"/>
  </si>
  <si>
    <t>小野寺　瑛太</t>
    <phoneticPr fontId="4"/>
  </si>
  <si>
    <t>遠藤　礼二郎</t>
    <phoneticPr fontId="4"/>
  </si>
  <si>
    <t>松長根　誠大</t>
    <phoneticPr fontId="4"/>
  </si>
  <si>
    <t>中村　　　湊</t>
    <phoneticPr fontId="4"/>
  </si>
  <si>
    <t>山﨑　　　力</t>
    <phoneticPr fontId="4"/>
  </si>
  <si>
    <t>佐藤　　　凜</t>
    <phoneticPr fontId="4"/>
  </si>
  <si>
    <t>松村　　　蓮</t>
    <phoneticPr fontId="4"/>
  </si>
  <si>
    <t>舘澤　　　翔</t>
    <phoneticPr fontId="4"/>
  </si>
  <si>
    <t>菊地　　　奏</t>
    <phoneticPr fontId="4"/>
  </si>
  <si>
    <t>添田　　　寿</t>
    <phoneticPr fontId="4"/>
  </si>
  <si>
    <t>渡邉　　優士</t>
    <phoneticPr fontId="4"/>
  </si>
  <si>
    <t>菊池　　　翔</t>
    <phoneticPr fontId="4"/>
  </si>
  <si>
    <t>山屋　　　翔</t>
    <phoneticPr fontId="4"/>
  </si>
  <si>
    <t>大橋　　　修</t>
    <phoneticPr fontId="4"/>
  </si>
  <si>
    <t>沼袋　　　奏</t>
    <phoneticPr fontId="4"/>
  </si>
  <si>
    <t>伊藤　　　輝</t>
    <phoneticPr fontId="4"/>
  </si>
  <si>
    <t>鈴木　　　渉</t>
    <phoneticPr fontId="4"/>
  </si>
  <si>
    <t>及川　　　凜</t>
    <phoneticPr fontId="4"/>
  </si>
  <si>
    <t>佐藤　　　倭</t>
    <phoneticPr fontId="4"/>
  </si>
  <si>
    <t>佐藤　　　穏</t>
    <phoneticPr fontId="4"/>
  </si>
  <si>
    <t>甲斐　　　光</t>
    <phoneticPr fontId="4"/>
  </si>
  <si>
    <t>佐藤　　　葵</t>
    <phoneticPr fontId="4"/>
  </si>
  <si>
    <t>畠山　　　凱</t>
    <phoneticPr fontId="4"/>
  </si>
  <si>
    <t>藤原　　　仁</t>
    <phoneticPr fontId="4"/>
  </si>
  <si>
    <t>山田　　　陸</t>
    <phoneticPr fontId="4"/>
  </si>
  <si>
    <t>小船　　　陽</t>
    <phoneticPr fontId="4"/>
  </si>
  <si>
    <t>戸舘　　　宗</t>
    <phoneticPr fontId="4"/>
  </si>
  <si>
    <t>釜石　　　一</t>
    <phoneticPr fontId="4"/>
  </si>
  <si>
    <t>水野　　　響</t>
    <phoneticPr fontId="4"/>
  </si>
  <si>
    <t>小原　　　悠</t>
    <phoneticPr fontId="4"/>
  </si>
  <si>
    <t>里　　　頼都</t>
    <phoneticPr fontId="4"/>
  </si>
  <si>
    <t>佐藤　　　蓮</t>
    <phoneticPr fontId="4"/>
  </si>
  <si>
    <t>齋藤　　　宇</t>
    <phoneticPr fontId="4"/>
  </si>
  <si>
    <t>髙橋　　　翔</t>
    <phoneticPr fontId="4"/>
  </si>
  <si>
    <t>工藤　　　新</t>
    <phoneticPr fontId="4"/>
  </si>
  <si>
    <t>櫻田　　　慶</t>
    <phoneticPr fontId="4"/>
  </si>
  <si>
    <t>吉田　　　楓</t>
    <phoneticPr fontId="4"/>
  </si>
  <si>
    <t>髙橋　　　禮</t>
    <phoneticPr fontId="4"/>
  </si>
  <si>
    <t>薮崎　　　凌</t>
    <phoneticPr fontId="4"/>
  </si>
  <si>
    <t>山下　　　蒼</t>
    <phoneticPr fontId="4"/>
  </si>
  <si>
    <t>瀬川　　　凌</t>
    <phoneticPr fontId="4"/>
  </si>
  <si>
    <t>高嶋　　　空</t>
    <phoneticPr fontId="4"/>
  </si>
  <si>
    <t>畠山　　　颯</t>
    <phoneticPr fontId="4"/>
  </si>
  <si>
    <t>藤村　　　充</t>
    <phoneticPr fontId="4"/>
  </si>
  <si>
    <t>川上　　　匠</t>
    <phoneticPr fontId="4"/>
  </si>
  <si>
    <t>佐藤　　　颯</t>
    <phoneticPr fontId="4"/>
  </si>
  <si>
    <t>谷村　　　光</t>
    <phoneticPr fontId="4"/>
  </si>
  <si>
    <t>大尻　　　洸</t>
    <phoneticPr fontId="4"/>
  </si>
  <si>
    <t>小松　　　匠</t>
    <phoneticPr fontId="4"/>
  </si>
  <si>
    <t>吹切　　　響</t>
    <phoneticPr fontId="4"/>
  </si>
  <si>
    <t>青田　　　和</t>
    <phoneticPr fontId="4"/>
  </si>
  <si>
    <t>吉田　　　悠</t>
    <phoneticPr fontId="4"/>
  </si>
  <si>
    <t>高橋　　　楓</t>
    <phoneticPr fontId="4"/>
  </si>
  <si>
    <t>髙橋　　　丞</t>
    <phoneticPr fontId="4"/>
  </si>
  <si>
    <t>渡辺　　　響</t>
    <phoneticPr fontId="4"/>
  </si>
  <si>
    <t>高橋　　　玄</t>
    <phoneticPr fontId="4"/>
  </si>
  <si>
    <t>中村　　　力</t>
    <phoneticPr fontId="4"/>
  </si>
  <si>
    <t>伊藤　　　航</t>
    <phoneticPr fontId="4"/>
  </si>
  <si>
    <t>大道　　　輝</t>
    <phoneticPr fontId="4"/>
  </si>
  <si>
    <t>小原　　　皐</t>
    <phoneticPr fontId="4"/>
  </si>
  <si>
    <t>小西　　　翼</t>
    <phoneticPr fontId="4"/>
  </si>
  <si>
    <t>千葉　　　丈</t>
    <phoneticPr fontId="4"/>
  </si>
  <si>
    <t>高橋　　　澄</t>
    <phoneticPr fontId="4"/>
  </si>
  <si>
    <t>藤田　　　惺</t>
    <phoneticPr fontId="4"/>
  </si>
  <si>
    <t>米澤　　　快</t>
    <phoneticPr fontId="4"/>
  </si>
  <si>
    <t>夏井　　　伶</t>
    <phoneticPr fontId="4"/>
  </si>
  <si>
    <t>宮　　　春心</t>
    <phoneticPr fontId="4"/>
  </si>
  <si>
    <t>木内　　　迅</t>
    <phoneticPr fontId="4"/>
  </si>
  <si>
    <t>齋藤　　　匠</t>
    <phoneticPr fontId="4"/>
  </si>
  <si>
    <t>村上　　　綾</t>
    <phoneticPr fontId="4"/>
  </si>
  <si>
    <t>遠藤　　　光</t>
    <phoneticPr fontId="4"/>
  </si>
  <si>
    <t>小幡　　　遥</t>
    <phoneticPr fontId="4"/>
  </si>
  <si>
    <t>石川　　　楓</t>
    <phoneticPr fontId="4"/>
  </si>
  <si>
    <t>佐藤　　　駆</t>
    <phoneticPr fontId="4"/>
  </si>
  <si>
    <t>佐藤　　　光</t>
    <phoneticPr fontId="4"/>
  </si>
  <si>
    <t>田代　　　優</t>
    <phoneticPr fontId="4"/>
  </si>
  <si>
    <t>西舘　　　颯</t>
    <phoneticPr fontId="4"/>
  </si>
  <si>
    <t>米倉　　　吟</t>
    <phoneticPr fontId="4"/>
  </si>
  <si>
    <t>畠山　　　岳</t>
    <phoneticPr fontId="4"/>
  </si>
  <si>
    <t>湯澤　　　司</t>
    <phoneticPr fontId="4"/>
  </si>
  <si>
    <t>杉澤　　　暉</t>
    <phoneticPr fontId="4"/>
  </si>
  <si>
    <t>村上　　　慧</t>
    <phoneticPr fontId="4"/>
  </si>
  <si>
    <t>大森　　　樹</t>
    <phoneticPr fontId="4"/>
  </si>
  <si>
    <t>昆　　　　良</t>
    <phoneticPr fontId="4"/>
  </si>
  <si>
    <t>石川　　　岳</t>
    <phoneticPr fontId="4"/>
  </si>
  <si>
    <t>山口　　　陽</t>
    <phoneticPr fontId="4"/>
  </si>
  <si>
    <t>八幡　　　大</t>
    <phoneticPr fontId="4"/>
  </si>
  <si>
    <t>東山　　　蓮</t>
    <phoneticPr fontId="4"/>
  </si>
  <si>
    <t>片岸　　　礼</t>
    <phoneticPr fontId="4"/>
  </si>
  <si>
    <t>瀬戸　　　南</t>
    <phoneticPr fontId="4"/>
  </si>
  <si>
    <t>関口　　　誠</t>
    <phoneticPr fontId="4"/>
  </si>
  <si>
    <t>中村　慎之助</t>
    <phoneticPr fontId="4"/>
  </si>
  <si>
    <t>佐々木湖太郎</t>
    <phoneticPr fontId="4"/>
  </si>
  <si>
    <t>佐々木　柾治</t>
    <phoneticPr fontId="4"/>
  </si>
  <si>
    <t>八重樫　寛翔</t>
    <phoneticPr fontId="4"/>
  </si>
  <si>
    <t>伊藤　悠永来</t>
    <phoneticPr fontId="4"/>
  </si>
  <si>
    <t>遠藤　明日真</t>
    <phoneticPr fontId="4"/>
  </si>
  <si>
    <t>津志田　陸斗</t>
    <phoneticPr fontId="4"/>
  </si>
  <si>
    <t>佐々木　竜聖</t>
    <phoneticPr fontId="4"/>
  </si>
  <si>
    <t>佐々木　陽斗</t>
    <phoneticPr fontId="4"/>
  </si>
  <si>
    <t>佐々木　琉斗</t>
    <phoneticPr fontId="4"/>
  </si>
  <si>
    <t>小野寺　翔哉</t>
    <phoneticPr fontId="4"/>
  </si>
  <si>
    <t>佐々木　奏空</t>
    <phoneticPr fontId="4"/>
  </si>
  <si>
    <t>大橋場　己大</t>
    <phoneticPr fontId="4"/>
  </si>
  <si>
    <t>見年代　駿介</t>
    <phoneticPr fontId="4"/>
  </si>
  <si>
    <t>佐々木　藍飛</t>
    <phoneticPr fontId="4"/>
  </si>
  <si>
    <t>佐々木　龍牙</t>
    <phoneticPr fontId="4"/>
  </si>
  <si>
    <t>小田嶋　伯斗</t>
    <phoneticPr fontId="4"/>
  </si>
  <si>
    <t>佐々木　一翔</t>
    <phoneticPr fontId="4"/>
  </si>
  <si>
    <t>佐々木　悠人</t>
    <phoneticPr fontId="4"/>
  </si>
  <si>
    <t>佐々木　新生</t>
    <phoneticPr fontId="4"/>
  </si>
  <si>
    <t>佐藤　凛汰朗</t>
    <phoneticPr fontId="4"/>
  </si>
  <si>
    <t>片山　英生翔</t>
    <phoneticPr fontId="4"/>
  </si>
  <si>
    <t>佐々木　義基</t>
    <phoneticPr fontId="4"/>
  </si>
  <si>
    <t>佐々木　悠斗</t>
    <phoneticPr fontId="4"/>
  </si>
  <si>
    <t>佐倉田　悠介</t>
    <phoneticPr fontId="4"/>
  </si>
  <si>
    <t>佐々木　瑛貴</t>
    <phoneticPr fontId="4"/>
  </si>
  <si>
    <t>佐々木　飛悠</t>
    <phoneticPr fontId="4"/>
  </si>
  <si>
    <t>下瀬川　大雅</t>
    <phoneticPr fontId="4"/>
  </si>
  <si>
    <t>照井　虹太郎</t>
    <phoneticPr fontId="4"/>
  </si>
  <si>
    <t>戸野村　悠輝</t>
    <phoneticPr fontId="4"/>
  </si>
  <si>
    <t>八重樫　康介</t>
    <phoneticPr fontId="4"/>
  </si>
  <si>
    <t>千田　夏惟斗</t>
    <phoneticPr fontId="4"/>
  </si>
  <si>
    <t>加美山　達斗</t>
    <phoneticPr fontId="4"/>
  </si>
  <si>
    <t>佐々木　陽日</t>
    <phoneticPr fontId="4"/>
  </si>
  <si>
    <t>阿部　淳之介</t>
    <phoneticPr fontId="4"/>
  </si>
  <si>
    <t>小野寺　信幸</t>
    <phoneticPr fontId="4"/>
  </si>
  <si>
    <t>下川原　優空</t>
    <phoneticPr fontId="4"/>
  </si>
  <si>
    <t>佐藤　巧乃介</t>
    <phoneticPr fontId="4"/>
  </si>
  <si>
    <t>三ツ井隆之介</t>
    <phoneticPr fontId="4"/>
  </si>
  <si>
    <t>佐々木　健太</t>
    <phoneticPr fontId="4"/>
  </si>
  <si>
    <t>大志田祐太朗</t>
    <phoneticPr fontId="4"/>
  </si>
  <si>
    <t>清水上　卓美</t>
    <phoneticPr fontId="4"/>
  </si>
  <si>
    <t>佐々木　翔星</t>
    <phoneticPr fontId="4"/>
  </si>
  <si>
    <t>佐々木　翔誠</t>
    <phoneticPr fontId="4"/>
  </si>
  <si>
    <t>佐々木　太誠</t>
    <phoneticPr fontId="4"/>
  </si>
  <si>
    <t>菅原　慎之介</t>
    <phoneticPr fontId="4"/>
  </si>
  <si>
    <t>松林　琉已士</t>
    <phoneticPr fontId="4"/>
  </si>
  <si>
    <t>小笠原　瑠星</t>
    <phoneticPr fontId="4"/>
  </si>
  <si>
    <t>小笠原　蒼馬</t>
    <phoneticPr fontId="4"/>
  </si>
  <si>
    <t>小野寺　健心</t>
    <phoneticPr fontId="4"/>
  </si>
  <si>
    <t>佐々木　蓮人</t>
    <phoneticPr fontId="4"/>
  </si>
  <si>
    <t>中川　真也斗</t>
    <phoneticPr fontId="4"/>
  </si>
  <si>
    <t>立花　直太朗</t>
    <phoneticPr fontId="4"/>
  </si>
  <si>
    <t>竹本　悠太郎</t>
    <phoneticPr fontId="4"/>
  </si>
  <si>
    <t>松本　遥士郎</t>
    <phoneticPr fontId="4"/>
  </si>
  <si>
    <t>佐々木　翔太</t>
    <phoneticPr fontId="4"/>
  </si>
  <si>
    <t>佐々木　友誠</t>
    <phoneticPr fontId="4"/>
  </si>
  <si>
    <t>佐々木　悠友</t>
    <phoneticPr fontId="4"/>
  </si>
  <si>
    <t>大須賀　結河</t>
    <phoneticPr fontId="4"/>
  </si>
  <si>
    <t>照井　仁知翔</t>
    <phoneticPr fontId="4"/>
  </si>
  <si>
    <t>西田　健太郎</t>
    <phoneticPr fontId="4"/>
  </si>
  <si>
    <t>小田島　海斗</t>
    <phoneticPr fontId="4"/>
  </si>
  <si>
    <t>佐々木　悠希</t>
    <phoneticPr fontId="4"/>
  </si>
  <si>
    <t>高橋　蔵之介</t>
    <phoneticPr fontId="4"/>
  </si>
  <si>
    <t>葛根田　晴人</t>
    <phoneticPr fontId="4"/>
  </si>
  <si>
    <t>古舘　航太朗</t>
    <phoneticPr fontId="4"/>
  </si>
  <si>
    <t>小山田　飛琶</t>
    <phoneticPr fontId="4"/>
  </si>
  <si>
    <t>和井内　海凪</t>
    <phoneticPr fontId="4"/>
  </si>
  <si>
    <t>久慈　龍太郎</t>
    <phoneticPr fontId="4"/>
  </si>
  <si>
    <t>佐々木　煌晟</t>
    <phoneticPr fontId="4"/>
  </si>
  <si>
    <t>中山　蒼一朗</t>
    <phoneticPr fontId="4"/>
  </si>
  <si>
    <t>佐々木　隆斗</t>
    <phoneticPr fontId="4"/>
  </si>
  <si>
    <t>佐々木　雅翔</t>
    <phoneticPr fontId="4"/>
  </si>
  <si>
    <t>東海林　琉唯</t>
    <phoneticPr fontId="4"/>
  </si>
  <si>
    <t>中辻　幸太郎</t>
    <phoneticPr fontId="4"/>
  </si>
  <si>
    <t>梅木　宗次郎</t>
    <phoneticPr fontId="4"/>
  </si>
  <si>
    <t>髙橋　愛叶夢</t>
    <phoneticPr fontId="4"/>
  </si>
  <si>
    <t>長谷川与福音</t>
    <phoneticPr fontId="4"/>
  </si>
  <si>
    <t>小田島　優人</t>
    <phoneticPr fontId="4"/>
  </si>
  <si>
    <t>大志田　悠理</t>
    <phoneticPr fontId="4"/>
  </si>
  <si>
    <t>小田桐　英人</t>
    <phoneticPr fontId="4"/>
  </si>
  <si>
    <t>山田　俊太郎</t>
    <phoneticPr fontId="4"/>
  </si>
  <si>
    <t>山口　隆ノ介</t>
    <phoneticPr fontId="4"/>
  </si>
  <si>
    <t>遠田　明日斗</t>
    <phoneticPr fontId="4"/>
  </si>
  <si>
    <t>佐々木　康寛</t>
    <phoneticPr fontId="4"/>
  </si>
  <si>
    <t>下條道　悠來</t>
    <phoneticPr fontId="4"/>
  </si>
  <si>
    <t>大久保　美博</t>
    <phoneticPr fontId="4"/>
  </si>
  <si>
    <t>大久保　洋一</t>
    <phoneticPr fontId="4"/>
  </si>
  <si>
    <t>村井　凛太郎</t>
    <phoneticPr fontId="4"/>
  </si>
  <si>
    <t>岩﨑　雄太郎</t>
    <phoneticPr fontId="4"/>
  </si>
  <si>
    <t>佐々木　鷲弥</t>
    <phoneticPr fontId="4"/>
  </si>
  <si>
    <t>野々村　渓人</t>
    <phoneticPr fontId="4"/>
  </si>
  <si>
    <t>村上　胡太朗</t>
    <phoneticPr fontId="4"/>
  </si>
  <si>
    <t>折戸　駿汰郎</t>
    <phoneticPr fontId="4"/>
  </si>
  <si>
    <t>折戸　佑二郎</t>
    <phoneticPr fontId="4"/>
  </si>
  <si>
    <t>久慈　菊太朗</t>
    <phoneticPr fontId="4"/>
  </si>
  <si>
    <t>佐々木　裕人</t>
    <phoneticPr fontId="4"/>
  </si>
  <si>
    <t>佐々木　颯斗</t>
    <phoneticPr fontId="4"/>
  </si>
  <si>
    <t>相馬　竜乃介</t>
    <phoneticPr fontId="4"/>
  </si>
  <si>
    <t>小笠原蓮次郎</t>
    <phoneticPr fontId="4"/>
  </si>
  <si>
    <t>黄川田　子龍</t>
    <phoneticPr fontId="4"/>
  </si>
  <si>
    <t>村上　琥太郎</t>
    <phoneticPr fontId="4"/>
  </si>
  <si>
    <t>浅沼　空之介</t>
    <phoneticPr fontId="4"/>
  </si>
  <si>
    <t>小野寺　奏太</t>
    <phoneticPr fontId="4"/>
  </si>
  <si>
    <t>佐々木　貴大</t>
    <phoneticPr fontId="4"/>
  </si>
  <si>
    <t>佐々木　響己</t>
    <phoneticPr fontId="4"/>
  </si>
  <si>
    <t>大和田　瞬平</t>
    <phoneticPr fontId="4"/>
  </si>
  <si>
    <t>佐々木　真人</t>
    <phoneticPr fontId="4"/>
  </si>
  <si>
    <t>松本　壮一郎</t>
    <phoneticPr fontId="4"/>
  </si>
  <si>
    <t>八重樫　暖人</t>
    <phoneticPr fontId="4"/>
  </si>
  <si>
    <t>田中　陽楽玖</t>
    <phoneticPr fontId="4"/>
  </si>
  <si>
    <t>長谷川　琉偉</t>
    <phoneticPr fontId="4"/>
  </si>
  <si>
    <t>三田  　　樹</t>
    <phoneticPr fontId="4"/>
  </si>
  <si>
    <t>髙橋　　　陽</t>
    <phoneticPr fontId="4"/>
  </si>
  <si>
    <t>加山　　　翔</t>
    <phoneticPr fontId="4"/>
  </si>
  <si>
    <t>森　　　悠斗</t>
    <phoneticPr fontId="4"/>
  </si>
  <si>
    <t>中田　　　涼</t>
    <phoneticPr fontId="4"/>
  </si>
  <si>
    <t>豊間根　陸人</t>
    <phoneticPr fontId="4"/>
  </si>
  <si>
    <t>佐々木　唯人</t>
    <phoneticPr fontId="4"/>
  </si>
  <si>
    <t>伊藤　　　魁</t>
    <phoneticPr fontId="4"/>
  </si>
  <si>
    <t>越場　　　翔</t>
    <phoneticPr fontId="4"/>
  </si>
  <si>
    <t>髙橋　　　涼</t>
    <phoneticPr fontId="4"/>
  </si>
  <si>
    <t>佐藤　　　柊</t>
    <phoneticPr fontId="4"/>
  </si>
  <si>
    <t>昆　　　琉聖</t>
    <phoneticPr fontId="4"/>
  </si>
  <si>
    <t>三條　　　旭</t>
    <phoneticPr fontId="4"/>
  </si>
  <si>
    <t>橋本　　　怜</t>
    <phoneticPr fontId="4"/>
  </si>
  <si>
    <t>花井　　　統</t>
    <phoneticPr fontId="4"/>
  </si>
  <si>
    <t>佐藤　　　丞</t>
    <phoneticPr fontId="4"/>
  </si>
  <si>
    <t>道淵　　　葉</t>
    <phoneticPr fontId="4"/>
  </si>
  <si>
    <t>山下　　　優</t>
    <phoneticPr fontId="4"/>
  </si>
  <si>
    <t>坂本　　　慎</t>
    <phoneticPr fontId="4"/>
  </si>
  <si>
    <t>千葉　　　颯</t>
    <phoneticPr fontId="4"/>
  </si>
  <si>
    <t>中村　　　蓮</t>
    <phoneticPr fontId="4"/>
  </si>
  <si>
    <t>鳥畑　　　豊</t>
    <phoneticPr fontId="4"/>
  </si>
  <si>
    <t>藤田　　　展</t>
    <phoneticPr fontId="4"/>
  </si>
  <si>
    <t>佐藤　　　匠</t>
    <phoneticPr fontId="4"/>
  </si>
  <si>
    <t>漉磯　　　快</t>
    <phoneticPr fontId="4"/>
  </si>
  <si>
    <t>今野　　　耀</t>
    <phoneticPr fontId="4"/>
  </si>
  <si>
    <t>早川　　　光</t>
    <phoneticPr fontId="4"/>
  </si>
  <si>
    <t>高橋　　　駿</t>
    <phoneticPr fontId="4"/>
  </si>
  <si>
    <t>坂本　　　蓮</t>
    <phoneticPr fontId="4"/>
  </si>
  <si>
    <t>髙橋　　　凛</t>
    <phoneticPr fontId="4"/>
  </si>
  <si>
    <t>伊藤　　　悟</t>
    <phoneticPr fontId="4"/>
  </si>
  <si>
    <t>松本　　　塁</t>
    <phoneticPr fontId="4"/>
  </si>
  <si>
    <t>悦渕　　　嵩</t>
    <phoneticPr fontId="4"/>
  </si>
  <si>
    <t>大瀬　　　一</t>
    <phoneticPr fontId="4"/>
  </si>
  <si>
    <t>齊藤　　　蹴</t>
    <phoneticPr fontId="4"/>
  </si>
  <si>
    <t>加藤　　　晴</t>
    <phoneticPr fontId="4"/>
  </si>
  <si>
    <t>森　　　瑠輝</t>
    <phoneticPr fontId="4"/>
  </si>
  <si>
    <t>菅原　　　蓮</t>
    <phoneticPr fontId="4"/>
  </si>
  <si>
    <t>藤村　　　憐</t>
    <phoneticPr fontId="4"/>
  </si>
  <si>
    <t>斉藤　　　秀</t>
    <phoneticPr fontId="4"/>
  </si>
  <si>
    <t>佐藤　　　巡</t>
    <phoneticPr fontId="4"/>
  </si>
  <si>
    <t>佐藤　　　光</t>
    <phoneticPr fontId="4"/>
  </si>
  <si>
    <t>石川　　　聖</t>
    <phoneticPr fontId="4"/>
  </si>
  <si>
    <t>工藤　　　率</t>
    <phoneticPr fontId="4"/>
  </si>
  <si>
    <t>西　　　颯志</t>
    <phoneticPr fontId="4"/>
  </si>
  <si>
    <t>川向　　　駿</t>
    <phoneticPr fontId="4"/>
  </si>
  <si>
    <t>濱　　　康貴</t>
    <phoneticPr fontId="4"/>
  </si>
  <si>
    <t>佐藤　　　詩</t>
    <phoneticPr fontId="4"/>
  </si>
  <si>
    <t>松本　　　拓</t>
    <phoneticPr fontId="4"/>
  </si>
  <si>
    <t>東　　　琉心</t>
    <phoneticPr fontId="4"/>
  </si>
  <si>
    <t>村上　　　遼</t>
    <phoneticPr fontId="4"/>
  </si>
  <si>
    <t>玉山　　　優</t>
    <phoneticPr fontId="4"/>
  </si>
  <si>
    <t>佐藤　　　顕</t>
    <phoneticPr fontId="4"/>
  </si>
  <si>
    <t>髙橋　　　纒</t>
    <phoneticPr fontId="4"/>
  </si>
  <si>
    <t>佐藤　　　優</t>
    <phoneticPr fontId="4"/>
  </si>
  <si>
    <t>菊池　　　蓮</t>
    <phoneticPr fontId="4"/>
  </si>
  <si>
    <t>齊藤　　　翼</t>
    <phoneticPr fontId="4"/>
  </si>
  <si>
    <t>山﨑　　　巧</t>
    <phoneticPr fontId="4"/>
  </si>
  <si>
    <t>湊　　　大耀</t>
    <phoneticPr fontId="4"/>
  </si>
  <si>
    <t>荒川　　　翔</t>
    <phoneticPr fontId="4"/>
  </si>
  <si>
    <t>糠森　　　光</t>
    <phoneticPr fontId="4"/>
  </si>
  <si>
    <t>佐藤　　　周</t>
    <phoneticPr fontId="4"/>
  </si>
  <si>
    <t>添田　　　伯</t>
    <phoneticPr fontId="4"/>
  </si>
  <si>
    <t>三浦　　　庵</t>
    <phoneticPr fontId="4"/>
  </si>
  <si>
    <t>三浦　　　蓮</t>
    <phoneticPr fontId="4"/>
  </si>
  <si>
    <t>杉田　　　光</t>
    <phoneticPr fontId="4"/>
  </si>
  <si>
    <t>伊澤　　　樹</t>
    <phoneticPr fontId="4"/>
  </si>
  <si>
    <t>青澤　　　拓</t>
    <phoneticPr fontId="4"/>
  </si>
  <si>
    <t>昆　　　律希</t>
    <phoneticPr fontId="4"/>
  </si>
  <si>
    <t>皀　　　奏良</t>
    <phoneticPr fontId="4"/>
  </si>
  <si>
    <t>桑田　　　柊</t>
    <phoneticPr fontId="4"/>
  </si>
  <si>
    <t>南　　　大和</t>
    <phoneticPr fontId="4"/>
  </si>
  <si>
    <t>本波　　　凱</t>
    <phoneticPr fontId="4"/>
  </si>
  <si>
    <t>及川　　　涼</t>
    <phoneticPr fontId="4"/>
  </si>
  <si>
    <t>菅原　　　武</t>
    <phoneticPr fontId="4"/>
  </si>
  <si>
    <t>佐藤　　　憧</t>
    <phoneticPr fontId="4"/>
  </si>
  <si>
    <t>アインゼル　ウッドハン</t>
    <phoneticPr fontId="4"/>
  </si>
  <si>
    <t>デンバー　ウッドハン</t>
    <phoneticPr fontId="4"/>
  </si>
  <si>
    <t>キャンベル　幸太郎</t>
    <phoneticPr fontId="4"/>
  </si>
  <si>
    <t>浅沼　　　希</t>
    <phoneticPr fontId="4"/>
  </si>
  <si>
    <t>林　　　里奈</t>
    <phoneticPr fontId="4"/>
  </si>
  <si>
    <t>藤村　　　華</t>
    <phoneticPr fontId="4"/>
  </si>
  <si>
    <t>宮野　　　恵</t>
    <phoneticPr fontId="4"/>
  </si>
  <si>
    <t>中島　　　唯</t>
    <phoneticPr fontId="4"/>
  </si>
  <si>
    <t>畑山　　　藍</t>
    <phoneticPr fontId="4"/>
  </si>
  <si>
    <t>藤原　　　楓</t>
    <phoneticPr fontId="4"/>
  </si>
  <si>
    <t>中村　　　杏</t>
    <phoneticPr fontId="4"/>
  </si>
  <si>
    <t>照井　　　聖</t>
    <phoneticPr fontId="4"/>
  </si>
  <si>
    <t>南舘　　　杏</t>
    <phoneticPr fontId="4"/>
  </si>
  <si>
    <t>関口　　　愛</t>
    <phoneticPr fontId="4"/>
  </si>
  <si>
    <t>伊東　　　葵</t>
    <phoneticPr fontId="4"/>
  </si>
  <si>
    <t>福士　　　結</t>
    <phoneticPr fontId="4"/>
  </si>
  <si>
    <t>白土　　　凜</t>
    <phoneticPr fontId="4"/>
  </si>
  <si>
    <t>村田　　　葵</t>
    <phoneticPr fontId="4"/>
  </si>
  <si>
    <t>土樋　　　燕</t>
    <phoneticPr fontId="4"/>
  </si>
  <si>
    <t>菅野　　　心</t>
    <phoneticPr fontId="4"/>
  </si>
  <si>
    <t>高橋　　　鈴</t>
    <phoneticPr fontId="4"/>
  </si>
  <si>
    <t>武藤　　　凜</t>
    <phoneticPr fontId="4"/>
  </si>
  <si>
    <t>齋藤　　　陽</t>
    <phoneticPr fontId="4"/>
  </si>
  <si>
    <t>新垣　　　萌</t>
    <phoneticPr fontId="4"/>
  </si>
  <si>
    <t>高橋　　　葵</t>
    <phoneticPr fontId="4"/>
  </si>
  <si>
    <t>戸館　　　葵</t>
    <phoneticPr fontId="4"/>
  </si>
  <si>
    <t>熊谷　　　葵</t>
    <phoneticPr fontId="4"/>
  </si>
  <si>
    <t>麥倉　　　花</t>
    <phoneticPr fontId="4"/>
  </si>
  <si>
    <t>宮田　　　咲</t>
    <phoneticPr fontId="4"/>
  </si>
  <si>
    <t>嶋　　　夏姫</t>
    <phoneticPr fontId="4"/>
  </si>
  <si>
    <t>高橋　　　纏</t>
    <phoneticPr fontId="4"/>
  </si>
  <si>
    <t>昆　　　柚花</t>
    <phoneticPr fontId="4"/>
  </si>
  <si>
    <t>石川　　　凛</t>
    <phoneticPr fontId="4"/>
  </si>
  <si>
    <t>工藤　　　和</t>
    <phoneticPr fontId="4"/>
  </si>
  <si>
    <t>阿部　　　蛍</t>
    <phoneticPr fontId="4"/>
  </si>
  <si>
    <t>近藤　　　凜</t>
    <phoneticPr fontId="4"/>
  </si>
  <si>
    <t>小岩　　　咲</t>
    <phoneticPr fontId="4"/>
  </si>
  <si>
    <t>西舘　　　蘭</t>
    <phoneticPr fontId="4"/>
  </si>
  <si>
    <t>橋場　　　楓</t>
    <phoneticPr fontId="4"/>
  </si>
  <si>
    <t>中野　　　遥</t>
    <phoneticPr fontId="4"/>
  </si>
  <si>
    <t>森　　　里胡</t>
    <phoneticPr fontId="4"/>
  </si>
  <si>
    <t>立花　來星々</t>
    <phoneticPr fontId="4"/>
  </si>
  <si>
    <t>髙橋　　　心</t>
    <phoneticPr fontId="4"/>
  </si>
  <si>
    <t>熊谷　　　瞳</t>
    <phoneticPr fontId="4"/>
  </si>
  <si>
    <t>後藤　　　遥</t>
    <phoneticPr fontId="4"/>
  </si>
  <si>
    <t>早野　　　杏</t>
    <phoneticPr fontId="4"/>
  </si>
  <si>
    <t>菊池　あずさ</t>
    <phoneticPr fontId="4"/>
  </si>
  <si>
    <t>木村　　　翠</t>
    <phoneticPr fontId="4"/>
  </si>
  <si>
    <t>遠藤　　　桜</t>
    <phoneticPr fontId="4"/>
  </si>
  <si>
    <t>熊谷　　　凜</t>
    <phoneticPr fontId="4"/>
  </si>
  <si>
    <t>髙橋　　　星</t>
    <phoneticPr fontId="4"/>
  </si>
  <si>
    <t>小岩　　　花</t>
    <phoneticPr fontId="4"/>
  </si>
  <si>
    <t>大道　　　空</t>
    <phoneticPr fontId="4"/>
  </si>
  <si>
    <t>ウィリアムズフィオナ　歩美</t>
    <phoneticPr fontId="4"/>
  </si>
  <si>
    <t>沢　　　栞奈</t>
    <phoneticPr fontId="4"/>
  </si>
  <si>
    <t>吹上　　　斡</t>
    <phoneticPr fontId="4"/>
  </si>
  <si>
    <t>及川　ひらり</t>
    <phoneticPr fontId="4"/>
  </si>
  <si>
    <t>川端　　　心</t>
    <phoneticPr fontId="4"/>
  </si>
  <si>
    <t>髙木　　　凛</t>
    <phoneticPr fontId="4"/>
  </si>
  <si>
    <t>野﨑　　　瑠</t>
    <phoneticPr fontId="4"/>
  </si>
  <si>
    <t>斉藤　　　蘭</t>
    <phoneticPr fontId="4"/>
  </si>
  <si>
    <t>佐々木　胡春</t>
    <phoneticPr fontId="4"/>
  </si>
  <si>
    <t>谷内　　　碧</t>
    <phoneticPr fontId="4"/>
  </si>
  <si>
    <t>澤藤　　　舞</t>
    <phoneticPr fontId="4"/>
  </si>
  <si>
    <t>畠山　　　椿</t>
    <phoneticPr fontId="4"/>
  </si>
  <si>
    <t>工藤　　　渚</t>
    <phoneticPr fontId="4"/>
  </si>
  <si>
    <t>松本　　　優</t>
    <phoneticPr fontId="4"/>
  </si>
  <si>
    <t>尾崎　　　和</t>
    <phoneticPr fontId="4"/>
  </si>
  <si>
    <t>三浦　　　萌</t>
    <phoneticPr fontId="4"/>
  </si>
  <si>
    <t>濱　　　日彩</t>
    <phoneticPr fontId="4"/>
  </si>
  <si>
    <t>吉田　　　雛</t>
    <phoneticPr fontId="4"/>
  </si>
  <si>
    <t>熊谷　　　遙</t>
    <phoneticPr fontId="4"/>
  </si>
  <si>
    <t>高橋　　　舞</t>
    <phoneticPr fontId="4"/>
  </si>
  <si>
    <t>瀬田　　　凜</t>
    <phoneticPr fontId="4"/>
  </si>
  <si>
    <t>川又　　　倫</t>
    <phoneticPr fontId="4"/>
  </si>
  <si>
    <t>松浦　　　凜</t>
    <phoneticPr fontId="4"/>
  </si>
  <si>
    <t>ジャコネティー　舞華</t>
    <phoneticPr fontId="4"/>
  </si>
  <si>
    <t>堀川　　　葵</t>
    <phoneticPr fontId="4"/>
  </si>
  <si>
    <t>畠山　　　藍</t>
    <phoneticPr fontId="4"/>
  </si>
  <si>
    <t>黒川　　　蘭</t>
    <phoneticPr fontId="4"/>
  </si>
  <si>
    <t>佐藤　　　絢</t>
    <phoneticPr fontId="4"/>
  </si>
  <si>
    <t>日野　　　友</t>
    <phoneticPr fontId="4"/>
  </si>
  <si>
    <t>吉田　　　優</t>
    <phoneticPr fontId="4"/>
  </si>
  <si>
    <t>田村　　　汎</t>
    <phoneticPr fontId="4"/>
  </si>
  <si>
    <t>昆　　　菜希</t>
    <phoneticPr fontId="4"/>
  </si>
  <si>
    <t>松田　　　彩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</si>
</sst>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;[Red]#,##0"/>
  </numFmts>
  <fonts count="195">
    <font>
      <sz val="12"/>
      <name val="平成明朝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6"/>
      <name val="平成明朝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24"/>
      <name val="富士ポップＰ"/>
      <family val="3"/>
      <charset val="128"/>
    </font>
    <font>
      <sz val="9"/>
      <name val="ＭＳ ゴシック"/>
      <family val="3"/>
      <charset val="128"/>
    </font>
    <font>
      <sz val="14"/>
      <name val="平成明朝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平成明朝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平成明朝"/>
      <family val="3"/>
      <charset val="128"/>
    </font>
    <font>
      <sz val="12"/>
      <name val="ＭＳ 明朝"/>
      <family val="1"/>
      <charset val="128"/>
    </font>
    <font>
      <sz val="11"/>
      <name val="平成明朝"/>
      <family val="3"/>
      <charset val="128"/>
    </font>
    <font>
      <sz val="12"/>
      <color rgb="FFFF0000"/>
      <name val="平成明朝"/>
      <family val="3"/>
      <charset val="128"/>
    </font>
    <font>
      <sz val="14"/>
      <color rgb="FFFF0000"/>
      <name val="平成明朝"/>
      <family val="3"/>
      <charset val="128"/>
    </font>
    <font>
      <b/>
      <sz val="1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rgb="FF0000FF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4"/>
      <color indexed="1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0"/>
      <name val="平成明朝"/>
      <family val="3"/>
      <charset val="128"/>
    </font>
    <font>
      <b/>
      <sz val="11"/>
      <name val="平成明朝"/>
      <family val="3"/>
      <charset val="128"/>
    </font>
    <font>
      <sz val="14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2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b/>
      <sz val="12"/>
      <color indexed="10"/>
      <name val="MS P ゴシック"/>
      <family val="3"/>
      <charset val="128"/>
    </font>
    <font>
      <b/>
      <sz val="14"/>
      <color indexed="12"/>
      <name val="MS P ゴシック"/>
      <family val="3"/>
      <charset val="128"/>
    </font>
    <font>
      <b/>
      <sz val="9"/>
      <name val="平成明朝"/>
      <family val="3"/>
      <charset val="128"/>
    </font>
    <font>
      <b/>
      <sz val="14"/>
      <color rgb="FF0000FF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b/>
      <sz val="14"/>
      <color indexed="10"/>
      <name val="ＤＦ特太ゴシック体"/>
      <family val="3"/>
      <charset val="128"/>
    </font>
    <font>
      <b/>
      <sz val="14"/>
      <color indexed="10"/>
      <name val="MS P ゴシック"/>
      <family val="3"/>
      <charset val="128"/>
    </font>
    <font>
      <b/>
      <sz val="12"/>
      <color indexed="12"/>
      <name val="MS P ゴシック"/>
      <family val="3"/>
      <charset val="128"/>
    </font>
    <font>
      <b/>
      <sz val="14"/>
      <name val="富士ポップＰ"/>
      <family val="3"/>
      <charset val="128"/>
    </font>
    <font>
      <b/>
      <sz val="14"/>
      <color rgb="FFFF0000"/>
      <name val="平成明朝"/>
      <family val="3"/>
      <charset val="128"/>
    </font>
    <font>
      <b/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b/>
      <sz val="14"/>
      <color rgb="FF0000FF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3"/>
      <name val="ＭＳ ゴシック"/>
      <family val="3"/>
      <charset val="128"/>
    </font>
    <font>
      <sz val="12"/>
      <color indexed="10"/>
      <name val="ＭＳ Ｐゴシック"/>
      <family val="3"/>
      <charset val="128"/>
    </font>
    <font>
      <sz val="16"/>
      <color rgb="FF0000FF"/>
      <name val="ＭＳ 明朝"/>
      <family val="1"/>
      <charset val="128"/>
    </font>
    <font>
      <sz val="18"/>
      <color rgb="FFFF0000"/>
      <name val="平成明朝"/>
      <family val="3"/>
      <charset val="128"/>
    </font>
    <font>
      <sz val="20"/>
      <color rgb="FFFF0000"/>
      <name val="平成明朝"/>
      <family val="3"/>
      <charset val="128"/>
    </font>
    <font>
      <sz val="10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  <font>
      <b/>
      <sz val="9"/>
      <color indexed="12"/>
      <name val="MS P ゴシック"/>
      <family val="3"/>
      <charset val="128"/>
    </font>
    <font>
      <sz val="16"/>
      <name val="平成明朝"/>
      <family val="3"/>
      <charset val="128"/>
    </font>
    <font>
      <b/>
      <sz val="12"/>
      <color rgb="FF0000FF"/>
      <name val="平成明朝"/>
      <family val="3"/>
      <charset val="128"/>
    </font>
    <font>
      <b/>
      <sz val="12"/>
      <color rgb="FFFF0000"/>
      <name val="平成明朝"/>
      <family val="3"/>
      <charset val="128"/>
    </font>
    <font>
      <sz val="12"/>
      <color theme="1"/>
      <name val="ＭＳ ゴシック"/>
      <family val="3"/>
      <charset val="128"/>
    </font>
    <font>
      <sz val="26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color indexed="10"/>
      <name val="ＭＳ Ｐゴシック"/>
      <family val="3"/>
      <charset val="128"/>
    </font>
    <font>
      <sz val="12"/>
      <color rgb="FF0000FF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rgb="FF0000FF"/>
      <name val="ＭＳ ゴシック"/>
      <family val="3"/>
      <charset val="128"/>
    </font>
    <font>
      <sz val="9"/>
      <name val="平成明朝"/>
      <family val="3"/>
      <charset val="128"/>
    </font>
    <font>
      <sz val="20"/>
      <color rgb="FFFF0000"/>
      <name val="ＭＳ ゴシック"/>
      <family val="3"/>
      <charset val="128"/>
    </font>
    <font>
      <b/>
      <sz val="13"/>
      <color rgb="FF0000FF"/>
      <name val="平成明朝"/>
      <family val="3"/>
      <charset val="128"/>
    </font>
    <font>
      <b/>
      <sz val="16"/>
      <color rgb="FF0000FF"/>
      <name val="平成明朝"/>
      <family val="3"/>
      <charset val="128"/>
    </font>
    <font>
      <sz val="16"/>
      <color rgb="FFFF0000"/>
      <name val="平成明朝"/>
      <family val="3"/>
      <charset val="128"/>
    </font>
    <font>
      <b/>
      <sz val="9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20"/>
      <color rgb="FF0000FF"/>
      <name val="ＭＳ ゴシック"/>
      <family val="3"/>
      <charset val="128"/>
    </font>
    <font>
      <b/>
      <sz val="11"/>
      <color rgb="FF0000FF"/>
      <name val="平成明朝"/>
      <family val="3"/>
      <charset val="128"/>
    </font>
    <font>
      <b/>
      <sz val="11"/>
      <color rgb="FFFF0000"/>
      <name val="平成明朝"/>
      <family val="3"/>
      <charset val="128"/>
    </font>
    <font>
      <b/>
      <sz val="9"/>
      <color rgb="FF0000FF"/>
      <name val="ＭＳ ゴシック"/>
      <family val="3"/>
      <charset val="128"/>
    </font>
    <font>
      <b/>
      <sz val="10"/>
      <color indexed="81"/>
      <name val="ＭＳ ゴシック"/>
      <family val="3"/>
      <charset val="128"/>
    </font>
    <font>
      <b/>
      <sz val="10"/>
      <color indexed="10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6"/>
      <color rgb="FFFF0000"/>
      <name val="平成明朝"/>
      <family val="3"/>
      <charset val="128"/>
    </font>
    <font>
      <b/>
      <sz val="14"/>
      <color rgb="FF0000FF"/>
      <name val="平成明朝"/>
      <family val="3"/>
      <charset val="128"/>
    </font>
    <font>
      <sz val="16"/>
      <name val="ＭＳ ゴシック"/>
      <family val="3"/>
      <charset val="128"/>
    </font>
    <font>
      <b/>
      <sz val="18"/>
      <color rgb="FF0000FF"/>
      <name val="ＭＳ ゴシック"/>
      <family val="3"/>
      <charset val="128"/>
    </font>
    <font>
      <sz val="12"/>
      <color indexed="12"/>
      <name val="MS P 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u val="double"/>
      <sz val="20"/>
      <name val="ＭＳ 明朝"/>
      <family val="1"/>
      <charset val="128"/>
    </font>
    <font>
      <b/>
      <sz val="24"/>
      <name val="ＭＳ 明朝"/>
      <family val="1"/>
      <charset val="128"/>
    </font>
    <font>
      <b/>
      <sz val="26"/>
      <color rgb="FF0000FF"/>
      <name val="ＭＳ 明朝"/>
      <family val="1"/>
      <charset val="128"/>
    </font>
    <font>
      <b/>
      <sz val="15"/>
      <name val="平成明朝"/>
      <family val="3"/>
      <charset val="128"/>
    </font>
    <font>
      <b/>
      <sz val="16"/>
      <name val="平成明朝"/>
      <family val="3"/>
      <charset val="128"/>
    </font>
    <font>
      <sz val="12"/>
      <color rgb="FF0000FF"/>
      <name val="ＭＳ 明朝"/>
      <family val="1"/>
      <charset val="128"/>
    </font>
    <font>
      <b/>
      <u/>
      <sz val="16"/>
      <color rgb="FF0000FF"/>
      <name val="ＭＳ 明朝"/>
      <family val="1"/>
      <charset val="128"/>
    </font>
    <font>
      <b/>
      <sz val="8"/>
      <color rgb="FF0000FF"/>
      <name val="ＭＳ ゴシック"/>
      <family val="3"/>
      <charset val="128"/>
    </font>
    <font>
      <b/>
      <sz val="6"/>
      <color rgb="FF0000FF"/>
      <name val="ＭＳ ゴシック"/>
      <family val="3"/>
      <charset val="128"/>
    </font>
    <font>
      <b/>
      <sz val="10"/>
      <color rgb="FFFF0000"/>
      <name val="平成明朝"/>
      <family val="3"/>
      <charset val="128"/>
    </font>
    <font>
      <b/>
      <sz val="14"/>
      <color indexed="39"/>
      <name val="MS P ゴシック"/>
      <family val="3"/>
      <charset val="128"/>
    </font>
    <font>
      <b/>
      <sz val="12"/>
      <color indexed="39"/>
      <name val="MS P ゴシック"/>
      <family val="3"/>
      <charset val="128"/>
    </font>
    <font>
      <b/>
      <sz val="20"/>
      <color indexed="10"/>
      <name val="MS P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3"/>
      <name val="平成明朝"/>
      <family val="3"/>
      <charset val="128"/>
    </font>
    <font>
      <b/>
      <sz val="8"/>
      <color indexed="81"/>
      <name val="MS P 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6"/>
      <color rgb="FF3333FF"/>
      <name val="平成明朝"/>
      <family val="3"/>
      <charset val="128"/>
    </font>
    <font>
      <b/>
      <sz val="18"/>
      <color rgb="FFFF0000"/>
      <name val="ＭＳ Ｐ明朝"/>
      <family val="1"/>
      <charset val="128"/>
    </font>
    <font>
      <b/>
      <sz val="18"/>
      <color rgb="FF3333FF"/>
      <name val="ＭＳ ゴシック"/>
      <family val="3"/>
      <charset val="128"/>
    </font>
    <font>
      <b/>
      <sz val="14"/>
      <color rgb="FF3333FF"/>
      <name val="ＭＳ ゴシック"/>
      <family val="3"/>
      <charset val="128"/>
    </font>
    <font>
      <b/>
      <sz val="20"/>
      <color rgb="FF3333FF"/>
      <name val="ＭＳ ゴシック"/>
      <family val="3"/>
      <charset val="128"/>
    </font>
    <font>
      <b/>
      <sz val="14"/>
      <color rgb="FF3333FF"/>
      <name val="平成明朝"/>
      <family val="3"/>
      <charset val="128"/>
    </font>
    <font>
      <b/>
      <sz val="12"/>
      <color rgb="FF3333FF"/>
      <name val="平成明朝"/>
      <family val="3"/>
      <charset val="128"/>
    </font>
    <font>
      <b/>
      <sz val="18"/>
      <color rgb="FF3333FF"/>
      <name val="平成明朝"/>
      <family val="3"/>
      <charset val="128"/>
    </font>
    <font>
      <b/>
      <sz val="16"/>
      <color rgb="FF3333FF"/>
      <name val="ＭＳ ゴシック"/>
      <family val="3"/>
      <charset val="128"/>
    </font>
    <font>
      <sz val="20"/>
      <color rgb="FFC00000"/>
      <name val="平成明朝"/>
      <family val="3"/>
      <charset val="128"/>
    </font>
    <font>
      <sz val="18"/>
      <color rgb="FFC00000"/>
      <name val="平成明朝"/>
      <family val="3"/>
      <charset val="128"/>
    </font>
    <font>
      <sz val="20"/>
      <color rgb="FF3333FF"/>
      <name val="ＭＳ ゴシック"/>
      <family val="3"/>
      <charset val="128"/>
    </font>
    <font>
      <sz val="14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color indexed="39"/>
      <name val="ＭＳ Ｐゴシック"/>
      <family val="3"/>
      <charset val="128"/>
    </font>
    <font>
      <b/>
      <sz val="16"/>
      <color indexed="39"/>
      <name val="ＭＳ Ｐゴシック"/>
      <family val="3"/>
      <charset val="128"/>
    </font>
    <font>
      <b/>
      <sz val="18"/>
      <color indexed="39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4"/>
      <color indexed="81"/>
      <name val="ＭＳ Ｐゴシック"/>
      <family val="3"/>
      <charset val="128"/>
    </font>
    <font>
      <sz val="14"/>
      <color rgb="FF3333FF"/>
      <name val="ＭＳ ゴシック"/>
      <family val="3"/>
      <charset val="128"/>
    </font>
    <font>
      <b/>
      <u val="double"/>
      <sz val="20"/>
      <color rgb="FF3333FF"/>
      <name val="ＭＳ 明朝"/>
      <family val="1"/>
      <charset val="128"/>
    </font>
    <font>
      <sz val="10"/>
      <color rgb="FF3333FF"/>
      <name val="ＭＳ ゴシック"/>
      <family val="3"/>
      <charset val="128"/>
    </font>
    <font>
      <b/>
      <sz val="16"/>
      <color rgb="FF3333FF"/>
      <name val="ＭＳ 明朝"/>
      <family val="1"/>
      <charset val="128"/>
    </font>
    <font>
      <b/>
      <sz val="12"/>
      <color rgb="FF3333FF"/>
      <name val="ＭＳ 明朝"/>
      <family val="1"/>
      <charset val="128"/>
    </font>
    <font>
      <sz val="14"/>
      <color indexed="12"/>
      <name val="ＭＳ ゴシック"/>
      <family val="3"/>
      <charset val="128"/>
    </font>
    <font>
      <sz val="16"/>
      <color rgb="FF3333FF"/>
      <name val="ＭＳ ゴシック"/>
      <family val="3"/>
      <charset val="128"/>
    </font>
    <font>
      <b/>
      <sz val="20"/>
      <name val="ＭＳ 明朝"/>
      <family val="1"/>
      <charset val="128"/>
    </font>
    <font>
      <b/>
      <sz val="20"/>
      <color rgb="FF0000FF"/>
      <name val="ＭＳ 明朝"/>
      <family val="1"/>
      <charset val="128"/>
    </font>
    <font>
      <b/>
      <sz val="22"/>
      <name val="ＭＳ 明朝"/>
      <family val="1"/>
      <charset val="128"/>
    </font>
    <font>
      <b/>
      <sz val="18"/>
      <color rgb="FFFF3399"/>
      <name val="ＭＳ ゴシック"/>
      <family val="3"/>
      <charset val="128"/>
    </font>
    <font>
      <b/>
      <sz val="9"/>
      <color rgb="FF3333FF"/>
      <name val="平成明朝"/>
      <family val="3"/>
      <charset val="128"/>
    </font>
    <font>
      <b/>
      <sz val="13"/>
      <color rgb="FF0000FF"/>
      <name val="ＭＳ ゴシック"/>
      <family val="3"/>
      <charset val="128"/>
    </font>
    <font>
      <sz val="12"/>
      <name val="平成明朝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name val="平成明朝"/>
      <family val="3"/>
      <charset val="128"/>
    </font>
    <font>
      <b/>
      <sz val="16"/>
      <name val="ＭＳ Ｐゴシック"/>
      <family val="3"/>
      <charset val="128"/>
      <scheme val="major"/>
    </font>
    <font>
      <b/>
      <sz val="12"/>
      <color indexed="10"/>
      <name val="ＭＳ ゴシック"/>
      <family val="3"/>
      <charset val="128"/>
    </font>
    <font>
      <sz val="12"/>
      <color rgb="FF3333FF"/>
      <name val="ＭＳ 明朝"/>
      <family val="1"/>
      <charset val="128"/>
    </font>
    <font>
      <b/>
      <sz val="12"/>
      <color rgb="FF3333FF"/>
      <name val="Yu Gothic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2"/>
      <name val="ＤＦ特太ゴシック体"/>
      <family val="3"/>
      <charset val="128"/>
    </font>
    <font>
      <b/>
      <sz val="14"/>
      <color rgb="FFFF0000"/>
      <name val="MS UI Gothic"/>
      <family val="3"/>
      <charset val="128"/>
    </font>
    <font>
      <b/>
      <sz val="14"/>
      <color rgb="FF3333FF"/>
      <name val="MS UI Gothic"/>
      <family val="3"/>
      <charset val="128"/>
    </font>
    <font>
      <b/>
      <sz val="8"/>
      <color indexed="81"/>
      <name val="ＭＳ ゴシック"/>
      <family val="3"/>
      <charset val="128"/>
    </font>
    <font>
      <b/>
      <sz val="8"/>
      <color indexed="10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8"/>
      <color indexed="81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b/>
      <sz val="8"/>
      <color indexed="3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39"/>
      <name val="ＭＳ Ｐゴシック"/>
      <family val="3"/>
      <charset val="128"/>
    </font>
    <font>
      <b/>
      <sz val="10"/>
      <color indexed="10"/>
      <name val="MS P ゴシック"/>
      <family val="3"/>
      <charset val="128"/>
    </font>
    <font>
      <b/>
      <sz val="10"/>
      <color rgb="FF3333FF"/>
      <name val="平成明朝"/>
      <family val="3"/>
      <charset val="128"/>
    </font>
    <font>
      <sz val="8"/>
      <color indexed="81"/>
      <name val="MS P ゴシック"/>
      <family val="3"/>
      <charset val="128"/>
    </font>
    <font>
      <b/>
      <sz val="11"/>
      <color rgb="FF3333FF"/>
      <name val="ＭＳ ゴシック"/>
      <family val="3"/>
      <charset val="128"/>
    </font>
    <font>
      <sz val="14"/>
      <color rgb="FF3333FF"/>
      <name val="ＭＳ 明朝"/>
      <family val="1"/>
      <charset val="128"/>
    </font>
    <font>
      <b/>
      <sz val="14"/>
      <color rgb="FF3333FF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6"/>
      <color indexed="81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b/>
      <sz val="14"/>
      <color rgb="FFFF0000"/>
      <name val="游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3333FF"/>
      <name val="平成明朝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20"/>
      <color rgb="FF0000FF"/>
      <name val="ＭＳ ゴシック"/>
      <family val="3"/>
      <charset val="128"/>
    </font>
    <font>
      <sz val="16"/>
      <name val="ＭＳ 明朝"/>
      <family val="1"/>
      <charset val="128"/>
    </font>
    <font>
      <b/>
      <sz val="12"/>
      <color indexed="81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3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</fonts>
  <fills count="5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CC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3D9F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mediumGray">
        <fgColor indexed="15"/>
        <bgColor rgb="FF99FFCC"/>
      </patternFill>
    </fill>
    <fill>
      <patternFill patternType="solid">
        <fgColor rgb="FFFFDD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7DFF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FFB7FF"/>
        <bgColor indexed="64"/>
      </patternFill>
    </fill>
    <fill>
      <patternFill patternType="solid">
        <fgColor rgb="FF9FFF81"/>
        <bgColor indexed="64"/>
      </patternFill>
    </fill>
    <fill>
      <patternFill patternType="solid">
        <fgColor rgb="FFC1DA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FDD7F8"/>
        <bgColor indexed="64"/>
      </patternFill>
    </fill>
    <fill>
      <patternFill patternType="solid">
        <fgColor rgb="FFFFFFF3"/>
        <bgColor indexed="64"/>
      </patternFill>
    </fill>
    <fill>
      <patternFill patternType="solid">
        <fgColor rgb="FFFEF4FD"/>
        <bgColor indexed="64"/>
      </patternFill>
    </fill>
    <fill>
      <patternFill patternType="solid">
        <fgColor rgb="FFD7FFAF"/>
        <bgColor indexed="64"/>
      </patternFill>
    </fill>
    <fill>
      <patternFill patternType="solid">
        <fgColor rgb="FFF9EDF8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rgb="FFFEF0FC"/>
        <bgColor indexed="64"/>
      </patternFill>
    </fill>
    <fill>
      <patternFill patternType="solid">
        <fgColor rgb="FFFDFCD4"/>
        <bgColor indexed="64"/>
      </patternFill>
    </fill>
    <fill>
      <patternFill patternType="solid">
        <fgColor rgb="FFE5FFFF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21" fillId="0" borderId="0"/>
    <xf numFmtId="0" fontId="153" fillId="0" borderId="0"/>
  </cellStyleXfs>
  <cellXfs count="1170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3" fillId="5" borderId="0" xfId="0" applyFont="1" applyFill="1"/>
    <xf numFmtId="0" fontId="3" fillId="4" borderId="0" xfId="0" applyFont="1" applyFill="1" applyAlignment="1">
      <alignment horizontal="center"/>
    </xf>
    <xf numFmtId="49" fontId="13" fillId="0" borderId="0" xfId="0" applyNumberFormat="1" applyFont="1"/>
    <xf numFmtId="49" fontId="6" fillId="0" borderId="0" xfId="0" applyNumberFormat="1" applyFont="1"/>
    <xf numFmtId="49" fontId="3" fillId="0" borderId="2" xfId="0" applyNumberFormat="1" applyFont="1" applyBorder="1"/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 vertical="center"/>
    </xf>
    <xf numFmtId="49" fontId="14" fillId="0" borderId="1" xfId="0" applyNumberFormat="1" applyFont="1" applyBorder="1"/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8" borderId="0" xfId="0" applyFill="1" applyAlignment="1">
      <alignment vertical="center"/>
    </xf>
    <xf numFmtId="49" fontId="0" fillId="0" borderId="0" xfId="0" applyNumberFormat="1"/>
    <xf numFmtId="0" fontId="0" fillId="6" borderId="0" xfId="0" applyFill="1" applyAlignment="1">
      <alignment vertical="center"/>
    </xf>
    <xf numFmtId="49" fontId="13" fillId="0" borderId="0" xfId="1" applyNumberFormat="1" applyFont="1" applyAlignment="1">
      <alignment horizontal="right" vertical="center"/>
    </xf>
    <xf numFmtId="0" fontId="0" fillId="13" borderId="0" xfId="0" applyFill="1" applyAlignment="1">
      <alignment vertical="center"/>
    </xf>
    <xf numFmtId="49" fontId="18" fillId="0" borderId="1" xfId="1" applyNumberFormat="1" applyFont="1" applyBorder="1" applyAlignment="1">
      <alignment horizontal="center"/>
    </xf>
    <xf numFmtId="0" fontId="0" fillId="11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49" fontId="18" fillId="0" borderId="1" xfId="1" applyNumberFormat="1" applyFont="1" applyBorder="1"/>
    <xf numFmtId="49" fontId="19" fillId="11" borderId="1" xfId="1" applyNumberFormat="1" applyFont="1" applyFill="1" applyBorder="1" applyAlignment="1">
      <alignment horizontal="center"/>
    </xf>
    <xf numFmtId="49" fontId="19" fillId="0" borderId="0" xfId="1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15" borderId="0" xfId="0" applyFill="1"/>
    <xf numFmtId="0" fontId="0" fillId="15" borderId="0" xfId="0" applyFill="1" applyAlignment="1">
      <alignment vertical="center"/>
    </xf>
    <xf numFmtId="0" fontId="3" fillId="15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34" fillId="15" borderId="1" xfId="2" applyFont="1" applyFill="1" applyBorder="1" applyAlignment="1">
      <alignment horizontal="center" vertical="center"/>
    </xf>
    <xf numFmtId="49" fontId="19" fillId="0" borderId="1" xfId="1" applyNumberFormat="1" applyFont="1" applyBorder="1" applyAlignment="1">
      <alignment horizontal="center"/>
    </xf>
    <xf numFmtId="0" fontId="34" fillId="15" borderId="3" xfId="2" applyFont="1" applyFill="1" applyBorder="1" applyAlignment="1">
      <alignment horizontal="center" vertical="center"/>
    </xf>
    <xf numFmtId="0" fontId="21" fillId="15" borderId="0" xfId="0" applyFont="1" applyFill="1"/>
    <xf numFmtId="49" fontId="21" fillId="15" borderId="0" xfId="0" applyNumberFormat="1" applyFont="1" applyFill="1"/>
    <xf numFmtId="0" fontId="21" fillId="17" borderId="0" xfId="0" applyFont="1" applyFill="1"/>
    <xf numFmtId="0" fontId="18" fillId="0" borderId="0" xfId="0" applyFont="1"/>
    <xf numFmtId="0" fontId="21" fillId="27" borderId="0" xfId="0" applyFont="1" applyFill="1" applyAlignment="1">
      <alignment vertical="center"/>
    </xf>
    <xf numFmtId="0" fontId="21" fillId="27" borderId="0" xfId="0" applyFont="1" applyFill="1"/>
    <xf numFmtId="0" fontId="21" fillId="15" borderId="0" xfId="0" applyFont="1" applyFill="1" applyAlignment="1">
      <alignment vertical="center"/>
    </xf>
    <xf numFmtId="49" fontId="21" fillId="27" borderId="0" xfId="0" applyNumberFormat="1" applyFont="1" applyFill="1"/>
    <xf numFmtId="0" fontId="0" fillId="13" borderId="0" xfId="0" applyFill="1"/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5" borderId="0" xfId="0" applyFill="1"/>
    <xf numFmtId="0" fontId="3" fillId="25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3" fillId="26" borderId="0" xfId="0" applyFont="1" applyFill="1" applyAlignment="1">
      <alignment vertical="center"/>
    </xf>
    <xf numFmtId="0" fontId="0" fillId="26" borderId="0" xfId="0" applyFill="1"/>
    <xf numFmtId="0" fontId="0" fillId="28" borderId="0" xfId="0" applyFill="1" applyAlignment="1">
      <alignment vertical="center"/>
    </xf>
    <xf numFmtId="0" fontId="0" fillId="28" borderId="0" xfId="0" applyFill="1"/>
    <xf numFmtId="0" fontId="3" fillId="28" borderId="0" xfId="0" applyFont="1" applyFill="1" applyAlignment="1">
      <alignment vertical="center"/>
    </xf>
    <xf numFmtId="0" fontId="0" fillId="25" borderId="30" xfId="0" applyFill="1" applyBorder="1"/>
    <xf numFmtId="0" fontId="0" fillId="25" borderId="32" xfId="0" applyFill="1" applyBorder="1" applyAlignment="1">
      <alignment vertical="center"/>
    </xf>
    <xf numFmtId="0" fontId="0" fillId="25" borderId="34" xfId="0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0" fontId="45" fillId="6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7" borderId="0" xfId="0" applyFill="1"/>
    <xf numFmtId="49" fontId="0" fillId="7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/>
    </xf>
    <xf numFmtId="0" fontId="17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left"/>
    </xf>
    <xf numFmtId="0" fontId="17" fillId="7" borderId="0" xfId="0" applyFont="1" applyFill="1" applyAlignment="1">
      <alignment horizontal="right" vertical="center"/>
    </xf>
    <xf numFmtId="0" fontId="17" fillId="7" borderId="0" xfId="0" applyFont="1" applyFill="1" applyAlignment="1">
      <alignment horizontal="center"/>
    </xf>
    <xf numFmtId="0" fontId="17" fillId="7" borderId="0" xfId="0" applyFont="1" applyFill="1" applyAlignment="1">
      <alignment horizontal="right"/>
    </xf>
    <xf numFmtId="0" fontId="12" fillId="7" borderId="0" xfId="0" applyFont="1" applyFill="1" applyAlignment="1">
      <alignment horizontal="left" vertical="center"/>
    </xf>
    <xf numFmtId="0" fontId="12" fillId="7" borderId="0" xfId="0" applyFont="1" applyFill="1" applyAlignment="1">
      <alignment horizontal="center"/>
    </xf>
    <xf numFmtId="0" fontId="12" fillId="7" borderId="0" xfId="0" applyFont="1" applyFill="1" applyAlignment="1">
      <alignment horizontal="right"/>
    </xf>
    <xf numFmtId="0" fontId="0" fillId="7" borderId="0" xfId="0" applyFill="1" applyAlignment="1">
      <alignment horizontal="left"/>
    </xf>
    <xf numFmtId="177" fontId="12" fillId="7" borderId="0" xfId="0" applyNumberFormat="1" applyFont="1" applyFill="1" applyAlignment="1">
      <alignment horizontal="right"/>
    </xf>
    <xf numFmtId="0" fontId="12" fillId="7" borderId="6" xfId="0" applyFont="1" applyFill="1" applyBorder="1" applyAlignment="1">
      <alignment horizontal="distributed" vertical="top"/>
    </xf>
    <xf numFmtId="0" fontId="12" fillId="7" borderId="24" xfId="0" applyFont="1" applyFill="1" applyBorder="1" applyAlignment="1">
      <alignment horizontal="distributed"/>
    </xf>
    <xf numFmtId="0" fontId="20" fillId="6" borderId="29" xfId="0" applyFont="1" applyFill="1" applyBorder="1" applyAlignment="1">
      <alignment horizontal="center" vertical="center"/>
    </xf>
    <xf numFmtId="0" fontId="20" fillId="6" borderId="17" xfId="0" applyFont="1" applyFill="1" applyBorder="1" applyAlignment="1">
      <alignment horizontal="center" vertical="center"/>
    </xf>
    <xf numFmtId="0" fontId="53" fillId="25" borderId="38" xfId="0" applyFont="1" applyFill="1" applyBorder="1" applyAlignment="1">
      <alignment horizontal="center" vertical="center"/>
    </xf>
    <xf numFmtId="0" fontId="66" fillId="25" borderId="38" xfId="0" applyFont="1" applyFill="1" applyBorder="1" applyAlignment="1">
      <alignment horizontal="center" vertical="center"/>
    </xf>
    <xf numFmtId="0" fontId="67" fillId="30" borderId="37" xfId="0" applyFont="1" applyFill="1" applyBorder="1" applyAlignment="1">
      <alignment horizontal="center" vertical="center"/>
    </xf>
    <xf numFmtId="0" fontId="9" fillId="30" borderId="20" xfId="0" applyFont="1" applyFill="1" applyBorder="1" applyAlignment="1">
      <alignment horizontal="center" vertical="center"/>
    </xf>
    <xf numFmtId="0" fontId="45" fillId="22" borderId="38" xfId="0" applyFont="1" applyFill="1" applyBorder="1" applyAlignment="1">
      <alignment horizontal="center" vertical="center"/>
    </xf>
    <xf numFmtId="49" fontId="19" fillId="15" borderId="1" xfId="1" applyNumberFormat="1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0" fillId="15" borderId="1" xfId="0" applyFill="1" applyBorder="1" applyAlignment="1">
      <alignment horizontal="center" vertical="center"/>
    </xf>
    <xf numFmtId="0" fontId="0" fillId="15" borderId="1" xfId="0" applyFill="1" applyBorder="1" applyAlignment="1">
      <alignment vertical="center"/>
    </xf>
    <xf numFmtId="0" fontId="0" fillId="15" borderId="0" xfId="0" applyFill="1" applyAlignment="1">
      <alignment horizontal="center" vertical="center"/>
    </xf>
    <xf numFmtId="0" fontId="0" fillId="27" borderId="0" xfId="0" applyFill="1" applyAlignment="1">
      <alignment vertical="center"/>
    </xf>
    <xf numFmtId="0" fontId="3" fillId="27" borderId="0" xfId="0" applyFont="1" applyFill="1" applyAlignment="1">
      <alignment vertical="center"/>
    </xf>
    <xf numFmtId="0" fontId="0" fillId="27" borderId="0" xfId="0" applyFill="1"/>
    <xf numFmtId="0" fontId="0" fillId="27" borderId="0" xfId="0" applyFill="1" applyAlignment="1">
      <alignment horizontal="center" vertical="center"/>
    </xf>
    <xf numFmtId="0" fontId="0" fillId="18" borderId="0" xfId="0" applyFill="1" applyAlignment="1">
      <alignment vertical="center"/>
    </xf>
    <xf numFmtId="0" fontId="3" fillId="18" borderId="0" xfId="0" applyFont="1" applyFill="1" applyAlignment="1">
      <alignment vertical="center"/>
    </xf>
    <xf numFmtId="0" fontId="0" fillId="18" borderId="0" xfId="0" applyFill="1"/>
    <xf numFmtId="0" fontId="0" fillId="18" borderId="0" xfId="0" applyFill="1" applyAlignment="1">
      <alignment horizontal="center" vertical="center"/>
    </xf>
    <xf numFmtId="0" fontId="45" fillId="6" borderId="37" xfId="0" applyFont="1" applyFill="1" applyBorder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0" fillId="11" borderId="0" xfId="0" applyFill="1"/>
    <xf numFmtId="0" fontId="20" fillId="6" borderId="0" xfId="0" applyFont="1" applyFill="1"/>
    <xf numFmtId="0" fontId="52" fillId="24" borderId="8" xfId="0" applyFont="1" applyFill="1" applyBorder="1" applyAlignment="1">
      <alignment horizontal="center" vertical="center"/>
    </xf>
    <xf numFmtId="0" fontId="18" fillId="27" borderId="1" xfId="2" applyFont="1" applyFill="1" applyBorder="1" applyAlignment="1" applyProtection="1">
      <alignment horizontal="center" vertical="center"/>
      <protection locked="0"/>
    </xf>
    <xf numFmtId="0" fontId="0" fillId="6" borderId="0" xfId="0" applyFill="1"/>
    <xf numFmtId="0" fontId="83" fillId="6" borderId="0" xfId="0" applyFont="1" applyFill="1"/>
    <xf numFmtId="0" fontId="82" fillId="6" borderId="0" xfId="0" applyFont="1" applyFill="1"/>
    <xf numFmtId="0" fontId="3" fillId="6" borderId="0" xfId="0" applyFont="1" applyFill="1"/>
    <xf numFmtId="0" fontId="3" fillId="6" borderId="0" xfId="0" applyFont="1" applyFill="1" applyAlignment="1">
      <alignment horizontal="right"/>
    </xf>
    <xf numFmtId="0" fontId="14" fillId="6" borderId="0" xfId="0" applyFont="1" applyFill="1"/>
    <xf numFmtId="0" fontId="3" fillId="6" borderId="0" xfId="0" applyFont="1" applyFill="1" applyAlignment="1">
      <alignment horizontal="center"/>
    </xf>
    <xf numFmtId="0" fontId="3" fillId="6" borderId="0" xfId="0" applyFont="1" applyFill="1" applyAlignment="1">
      <alignment horizontal="center" vertical="center"/>
    </xf>
    <xf numFmtId="0" fontId="28" fillId="24" borderId="4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14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11" fillId="9" borderId="14" xfId="0" applyNumberFormat="1" applyFont="1" applyFill="1" applyBorder="1" applyAlignment="1">
      <alignment vertical="center"/>
    </xf>
    <xf numFmtId="49" fontId="3" fillId="2" borderId="17" xfId="0" applyNumberFormat="1" applyFont="1" applyFill="1" applyBorder="1" applyAlignment="1">
      <alignment vertical="center"/>
    </xf>
    <xf numFmtId="49" fontId="3" fillId="6" borderId="0" xfId="0" applyNumberFormat="1" applyFont="1" applyFill="1" applyAlignment="1">
      <alignment vertical="center"/>
    </xf>
    <xf numFmtId="49" fontId="15" fillId="2" borderId="3" xfId="0" applyNumberFormat="1" applyFont="1" applyFill="1" applyBorder="1" applyAlignment="1">
      <alignment horizontal="center" vertical="center"/>
    </xf>
    <xf numFmtId="176" fontId="15" fillId="9" borderId="16" xfId="0" applyNumberFormat="1" applyFont="1" applyFill="1" applyBorder="1" applyAlignment="1">
      <alignment horizontal="center" vertical="center"/>
    </xf>
    <xf numFmtId="49" fontId="15" fillId="17" borderId="3" xfId="0" applyNumberFormat="1" applyFont="1" applyFill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49" fontId="3" fillId="2" borderId="38" xfId="0" applyNumberFormat="1" applyFont="1" applyFill="1" applyBorder="1" applyAlignment="1">
      <alignment vertical="center"/>
    </xf>
    <xf numFmtId="0" fontId="22" fillId="27" borderId="1" xfId="0" applyFont="1" applyFill="1" applyBorder="1" applyAlignment="1" applyProtection="1">
      <alignment horizontal="center" vertical="center"/>
      <protection locked="0"/>
    </xf>
    <xf numFmtId="0" fontId="22" fillId="27" borderId="36" xfId="0" applyFont="1" applyFill="1" applyBorder="1" applyAlignment="1" applyProtection="1">
      <alignment horizontal="center" vertical="center"/>
      <protection locked="0"/>
    </xf>
    <xf numFmtId="0" fontId="75" fillId="27" borderId="1" xfId="2" applyFont="1" applyFill="1" applyBorder="1" applyAlignment="1" applyProtection="1">
      <alignment horizontal="center" vertical="center"/>
      <protection locked="0"/>
    </xf>
    <xf numFmtId="0" fontId="18" fillId="27" borderId="36" xfId="2" applyFont="1" applyFill="1" applyBorder="1" applyAlignment="1" applyProtection="1">
      <alignment horizontal="center" vertical="center"/>
      <protection locked="0"/>
    </xf>
    <xf numFmtId="0" fontId="75" fillId="27" borderId="36" xfId="2" applyFont="1" applyFill="1" applyBorder="1" applyAlignment="1" applyProtection="1">
      <alignment horizontal="center" vertical="center"/>
      <protection locked="0"/>
    </xf>
    <xf numFmtId="0" fontId="0" fillId="19" borderId="0" xfId="0" applyFill="1"/>
    <xf numFmtId="0" fontId="0" fillId="19" borderId="0" xfId="0" applyFill="1" applyAlignment="1">
      <alignment horizontal="center"/>
    </xf>
    <xf numFmtId="0" fontId="0" fillId="19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22" fillId="25" borderId="22" xfId="0" applyFont="1" applyFill="1" applyBorder="1" applyAlignment="1">
      <alignment horizontal="center"/>
    </xf>
    <xf numFmtId="0" fontId="18" fillId="15" borderId="1" xfId="2" applyFont="1" applyFill="1" applyBorder="1" applyAlignment="1">
      <alignment horizontal="center" vertical="center"/>
    </xf>
    <xf numFmtId="0" fontId="21" fillId="15" borderId="1" xfId="2" applyFill="1" applyBorder="1" applyAlignment="1">
      <alignment horizontal="center" vertical="center"/>
    </xf>
    <xf numFmtId="0" fontId="0" fillId="15" borderId="31" xfId="0" applyFill="1" applyBorder="1"/>
    <xf numFmtId="0" fontId="0" fillId="9" borderId="0" xfId="0" applyFill="1" applyAlignment="1">
      <alignment vertical="center"/>
    </xf>
    <xf numFmtId="0" fontId="3" fillId="9" borderId="0" xfId="0" applyFont="1" applyFill="1" applyAlignment="1">
      <alignment vertical="center"/>
    </xf>
    <xf numFmtId="0" fontId="0" fillId="9" borderId="0" xfId="0" applyFill="1"/>
    <xf numFmtId="0" fontId="20" fillId="25" borderId="32" xfId="0" applyFont="1" applyFill="1" applyBorder="1" applyAlignment="1">
      <alignment horizontal="center"/>
    </xf>
    <xf numFmtId="0" fontId="22" fillId="25" borderId="23" xfId="0" applyFont="1" applyFill="1" applyBorder="1" applyAlignment="1">
      <alignment horizontal="center"/>
    </xf>
    <xf numFmtId="0" fontId="0" fillId="15" borderId="33" xfId="0" applyFill="1" applyBorder="1"/>
    <xf numFmtId="0" fontId="12" fillId="25" borderId="32" xfId="0" applyFont="1" applyFill="1" applyBorder="1" applyAlignment="1">
      <alignment horizontal="center" vertical="center"/>
    </xf>
    <xf numFmtId="0" fontId="22" fillId="25" borderId="23" xfId="0" applyFont="1" applyFill="1" applyBorder="1" applyAlignment="1">
      <alignment horizontal="center" vertical="center"/>
    </xf>
    <xf numFmtId="0" fontId="0" fillId="15" borderId="33" xfId="0" applyFill="1" applyBorder="1" applyAlignment="1">
      <alignment horizontal="center" vertical="center"/>
    </xf>
    <xf numFmtId="0" fontId="0" fillId="15" borderId="33" xfId="0" applyFill="1" applyBorder="1" applyAlignment="1">
      <alignment vertical="center"/>
    </xf>
    <xf numFmtId="0" fontId="22" fillId="25" borderId="35" xfId="0" applyFont="1" applyFill="1" applyBorder="1" applyAlignment="1">
      <alignment horizontal="center" vertical="center"/>
    </xf>
    <xf numFmtId="0" fontId="18" fillId="15" borderId="36" xfId="2" applyFont="1" applyFill="1" applyBorder="1" applyAlignment="1">
      <alignment horizontal="center" vertical="center"/>
    </xf>
    <xf numFmtId="0" fontId="21" fillId="15" borderId="36" xfId="2" applyFill="1" applyBorder="1" applyAlignment="1">
      <alignment horizontal="center" vertical="center"/>
    </xf>
    <xf numFmtId="0" fontId="0" fillId="15" borderId="37" xfId="0" applyFill="1" applyBorder="1" applyAlignment="1">
      <alignment vertical="center"/>
    </xf>
    <xf numFmtId="0" fontId="0" fillId="6" borderId="0" xfId="0" applyFill="1" applyAlignment="1">
      <alignment horizontal="center"/>
    </xf>
    <xf numFmtId="0" fontId="32" fillId="29" borderId="27" xfId="0" applyFont="1" applyFill="1" applyBorder="1" applyAlignment="1">
      <alignment horizontal="center" vertical="center"/>
    </xf>
    <xf numFmtId="0" fontId="32" fillId="29" borderId="28" xfId="0" applyFont="1" applyFill="1" applyBorder="1" applyAlignment="1">
      <alignment horizontal="center" vertical="center"/>
    </xf>
    <xf numFmtId="0" fontId="32" fillId="29" borderId="29" xfId="0" applyFont="1" applyFill="1" applyBorder="1" applyAlignment="1">
      <alignment horizontal="center" vertical="center"/>
    </xf>
    <xf numFmtId="0" fontId="0" fillId="17" borderId="0" xfId="0" applyFill="1" applyAlignment="1">
      <alignment vertical="center"/>
    </xf>
    <xf numFmtId="0" fontId="3" fillId="17" borderId="0" xfId="0" applyFont="1" applyFill="1" applyAlignment="1">
      <alignment vertical="center"/>
    </xf>
    <xf numFmtId="0" fontId="0" fillId="17" borderId="0" xfId="0" applyFill="1"/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/>
    <xf numFmtId="0" fontId="0" fillId="16" borderId="0" xfId="0" applyFill="1" applyAlignment="1">
      <alignment vertical="center"/>
    </xf>
    <xf numFmtId="0" fontId="3" fillId="16" borderId="0" xfId="0" applyFont="1" applyFill="1" applyAlignment="1">
      <alignment vertical="center"/>
    </xf>
    <xf numFmtId="0" fontId="0" fillId="16" borderId="0" xfId="0" applyFill="1"/>
    <xf numFmtId="0" fontId="72" fillId="6" borderId="11" xfId="0" applyFont="1" applyFill="1" applyBorder="1" applyAlignment="1">
      <alignment vertical="center"/>
    </xf>
    <xf numFmtId="0" fontId="72" fillId="6" borderId="0" xfId="0" applyFont="1" applyFill="1" applyAlignment="1">
      <alignment vertical="center"/>
    </xf>
    <xf numFmtId="0" fontId="51" fillId="24" borderId="62" xfId="0" applyFont="1" applyFill="1" applyBorder="1" applyAlignment="1">
      <alignment horizontal="center" vertical="center"/>
    </xf>
    <xf numFmtId="49" fontId="52" fillId="29" borderId="44" xfId="0" applyNumberFormat="1" applyFont="1" applyFill="1" applyBorder="1" applyAlignment="1">
      <alignment horizontal="center" vertical="center"/>
    </xf>
    <xf numFmtId="0" fontId="51" fillId="24" borderId="27" xfId="0" applyFont="1" applyFill="1" applyBorder="1" applyAlignment="1">
      <alignment horizontal="center" vertical="center"/>
    </xf>
    <xf numFmtId="0" fontId="74" fillId="24" borderId="50" xfId="0" applyFont="1" applyFill="1" applyBorder="1" applyAlignment="1">
      <alignment horizontal="center" vertical="center"/>
    </xf>
    <xf numFmtId="0" fontId="52" fillId="24" borderId="56" xfId="0" applyFont="1" applyFill="1" applyBorder="1" applyAlignment="1">
      <alignment horizontal="center"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center" vertical="center"/>
    </xf>
    <xf numFmtId="0" fontId="0" fillId="23" borderId="0" xfId="0" applyFill="1"/>
    <xf numFmtId="0" fontId="0" fillId="23" borderId="0" xfId="0" applyFill="1" applyAlignment="1">
      <alignment horizontal="center"/>
    </xf>
    <xf numFmtId="0" fontId="0" fillId="23" borderId="0" xfId="0" applyFill="1" applyAlignment="1">
      <alignment vertical="center"/>
    </xf>
    <xf numFmtId="0" fontId="42" fillId="6" borderId="0" xfId="0" applyFont="1" applyFill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176" fontId="97" fillId="27" borderId="1" xfId="0" applyNumberFormat="1" applyFont="1" applyFill="1" applyBorder="1" applyAlignment="1" applyProtection="1">
      <alignment horizontal="right" vertical="center"/>
      <protection locked="0"/>
    </xf>
    <xf numFmtId="176" fontId="97" fillId="27" borderId="3" xfId="0" applyNumberFormat="1" applyFont="1" applyFill="1" applyBorder="1" applyAlignment="1" applyProtection="1">
      <alignment horizontal="right" vertical="center"/>
      <protection locked="0"/>
    </xf>
    <xf numFmtId="0" fontId="14" fillId="6" borderId="0" xfId="0" applyFont="1" applyFill="1" applyAlignment="1">
      <alignment horizontal="right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6" fillId="6" borderId="0" xfId="0" applyFont="1" applyFill="1"/>
    <xf numFmtId="0" fontId="46" fillId="6" borderId="0" xfId="0" applyFont="1" applyFill="1" applyAlignment="1">
      <alignment horizontal="left"/>
    </xf>
    <xf numFmtId="0" fontId="28" fillId="6" borderId="0" xfId="0" applyFont="1" applyFill="1"/>
    <xf numFmtId="0" fontId="29" fillId="6" borderId="0" xfId="0" applyFont="1" applyFill="1" applyAlignment="1">
      <alignment horizontal="center" vertical="center"/>
    </xf>
    <xf numFmtId="0" fontId="30" fillId="6" borderId="0" xfId="0" applyFont="1" applyFill="1" applyAlignment="1">
      <alignment vertical="center"/>
    </xf>
    <xf numFmtId="0" fontId="26" fillId="6" borderId="0" xfId="0" applyFont="1" applyFill="1" applyAlignment="1">
      <alignment horizontal="center" vertical="center"/>
    </xf>
    <xf numFmtId="0" fontId="72" fillId="6" borderId="0" xfId="0" applyFont="1" applyFill="1" applyAlignment="1">
      <alignment horizontal="center" vertical="center"/>
    </xf>
    <xf numFmtId="0" fontId="72" fillId="6" borderId="0" xfId="0" applyFont="1" applyFill="1" applyAlignment="1">
      <alignment horizontal="left" vertical="center"/>
    </xf>
    <xf numFmtId="0" fontId="34" fillId="15" borderId="60" xfId="2" applyFont="1" applyFill="1" applyBorder="1" applyAlignment="1">
      <alignment horizontal="center" vertical="center"/>
    </xf>
    <xf numFmtId="49" fontId="11" fillId="9" borderId="40" xfId="0" applyNumberFormat="1" applyFont="1" applyFill="1" applyBorder="1" applyAlignment="1">
      <alignment vertical="center"/>
    </xf>
    <xf numFmtId="0" fontId="45" fillId="6" borderId="0" xfId="0" applyFont="1" applyFill="1" applyAlignment="1">
      <alignment horizontal="left" vertical="center"/>
    </xf>
    <xf numFmtId="0" fontId="35" fillId="6" borderId="0" xfId="0" applyFont="1" applyFill="1" applyAlignment="1">
      <alignment horizontal="center" vertical="center"/>
    </xf>
    <xf numFmtId="49" fontId="15" fillId="6" borderId="0" xfId="0" applyNumberFormat="1" applyFont="1" applyFill="1" applyAlignment="1">
      <alignment horizontal="right" vertical="center"/>
    </xf>
    <xf numFmtId="49" fontId="11" fillId="6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vertical="center"/>
    </xf>
    <xf numFmtId="176" fontId="15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vertical="center"/>
    </xf>
    <xf numFmtId="0" fontId="21" fillId="6" borderId="0" xfId="2" applyFill="1" applyAlignment="1">
      <alignment horizontal="center" vertical="center"/>
    </xf>
    <xf numFmtId="49" fontId="15" fillId="6" borderId="0" xfId="0" applyNumberFormat="1" applyFont="1" applyFill="1" applyAlignment="1">
      <alignment vertical="center"/>
    </xf>
    <xf numFmtId="49" fontId="14" fillId="6" borderId="0" xfId="0" applyNumberFormat="1" applyFont="1" applyFill="1" applyAlignment="1">
      <alignment vertical="center"/>
    </xf>
    <xf numFmtId="0" fontId="21" fillId="0" borderId="0" xfId="2" applyAlignment="1">
      <alignment horizontal="center" vertical="center"/>
    </xf>
    <xf numFmtId="49" fontId="11" fillId="9" borderId="46" xfId="0" applyNumberFormat="1" applyFont="1" applyFill="1" applyBorder="1" applyAlignment="1">
      <alignment vertical="center"/>
    </xf>
    <xf numFmtId="49" fontId="15" fillId="2" borderId="28" xfId="0" applyNumberFormat="1" applyFont="1" applyFill="1" applyBorder="1" applyAlignment="1">
      <alignment horizontal="center" vertical="center"/>
    </xf>
    <xf numFmtId="49" fontId="11" fillId="9" borderId="12" xfId="0" applyNumberFormat="1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horizontal="center" vertical="center"/>
    </xf>
    <xf numFmtId="0" fontId="3" fillId="20" borderId="0" xfId="0" applyFont="1" applyFill="1"/>
    <xf numFmtId="0" fontId="14" fillId="6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02" fillId="7" borderId="0" xfId="0" applyFont="1" applyFill="1" applyAlignment="1" applyProtection="1">
      <alignment horizontal="center" vertical="center"/>
      <protection locked="0"/>
    </xf>
    <xf numFmtId="0" fontId="33" fillId="6" borderId="0" xfId="0" applyFont="1" applyFill="1" applyAlignment="1">
      <alignment vertical="top"/>
    </xf>
    <xf numFmtId="0" fontId="100" fillId="7" borderId="7" xfId="0" applyFont="1" applyFill="1" applyBorder="1" applyAlignment="1">
      <alignment horizontal="distributed" vertical="center"/>
    </xf>
    <xf numFmtId="0" fontId="12" fillId="7" borderId="24" xfId="0" applyFont="1" applyFill="1" applyBorder="1" applyAlignment="1">
      <alignment horizontal="distributed" vertical="center"/>
    </xf>
    <xf numFmtId="0" fontId="12" fillId="7" borderId="7" xfId="0" applyFont="1" applyFill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108" fillId="7" borderId="0" xfId="0" applyFont="1" applyFill="1" applyAlignment="1" applyProtection="1">
      <alignment horizontal="center" vertical="center"/>
      <protection locked="0"/>
    </xf>
    <xf numFmtId="0" fontId="0" fillId="7" borderId="54" xfId="0" applyFill="1" applyBorder="1" applyAlignment="1">
      <alignment horizontal="center"/>
    </xf>
    <xf numFmtId="0" fontId="0" fillId="7" borderId="54" xfId="0" applyFill="1" applyBorder="1"/>
    <xf numFmtId="0" fontId="0" fillId="7" borderId="26" xfId="0" applyFill="1" applyBorder="1"/>
    <xf numFmtId="0" fontId="109" fillId="6" borderId="0" xfId="0" applyFont="1" applyFill="1" applyAlignment="1">
      <alignment vertical="center"/>
    </xf>
    <xf numFmtId="0" fontId="42" fillId="29" borderId="28" xfId="0" applyFont="1" applyFill="1" applyBorder="1" applyAlignment="1">
      <alignment horizontal="center" vertical="center"/>
    </xf>
    <xf numFmtId="0" fontId="0" fillId="25" borderId="32" xfId="0" applyFill="1" applyBorder="1"/>
    <xf numFmtId="0" fontId="18" fillId="15" borderId="3" xfId="2" applyFont="1" applyFill="1" applyBorder="1" applyAlignment="1">
      <alignment horizontal="center" vertical="center"/>
    </xf>
    <xf numFmtId="0" fontId="51" fillId="24" borderId="28" xfId="0" applyFont="1" applyFill="1" applyBorder="1" applyAlignment="1">
      <alignment horizontal="center" vertical="center"/>
    </xf>
    <xf numFmtId="0" fontId="26" fillId="6" borderId="0" xfId="0" applyFont="1" applyFill="1" applyAlignment="1">
      <alignment vertical="center"/>
    </xf>
    <xf numFmtId="0" fontId="87" fillId="6" borderId="0" xfId="0" applyFont="1" applyFill="1" applyAlignment="1">
      <alignment vertical="center" textRotation="255"/>
    </xf>
    <xf numFmtId="0" fontId="24" fillId="0" borderId="0" xfId="0" applyFont="1" applyAlignment="1">
      <alignment horizontal="center"/>
    </xf>
    <xf numFmtId="0" fontId="24" fillId="7" borderId="0" xfId="0" applyFont="1" applyFill="1" applyAlignment="1">
      <alignment horizontal="center"/>
    </xf>
    <xf numFmtId="0" fontId="111" fillId="7" borderId="0" xfId="0" applyFont="1" applyFill="1" applyAlignment="1">
      <alignment horizontal="left"/>
    </xf>
    <xf numFmtId="0" fontId="23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right" vertical="center"/>
    </xf>
    <xf numFmtId="0" fontId="105" fillId="11" borderId="0" xfId="0" applyFont="1" applyFill="1" applyAlignment="1">
      <alignment vertical="center"/>
    </xf>
    <xf numFmtId="0" fontId="105" fillId="6" borderId="0" xfId="0" applyFont="1" applyFill="1" applyAlignment="1">
      <alignment vertical="center"/>
    </xf>
    <xf numFmtId="0" fontId="20" fillId="6" borderId="0" xfId="0" applyFont="1" applyFill="1" applyAlignment="1">
      <alignment vertical="center"/>
    </xf>
    <xf numFmtId="0" fontId="75" fillId="32" borderId="1" xfId="2" applyFont="1" applyFill="1" applyBorder="1" applyAlignment="1" applyProtection="1">
      <alignment horizontal="center" vertical="center"/>
      <protection locked="0"/>
    </xf>
    <xf numFmtId="0" fontId="75" fillId="32" borderId="36" xfId="2" applyFont="1" applyFill="1" applyBorder="1" applyAlignment="1" applyProtection="1">
      <alignment horizontal="center" vertical="center"/>
      <protection locked="0"/>
    </xf>
    <xf numFmtId="0" fontId="67" fillId="7" borderId="59" xfId="0" applyFont="1" applyFill="1" applyBorder="1" applyAlignment="1">
      <alignment vertical="center"/>
    </xf>
    <xf numFmtId="0" fontId="59" fillId="0" borderId="0" xfId="0" applyFont="1"/>
    <xf numFmtId="0" fontId="21" fillId="7" borderId="0" xfId="0" applyFont="1" applyFill="1"/>
    <xf numFmtId="0" fontId="21" fillId="7" borderId="0" xfId="0" applyFont="1" applyFill="1" applyAlignment="1">
      <alignment horizontal="center"/>
    </xf>
    <xf numFmtId="0" fontId="21" fillId="7" borderId="0" xfId="0" applyFont="1" applyFill="1" applyAlignment="1">
      <alignment horizontal="right"/>
    </xf>
    <xf numFmtId="0" fontId="20" fillId="7" borderId="70" xfId="0" applyFont="1" applyFill="1" applyBorder="1" applyAlignment="1">
      <alignment horizontal="left" vertical="center"/>
    </xf>
    <xf numFmtId="0" fontId="20" fillId="7" borderId="67" xfId="0" applyFont="1" applyFill="1" applyBorder="1" applyAlignment="1">
      <alignment horizontal="left" vertical="center"/>
    </xf>
    <xf numFmtId="0" fontId="20" fillId="7" borderId="71" xfId="0" applyFont="1" applyFill="1" applyBorder="1" applyAlignment="1">
      <alignment horizontal="left" vertical="center"/>
    </xf>
    <xf numFmtId="0" fontId="20" fillId="7" borderId="68" xfId="0" applyFont="1" applyFill="1" applyBorder="1" applyAlignment="1">
      <alignment horizontal="left" vertical="center"/>
    </xf>
    <xf numFmtId="0" fontId="20" fillId="7" borderId="66" xfId="0" applyFont="1" applyFill="1" applyBorder="1" applyAlignment="1">
      <alignment horizontal="left" vertical="center"/>
    </xf>
    <xf numFmtId="0" fontId="20" fillId="7" borderId="69" xfId="0" applyFont="1" applyFill="1" applyBorder="1" applyAlignment="1">
      <alignment horizontal="left" vertical="center"/>
    </xf>
    <xf numFmtId="0" fontId="20" fillId="7" borderId="72" xfId="0" applyFont="1" applyFill="1" applyBorder="1" applyAlignment="1">
      <alignment horizontal="left" vertical="center"/>
    </xf>
    <xf numFmtId="0" fontId="20" fillId="7" borderId="65" xfId="0" applyFont="1" applyFill="1" applyBorder="1" applyAlignment="1">
      <alignment horizontal="left" vertical="center"/>
    </xf>
    <xf numFmtId="0" fontId="20" fillId="7" borderId="73" xfId="0" applyFont="1" applyFill="1" applyBorder="1" applyAlignment="1">
      <alignment horizontal="left" vertical="center"/>
    </xf>
    <xf numFmtId="0" fontId="20" fillId="7" borderId="60" xfId="0" applyFont="1" applyFill="1" applyBorder="1" applyAlignment="1">
      <alignment horizontal="left" vertical="center"/>
    </xf>
    <xf numFmtId="0" fontId="20" fillId="7" borderId="2" xfId="0" applyFont="1" applyFill="1" applyBorder="1" applyAlignment="1">
      <alignment horizontal="left" vertical="center"/>
    </xf>
    <xf numFmtId="0" fontId="20" fillId="7" borderId="14" xfId="0" applyFont="1" applyFill="1" applyBorder="1" applyAlignment="1">
      <alignment horizontal="left" vertical="center"/>
    </xf>
    <xf numFmtId="0" fontId="89" fillId="7" borderId="0" xfId="0" applyFont="1" applyFill="1" applyAlignment="1">
      <alignment horizontal="right" vertical="center"/>
    </xf>
    <xf numFmtId="0" fontId="66" fillId="15" borderId="4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0" fillId="7" borderId="0" xfId="0" applyFont="1" applyFill="1" applyAlignment="1">
      <alignment horizontal="right" vertical="center"/>
    </xf>
    <xf numFmtId="0" fontId="20" fillId="7" borderId="0" xfId="0" applyFont="1" applyFill="1"/>
    <xf numFmtId="0" fontId="120" fillId="7" borderId="0" xfId="0" applyFont="1" applyFill="1" applyAlignment="1">
      <alignment horizontal="right"/>
    </xf>
    <xf numFmtId="0" fontId="120" fillId="7" borderId="0" xfId="0" applyFont="1" applyFill="1" applyAlignment="1">
      <alignment horizontal="left"/>
    </xf>
    <xf numFmtId="0" fontId="120" fillId="7" borderId="0" xfId="0" applyFont="1" applyFill="1" applyAlignment="1">
      <alignment horizontal="center"/>
    </xf>
    <xf numFmtId="0" fontId="32" fillId="7" borderId="0" xfId="0" applyFont="1" applyFill="1" applyAlignment="1">
      <alignment horizontal="left"/>
    </xf>
    <xf numFmtId="177" fontId="126" fillId="7" borderId="4" xfId="0" applyNumberFormat="1" applyFont="1" applyFill="1" applyBorder="1"/>
    <xf numFmtId="0" fontId="50" fillId="7" borderId="0" xfId="0" applyFont="1" applyFill="1" applyAlignment="1">
      <alignment horizontal="center" vertical="center"/>
    </xf>
    <xf numFmtId="0" fontId="50" fillId="7" borderId="0" xfId="0" applyFont="1" applyFill="1" applyAlignment="1">
      <alignment horizontal="left" vertical="center"/>
    </xf>
    <xf numFmtId="0" fontId="67" fillId="7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67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left" vertical="center"/>
    </xf>
    <xf numFmtId="0" fontId="0" fillId="7" borderId="0" xfId="0" applyFill="1" applyAlignment="1">
      <alignment vertical="top"/>
    </xf>
    <xf numFmtId="49" fontId="0" fillId="7" borderId="0" xfId="0" applyNumberFormat="1" applyFill="1" applyAlignment="1">
      <alignment horizontal="right" vertical="top"/>
    </xf>
    <xf numFmtId="0" fontId="0" fillId="7" borderId="0" xfId="0" applyFill="1" applyAlignment="1">
      <alignment horizontal="center" vertical="top"/>
    </xf>
    <xf numFmtId="0" fontId="12" fillId="7" borderId="0" xfId="0" applyFont="1" applyFill="1" applyAlignment="1">
      <alignment horizontal="left" vertical="top"/>
    </xf>
    <xf numFmtId="0" fontId="45" fillId="6" borderId="17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25" fillId="7" borderId="0" xfId="0" applyFont="1" applyFill="1" applyAlignment="1">
      <alignment horizontal="left"/>
    </xf>
    <xf numFmtId="177" fontId="17" fillId="7" borderId="0" xfId="0" applyNumberFormat="1" applyFont="1" applyFill="1" applyAlignment="1">
      <alignment horizontal="right"/>
    </xf>
    <xf numFmtId="0" fontId="20" fillId="7" borderId="0" xfId="0" applyFont="1" applyFill="1" applyAlignment="1">
      <alignment horizontal="left"/>
    </xf>
    <xf numFmtId="0" fontId="50" fillId="7" borderId="0" xfId="0" applyFont="1" applyFill="1" applyAlignment="1">
      <alignment horizontal="center"/>
    </xf>
    <xf numFmtId="0" fontId="120" fillId="7" borderId="0" xfId="0" applyFont="1" applyFill="1" applyAlignment="1">
      <alignment horizontal="center" vertical="center"/>
    </xf>
    <xf numFmtId="177" fontId="127" fillId="7" borderId="0" xfId="0" applyNumberFormat="1" applyFont="1" applyFill="1" applyAlignment="1">
      <alignment horizontal="center"/>
    </xf>
    <xf numFmtId="177" fontId="126" fillId="7" borderId="0" xfId="0" applyNumberFormat="1" applyFont="1" applyFill="1"/>
    <xf numFmtId="0" fontId="81" fillId="6" borderId="0" xfId="0" applyFont="1" applyFill="1"/>
    <xf numFmtId="0" fontId="122" fillId="6" borderId="0" xfId="0" applyFont="1" applyFill="1" applyAlignment="1">
      <alignment vertical="center"/>
    </xf>
    <xf numFmtId="0" fontId="45" fillId="6" borderId="0" xfId="0" applyFont="1" applyFill="1"/>
    <xf numFmtId="0" fontId="22" fillId="6" borderId="0" xfId="0" applyFont="1" applyFill="1" applyAlignment="1" applyProtection="1">
      <alignment horizontal="center" vertical="center"/>
      <protection locked="0"/>
    </xf>
    <xf numFmtId="0" fontId="18" fillId="6" borderId="0" xfId="2" applyFont="1" applyFill="1" applyAlignment="1">
      <alignment horizontal="center" vertical="center"/>
    </xf>
    <xf numFmtId="0" fontId="42" fillId="6" borderId="0" xfId="0" applyFont="1" applyFill="1" applyAlignment="1">
      <alignment vertical="center"/>
    </xf>
    <xf numFmtId="0" fontId="52" fillId="6" borderId="0" xfId="0" applyFont="1" applyFill="1" applyAlignment="1">
      <alignment vertical="center"/>
    </xf>
    <xf numFmtId="0" fontId="109" fillId="6" borderId="0" xfId="0" applyFont="1" applyFill="1" applyAlignment="1">
      <alignment horizontal="left" vertical="center"/>
    </xf>
    <xf numFmtId="0" fontId="110" fillId="6" borderId="0" xfId="0" applyFont="1" applyFill="1" applyAlignment="1">
      <alignment horizontal="center" vertical="center"/>
    </xf>
    <xf numFmtId="0" fontId="52" fillId="6" borderId="0" xfId="0" applyFont="1" applyFill="1"/>
    <xf numFmtId="49" fontId="15" fillId="17" borderId="60" xfId="0" applyNumberFormat="1" applyFont="1" applyFill="1" applyBorder="1" applyAlignment="1">
      <alignment vertical="center"/>
    </xf>
    <xf numFmtId="0" fontId="31" fillId="6" borderId="0" xfId="0" applyFont="1" applyFill="1"/>
    <xf numFmtId="0" fontId="45" fillId="6" borderId="0" xfId="0" applyFont="1" applyFill="1" applyAlignment="1">
      <alignment vertical="center"/>
    </xf>
    <xf numFmtId="0" fontId="103" fillId="6" borderId="0" xfId="0" applyFont="1" applyFill="1" applyAlignment="1">
      <alignment horizontal="center" vertical="center"/>
    </xf>
    <xf numFmtId="0" fontId="45" fillId="6" borderId="24" xfId="0" applyFont="1" applyFill="1" applyBorder="1" applyAlignment="1">
      <alignment vertical="center"/>
    </xf>
    <xf numFmtId="0" fontId="77" fillId="6" borderId="24" xfId="0" applyFont="1" applyFill="1" applyBorder="1" applyAlignment="1">
      <alignment vertical="center"/>
    </xf>
    <xf numFmtId="0" fontId="50" fillId="0" borderId="0" xfId="0" applyFont="1" applyAlignment="1">
      <alignment horizontal="center"/>
    </xf>
    <xf numFmtId="0" fontId="27" fillId="6" borderId="0" xfId="0" applyFont="1" applyFill="1" applyAlignment="1">
      <alignment vertical="top"/>
    </xf>
    <xf numFmtId="0" fontId="45" fillId="6" borderId="6" xfId="0" applyFont="1" applyFill="1" applyBorder="1" applyAlignment="1">
      <alignment vertical="center"/>
    </xf>
    <xf numFmtId="0" fontId="15" fillId="6" borderId="0" xfId="0" applyFont="1" applyFill="1" applyAlignment="1">
      <alignment horizontal="center" vertical="center"/>
    </xf>
    <xf numFmtId="0" fontId="77" fillId="6" borderId="6" xfId="0" applyFont="1" applyFill="1" applyBorder="1" applyAlignment="1">
      <alignment vertical="center"/>
    </xf>
    <xf numFmtId="0" fontId="45" fillId="6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right"/>
    </xf>
    <xf numFmtId="0" fontId="57" fillId="6" borderId="0" xfId="0" applyFont="1" applyFill="1" applyAlignment="1">
      <alignment horizontal="center" vertical="center"/>
    </xf>
    <xf numFmtId="0" fontId="34" fillId="15" borderId="35" xfId="2" applyFont="1" applyFill="1" applyBorder="1" applyAlignment="1">
      <alignment horizontal="center" vertical="center"/>
    </xf>
    <xf numFmtId="49" fontId="11" fillId="9" borderId="87" xfId="0" applyNumberFormat="1" applyFont="1" applyFill="1" applyBorder="1" applyAlignment="1">
      <alignment vertical="center"/>
    </xf>
    <xf numFmtId="0" fontId="115" fillId="6" borderId="0" xfId="0" applyFont="1" applyFill="1" applyAlignment="1">
      <alignment horizontal="center" vertical="center"/>
    </xf>
    <xf numFmtId="176" fontId="15" fillId="6" borderId="0" xfId="0" applyNumberFormat="1" applyFont="1" applyFill="1" applyAlignment="1" applyProtection="1">
      <alignment horizontal="center" vertical="center"/>
      <protection locked="0"/>
    </xf>
    <xf numFmtId="0" fontId="15" fillId="6" borderId="0" xfId="0" applyFont="1" applyFill="1" applyAlignment="1" applyProtection="1">
      <alignment horizontal="center" vertical="center"/>
      <protection locked="0"/>
    </xf>
    <xf numFmtId="49" fontId="9" fillId="6" borderId="0" xfId="0" applyNumberFormat="1" applyFont="1" applyFill="1" applyAlignment="1" applyProtection="1">
      <alignment vertical="center"/>
      <protection locked="0"/>
    </xf>
    <xf numFmtId="49" fontId="116" fillId="6" borderId="0" xfId="0" applyNumberFormat="1" applyFont="1" applyFill="1" applyAlignment="1" applyProtection="1">
      <alignment horizontal="right"/>
      <protection locked="0"/>
    </xf>
    <xf numFmtId="0" fontId="9" fillId="27" borderId="27" xfId="0" applyFont="1" applyFill="1" applyBorder="1" applyAlignment="1">
      <alignment vertical="center" textRotation="255"/>
    </xf>
    <xf numFmtId="0" fontId="9" fillId="27" borderId="45" xfId="0" applyFont="1" applyFill="1" applyBorder="1" applyAlignment="1">
      <alignment vertical="center" textRotation="255"/>
    </xf>
    <xf numFmtId="0" fontId="0" fillId="27" borderId="56" xfId="0" applyFill="1" applyBorder="1" applyAlignment="1">
      <alignment vertical="center" textRotation="255"/>
    </xf>
    <xf numFmtId="0" fontId="0" fillId="27" borderId="57" xfId="0" applyFill="1" applyBorder="1" applyAlignment="1">
      <alignment vertical="center" textRotation="255"/>
    </xf>
    <xf numFmtId="0" fontId="0" fillId="27" borderId="58" xfId="0" applyFill="1" applyBorder="1" applyAlignment="1">
      <alignment vertical="center" textRotation="255"/>
    </xf>
    <xf numFmtId="0" fontId="0" fillId="15" borderId="51" xfId="0" applyFill="1" applyBorder="1" applyAlignment="1">
      <alignment vertical="center" textRotation="255"/>
    </xf>
    <xf numFmtId="0" fontId="0" fillId="15" borderId="52" xfId="0" applyFill="1" applyBorder="1" applyAlignment="1">
      <alignment vertical="center" textRotation="255"/>
    </xf>
    <xf numFmtId="0" fontId="0" fillId="15" borderId="53" xfId="0" applyFill="1" applyBorder="1" applyAlignment="1">
      <alignment vertical="center" textRotation="255"/>
    </xf>
    <xf numFmtId="0" fontId="9" fillId="15" borderId="30" xfId="0" applyFont="1" applyFill="1" applyBorder="1" applyAlignment="1">
      <alignment vertical="center" textRotation="255"/>
    </xf>
    <xf numFmtId="0" fontId="9" fillId="15" borderId="32" xfId="0" applyFont="1" applyFill="1" applyBorder="1" applyAlignment="1">
      <alignment vertical="center" textRotation="255"/>
    </xf>
    <xf numFmtId="0" fontId="9" fillId="15" borderId="34" xfId="0" applyFont="1" applyFill="1" applyBorder="1" applyAlignment="1">
      <alignment vertical="center" textRotation="255"/>
    </xf>
    <xf numFmtId="0" fontId="20" fillId="7" borderId="0" xfId="0" applyFont="1" applyFill="1" applyAlignment="1">
      <alignment horizontal="center"/>
    </xf>
    <xf numFmtId="0" fontId="45" fillId="25" borderId="16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0" fontId="45" fillId="25" borderId="29" xfId="0" applyFont="1" applyFill="1" applyBorder="1" applyAlignment="1">
      <alignment horizontal="center" vertical="center"/>
    </xf>
    <xf numFmtId="0" fontId="80" fillId="6" borderId="0" xfId="0" applyFont="1" applyFill="1" applyAlignment="1">
      <alignment horizontal="center"/>
    </xf>
    <xf numFmtId="0" fontId="57" fillId="34" borderId="27" xfId="0" applyFont="1" applyFill="1" applyBorder="1" applyAlignment="1">
      <alignment horizontal="center" vertical="center"/>
    </xf>
    <xf numFmtId="0" fontId="34" fillId="6" borderId="0" xfId="2" applyFont="1" applyFill="1" applyAlignment="1" applyProtection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3" fillId="34" borderId="0" xfId="0" applyFont="1" applyFill="1" applyAlignment="1">
      <alignment vertical="center"/>
    </xf>
    <xf numFmtId="0" fontId="0" fillId="34" borderId="0" xfId="0" applyFill="1"/>
    <xf numFmtId="49" fontId="57" fillId="6" borderId="0" xfId="0" applyNumberFormat="1" applyFont="1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0" fontId="0" fillId="36" borderId="1" xfId="0" applyFill="1" applyBorder="1" applyAlignment="1">
      <alignment horizontal="center" vertical="center"/>
    </xf>
    <xf numFmtId="49" fontId="19" fillId="36" borderId="1" xfId="1" applyNumberFormat="1" applyFont="1" applyFill="1" applyBorder="1" applyAlignment="1">
      <alignment horizontal="center"/>
    </xf>
    <xf numFmtId="0" fontId="20" fillId="36" borderId="1" xfId="0" applyFont="1" applyFill="1" applyBorder="1" applyAlignment="1">
      <alignment horizontal="center"/>
    </xf>
    <xf numFmtId="0" fontId="0" fillId="36" borderId="1" xfId="0" applyFill="1" applyBorder="1" applyAlignment="1">
      <alignment vertical="center"/>
    </xf>
    <xf numFmtId="0" fontId="0" fillId="28" borderId="1" xfId="0" applyFill="1" applyBorder="1" applyAlignment="1">
      <alignment horizontal="center" vertical="center"/>
    </xf>
    <xf numFmtId="0" fontId="0" fillId="28" borderId="1" xfId="0" applyFill="1" applyBorder="1" applyAlignment="1">
      <alignment vertical="center"/>
    </xf>
    <xf numFmtId="49" fontId="19" fillId="28" borderId="1" xfId="1" applyNumberFormat="1" applyFont="1" applyFill="1" applyBorder="1" applyAlignment="1">
      <alignment horizontal="center"/>
    </xf>
    <xf numFmtId="0" fontId="20" fillId="28" borderId="1" xfId="0" applyFont="1" applyFill="1" applyBorder="1" applyAlignment="1">
      <alignment horizontal="center"/>
    </xf>
    <xf numFmtId="49" fontId="18" fillId="0" borderId="48" xfId="1" applyNumberFormat="1" applyFont="1" applyBorder="1" applyAlignment="1">
      <alignment horizontal="center"/>
    </xf>
    <xf numFmtId="49" fontId="18" fillId="0" borderId="12" xfId="1" applyNumberFormat="1" applyFont="1" applyBorder="1" applyAlignment="1">
      <alignment horizontal="center"/>
    </xf>
    <xf numFmtId="49" fontId="18" fillId="0" borderId="22" xfId="1" applyNumberFormat="1" applyFont="1" applyBorder="1"/>
    <xf numFmtId="49" fontId="0" fillId="0" borderId="0" xfId="0" applyNumberFormat="1" applyAlignment="1">
      <alignment horizontal="center"/>
    </xf>
    <xf numFmtId="0" fontId="105" fillId="11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8" fillId="27" borderId="17" xfId="0" applyNumberFormat="1" applyFont="1" applyFill="1" applyBorder="1" applyAlignment="1" applyProtection="1">
      <alignment horizontal="right" vertical="center"/>
      <protection locked="0"/>
    </xf>
    <xf numFmtId="0" fontId="49" fillId="31" borderId="0" xfId="0" applyFont="1" applyFill="1" applyAlignment="1">
      <alignment horizontal="center"/>
    </xf>
    <xf numFmtId="0" fontId="122" fillId="6" borderId="0" xfId="0" applyFont="1" applyFill="1" applyAlignment="1">
      <alignment horizontal="center" vertical="center"/>
    </xf>
    <xf numFmtId="0" fontId="31" fillId="6" borderId="0" xfId="0" applyFont="1" applyFill="1" applyAlignment="1">
      <alignment horizontal="center"/>
    </xf>
    <xf numFmtId="0" fontId="78" fillId="0" borderId="0" xfId="0" applyFont="1" applyAlignment="1">
      <alignment horizontal="center"/>
    </xf>
    <xf numFmtId="49" fontId="13" fillId="0" borderId="0" xfId="1" applyNumberFormat="1" applyFont="1" applyAlignment="1">
      <alignment horizontal="center" vertical="center"/>
    </xf>
    <xf numFmtId="0" fontId="3" fillId="28" borderId="0" xfId="0" applyFont="1" applyFill="1" applyAlignment="1">
      <alignment horizontal="center"/>
    </xf>
    <xf numFmtId="0" fontId="3" fillId="37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81" fillId="6" borderId="0" xfId="0" applyFont="1" applyFill="1" applyAlignment="1">
      <alignment horizontal="center"/>
    </xf>
    <xf numFmtId="3" fontId="17" fillId="0" borderId="0" xfId="0" applyNumberFormat="1" applyFont="1" applyAlignment="1">
      <alignment horizontal="right"/>
    </xf>
    <xf numFmtId="49" fontId="138" fillId="34" borderId="29" xfId="0" applyNumberFormat="1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Alignment="1">
      <alignment horizontal="center"/>
    </xf>
    <xf numFmtId="49" fontId="57" fillId="27" borderId="41" xfId="0" applyNumberFormat="1" applyFont="1" applyFill="1" applyBorder="1" applyAlignment="1" applyProtection="1">
      <alignment horizontal="center" vertical="center"/>
      <protection locked="0"/>
    </xf>
    <xf numFmtId="49" fontId="15" fillId="6" borderId="0" xfId="0" applyNumberFormat="1" applyFont="1" applyFill="1" applyAlignment="1">
      <alignment horizontal="center" vertical="center"/>
    </xf>
    <xf numFmtId="0" fontId="95" fillId="6" borderId="0" xfId="0" applyFont="1" applyFill="1" applyAlignment="1">
      <alignment horizontal="center" vertical="center"/>
    </xf>
    <xf numFmtId="0" fontId="105" fillId="6" borderId="0" xfId="0" applyFont="1" applyFill="1" applyAlignment="1">
      <alignment horizontal="center" vertical="center"/>
    </xf>
    <xf numFmtId="0" fontId="46" fillId="6" borderId="0" xfId="0" applyFont="1" applyFill="1" applyAlignment="1">
      <alignment horizontal="center"/>
    </xf>
    <xf numFmtId="49" fontId="14" fillId="6" borderId="0" xfId="0" applyNumberFormat="1" applyFont="1" applyFill="1" applyAlignment="1">
      <alignment horizontal="center" vertical="center"/>
    </xf>
    <xf numFmtId="49" fontId="57" fillId="6" borderId="0" xfId="0" applyNumberFormat="1" applyFont="1" applyFill="1" applyAlignment="1" applyProtection="1">
      <alignment horizontal="right" vertical="center"/>
      <protection locked="0"/>
    </xf>
    <xf numFmtId="0" fontId="3" fillId="33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33" fillId="6" borderId="0" xfId="0" applyFont="1" applyFill="1" applyAlignment="1">
      <alignment horizontal="left" vertical="center"/>
    </xf>
    <xf numFmtId="49" fontId="57" fillId="27" borderId="42" xfId="0" applyNumberFormat="1" applyFont="1" applyFill="1" applyBorder="1" applyAlignment="1" applyProtection="1">
      <alignment horizontal="center" vertical="center"/>
      <protection locked="0"/>
    </xf>
    <xf numFmtId="0" fontId="103" fillId="6" borderId="0" xfId="0" applyFont="1" applyFill="1" applyAlignment="1">
      <alignment horizontal="right" vertical="center"/>
    </xf>
    <xf numFmtId="0" fontId="25" fillId="6" borderId="0" xfId="0" applyFont="1" applyFill="1" applyAlignment="1">
      <alignment horizontal="right" vertical="center"/>
    </xf>
    <xf numFmtId="49" fontId="57" fillId="27" borderId="36" xfId="0" applyNumberFormat="1" applyFont="1" applyFill="1" applyBorder="1" applyAlignment="1" applyProtection="1">
      <alignment horizontal="right" vertical="center"/>
      <protection locked="0"/>
    </xf>
    <xf numFmtId="0" fontId="35" fillId="6" borderId="0" xfId="0" applyFont="1" applyFill="1" applyAlignment="1">
      <alignment horizontal="right" vertical="center"/>
    </xf>
    <xf numFmtId="0" fontId="21" fillId="6" borderId="0" xfId="2" applyFill="1" applyAlignment="1">
      <alignment horizontal="right" vertical="center"/>
    </xf>
    <xf numFmtId="0" fontId="45" fillId="6" borderId="0" xfId="0" applyFont="1" applyFill="1" applyAlignment="1">
      <alignment horizontal="right" vertical="center"/>
    </xf>
    <xf numFmtId="49" fontId="28" fillId="27" borderId="38" xfId="0" applyNumberFormat="1" applyFont="1" applyFill="1" applyBorder="1" applyAlignment="1" applyProtection="1">
      <alignment horizontal="right" vertical="center"/>
      <protection locked="0"/>
    </xf>
    <xf numFmtId="0" fontId="3" fillId="37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27" borderId="0" xfId="0" applyFont="1" applyFill="1" applyAlignment="1">
      <alignment horizontal="center"/>
    </xf>
    <xf numFmtId="0" fontId="3" fillId="15" borderId="0" xfId="0" applyFont="1" applyFill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27" borderId="0" xfId="0" applyNumberFormat="1" applyFont="1" applyFill="1" applyAlignment="1">
      <alignment horizontal="center"/>
    </xf>
    <xf numFmtId="49" fontId="3" fillId="15" borderId="0" xfId="0" applyNumberFormat="1" applyFont="1" applyFill="1" applyAlignment="1">
      <alignment horizontal="center"/>
    </xf>
    <xf numFmtId="49" fontId="15" fillId="17" borderId="3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/>
    </xf>
    <xf numFmtId="0" fontId="3" fillId="20" borderId="0" xfId="0" applyFont="1" applyFill="1" applyAlignment="1">
      <alignment horizontal="center"/>
    </xf>
    <xf numFmtId="0" fontId="34" fillId="0" borderId="0" xfId="0" applyFont="1"/>
    <xf numFmtId="0" fontId="34" fillId="27" borderId="0" xfId="0" applyFont="1" applyFill="1" applyAlignment="1">
      <alignment vertical="center"/>
    </xf>
    <xf numFmtId="0" fontId="34" fillId="27" borderId="0" xfId="0" applyFont="1" applyFill="1" applyAlignment="1">
      <alignment horizontal="center" vertical="center"/>
    </xf>
    <xf numFmtId="0" fontId="34" fillId="27" borderId="0" xfId="0" applyFont="1" applyFill="1"/>
    <xf numFmtId="0" fontId="34" fillId="27" borderId="0" xfId="0" applyFont="1" applyFill="1" applyAlignment="1">
      <alignment horizontal="center"/>
    </xf>
    <xf numFmtId="0" fontId="34" fillId="27" borderId="0" xfId="0" applyFont="1" applyFill="1" applyAlignment="1">
      <alignment horizontal="right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4" fillId="15" borderId="0" xfId="0" applyFont="1" applyFill="1" applyAlignment="1">
      <alignment vertical="center"/>
    </xf>
    <xf numFmtId="0" fontId="34" fillId="15" borderId="0" xfId="0" applyFont="1" applyFill="1" applyAlignment="1">
      <alignment horizontal="center" vertical="center"/>
    </xf>
    <xf numFmtId="0" fontId="34" fillId="15" borderId="0" xfId="0" applyFont="1" applyFill="1"/>
    <xf numFmtId="0" fontId="34" fillId="15" borderId="0" xfId="0" applyFont="1" applyFill="1" applyAlignment="1">
      <alignment horizontal="center"/>
    </xf>
    <xf numFmtId="0" fontId="34" fillId="15" borderId="0" xfId="0" applyFont="1" applyFill="1" applyAlignment="1">
      <alignment horizontal="right"/>
    </xf>
    <xf numFmtId="0" fontId="34" fillId="17" borderId="0" xfId="0" applyFont="1" applyFill="1"/>
    <xf numFmtId="0" fontId="34" fillId="17" borderId="0" xfId="0" applyFont="1" applyFill="1" applyAlignment="1">
      <alignment horizontal="center"/>
    </xf>
    <xf numFmtId="0" fontId="34" fillId="17" borderId="0" xfId="0" applyFont="1" applyFill="1" applyAlignment="1">
      <alignment horizontal="right"/>
    </xf>
    <xf numFmtId="0" fontId="34" fillId="7" borderId="0" xfId="0" applyFont="1" applyFill="1"/>
    <xf numFmtId="0" fontId="34" fillId="7" borderId="0" xfId="0" applyFont="1" applyFill="1" applyAlignment="1">
      <alignment horizontal="center"/>
    </xf>
    <xf numFmtId="0" fontId="34" fillId="7" borderId="0" xfId="0" applyFont="1" applyFill="1" applyAlignment="1">
      <alignment horizontal="right"/>
    </xf>
    <xf numFmtId="0" fontId="34" fillId="27" borderId="0" xfId="0" applyFont="1" applyFill="1" applyAlignment="1">
      <alignment horizontal="right" vertical="center"/>
    </xf>
    <xf numFmtId="0" fontId="34" fillId="15" borderId="0" xfId="0" applyFont="1" applyFill="1" applyAlignment="1">
      <alignment horizontal="right" vertical="center"/>
    </xf>
    <xf numFmtId="0" fontId="33" fillId="6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67" fillId="0" borderId="0" xfId="0" applyFont="1" applyAlignment="1">
      <alignment horizontal="center"/>
    </xf>
    <xf numFmtId="0" fontId="12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49" fontId="9" fillId="27" borderId="22" xfId="0" applyNumberFormat="1" applyFont="1" applyFill="1" applyBorder="1" applyAlignment="1" applyProtection="1">
      <alignment horizontal="right" vertical="center"/>
      <protection locked="0"/>
    </xf>
    <xf numFmtId="49" fontId="9" fillId="6" borderId="0" xfId="0" applyNumberFormat="1" applyFont="1" applyFill="1" applyAlignment="1" applyProtection="1">
      <alignment horizontal="center" vertical="center"/>
      <protection locked="0"/>
    </xf>
    <xf numFmtId="49" fontId="15" fillId="2" borderId="14" xfId="0" applyNumberFormat="1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37" borderId="91" xfId="0" applyFont="1" applyFill="1" applyBorder="1" applyAlignment="1">
      <alignment horizontal="center" vertical="center"/>
    </xf>
    <xf numFmtId="0" fontId="3" fillId="28" borderId="91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" borderId="91" xfId="0" applyFont="1" applyFill="1" applyBorder="1" applyAlignment="1">
      <alignment horizontal="center" vertical="center"/>
    </xf>
    <xf numFmtId="0" fontId="3" fillId="10" borderId="91" xfId="0" applyFont="1" applyFill="1" applyBorder="1" applyAlignment="1">
      <alignment horizontal="center" vertical="center"/>
    </xf>
    <xf numFmtId="0" fontId="3" fillId="13" borderId="91" xfId="0" applyFont="1" applyFill="1" applyBorder="1" applyAlignment="1">
      <alignment horizontal="center" vertical="center"/>
    </xf>
    <xf numFmtId="0" fontId="3" fillId="14" borderId="91" xfId="0" applyFont="1" applyFill="1" applyBorder="1" applyAlignment="1">
      <alignment horizontal="center" vertical="center"/>
    </xf>
    <xf numFmtId="0" fontId="15" fillId="24" borderId="91" xfId="0" applyFont="1" applyFill="1" applyBorder="1" applyAlignment="1">
      <alignment horizontal="center" vertical="center"/>
    </xf>
    <xf numFmtId="176" fontId="97" fillId="27" borderId="36" xfId="0" applyNumberFormat="1" applyFont="1" applyFill="1" applyBorder="1" applyAlignment="1" applyProtection="1">
      <alignment horizontal="right" vertical="center"/>
      <protection locked="0"/>
    </xf>
    <xf numFmtId="0" fontId="131" fillId="6" borderId="0" xfId="0" applyFont="1" applyFill="1" applyAlignment="1">
      <alignment vertical="center"/>
    </xf>
    <xf numFmtId="0" fontId="131" fillId="6" borderId="0" xfId="0" applyFont="1" applyFill="1" applyAlignment="1">
      <alignment horizontal="center" vertical="center"/>
    </xf>
    <xf numFmtId="0" fontId="69" fillId="6" borderId="0" xfId="0" applyFont="1" applyFill="1" applyAlignment="1">
      <alignment vertical="center"/>
    </xf>
    <xf numFmtId="0" fontId="21" fillId="27" borderId="0" xfId="0" applyFont="1" applyFill="1" applyAlignment="1">
      <alignment horizontal="center"/>
    </xf>
    <xf numFmtId="0" fontId="0" fillId="38" borderId="0" xfId="0" applyFill="1"/>
    <xf numFmtId="0" fontId="0" fillId="38" borderId="0" xfId="0" applyFill="1" applyAlignment="1">
      <alignment vertical="center"/>
    </xf>
    <xf numFmtId="0" fontId="0" fillId="39" borderId="0" xfId="0" applyFill="1"/>
    <xf numFmtId="49" fontId="57" fillId="27" borderId="1" xfId="0" applyNumberFormat="1" applyFont="1" applyFill="1" applyBorder="1" applyAlignment="1" applyProtection="1">
      <alignment horizontal="right" vertical="center"/>
      <protection locked="0"/>
    </xf>
    <xf numFmtId="0" fontId="0" fillId="40" borderId="0" xfId="0" applyFill="1"/>
    <xf numFmtId="0" fontId="140" fillId="0" borderId="0" xfId="0" applyFont="1" applyAlignment="1">
      <alignment horizontal="center"/>
    </xf>
    <xf numFmtId="0" fontId="149" fillId="6" borderId="0" xfId="0" applyFont="1" applyFill="1" applyAlignment="1">
      <alignment vertical="center"/>
    </xf>
    <xf numFmtId="0" fontId="13" fillId="38" borderId="0" xfId="1" applyFont="1" applyFill="1" applyAlignment="1">
      <alignment vertical="center" wrapText="1"/>
    </xf>
    <xf numFmtId="0" fontId="13" fillId="27" borderId="0" xfId="1" applyFont="1" applyFill="1" applyAlignment="1">
      <alignment vertical="center" wrapText="1"/>
    </xf>
    <xf numFmtId="0" fontId="0" fillId="27" borderId="0" xfId="0" applyFill="1" applyAlignment="1">
      <alignment horizontal="left" vertical="center"/>
    </xf>
    <xf numFmtId="49" fontId="3" fillId="2" borderId="31" xfId="0" applyNumberFormat="1" applyFont="1" applyFill="1" applyBorder="1" applyAlignment="1">
      <alignment vertical="center"/>
    </xf>
    <xf numFmtId="0" fontId="20" fillId="41" borderId="1" xfId="0" applyFont="1" applyFill="1" applyBorder="1" applyAlignment="1">
      <alignment horizontal="center"/>
    </xf>
    <xf numFmtId="49" fontId="19" fillId="41" borderId="1" xfId="1" applyNumberFormat="1" applyFont="1" applyFill="1" applyBorder="1" applyAlignment="1">
      <alignment horizontal="center"/>
    </xf>
    <xf numFmtId="0" fontId="0" fillId="41" borderId="1" xfId="0" applyFill="1" applyBorder="1" applyAlignment="1">
      <alignment vertical="center"/>
    </xf>
    <xf numFmtId="0" fontId="0" fillId="41" borderId="1" xfId="0" applyFill="1" applyBorder="1" applyAlignment="1">
      <alignment horizontal="center" vertical="center"/>
    </xf>
    <xf numFmtId="0" fontId="0" fillId="41" borderId="0" xfId="0" applyFill="1" applyAlignment="1">
      <alignment horizontal="left" vertical="center"/>
    </xf>
    <xf numFmtId="0" fontId="0" fillId="41" borderId="0" xfId="0" applyFill="1" applyAlignment="1">
      <alignment horizontal="center" vertical="center"/>
    </xf>
    <xf numFmtId="0" fontId="68" fillId="41" borderId="0" xfId="0" applyFont="1" applyFill="1" applyAlignment="1">
      <alignment vertical="center"/>
    </xf>
    <xf numFmtId="49" fontId="9" fillId="27" borderId="1" xfId="0" applyNumberFormat="1" applyFont="1" applyFill="1" applyBorder="1" applyAlignment="1" applyProtection="1">
      <alignment horizontal="right" vertical="center"/>
      <protection locked="0"/>
    </xf>
    <xf numFmtId="49" fontId="9" fillId="27" borderId="36" xfId="0" applyNumberFormat="1" applyFont="1" applyFill="1" applyBorder="1" applyAlignment="1" applyProtection="1">
      <alignment horizontal="right" vertical="center"/>
      <protection locked="0"/>
    </xf>
    <xf numFmtId="176" fontId="97" fillId="27" borderId="35" xfId="0" applyNumberFormat="1" applyFont="1" applyFill="1" applyBorder="1" applyAlignment="1" applyProtection="1">
      <alignment horizontal="right" vertical="center"/>
      <protection locked="0"/>
    </xf>
    <xf numFmtId="0" fontId="34" fillId="15" borderId="36" xfId="2" applyFont="1" applyFill="1" applyBorder="1" applyAlignment="1">
      <alignment horizontal="center" vertical="center"/>
    </xf>
    <xf numFmtId="0" fontId="34" fillId="15" borderId="92" xfId="2" applyFont="1" applyFill="1" applyBorder="1" applyAlignment="1">
      <alignment horizontal="center" vertical="center"/>
    </xf>
    <xf numFmtId="49" fontId="28" fillId="27" borderId="17" xfId="0" applyNumberFormat="1" applyFont="1" applyFill="1" applyBorder="1" applyAlignment="1" applyProtection="1">
      <alignment horizontal="center" vertical="center"/>
      <protection locked="0"/>
    </xf>
    <xf numFmtId="49" fontId="28" fillId="27" borderId="38" xfId="0" applyNumberFormat="1" applyFont="1" applyFill="1" applyBorder="1" applyAlignment="1" applyProtection="1">
      <alignment horizontal="center" vertical="center"/>
      <protection locked="0"/>
    </xf>
    <xf numFmtId="49" fontId="57" fillId="27" borderId="75" xfId="0" applyNumberFormat="1" applyFont="1" applyFill="1" applyBorder="1" applyAlignment="1" applyProtection="1">
      <alignment horizontal="center" vertical="center"/>
      <protection locked="0"/>
    </xf>
    <xf numFmtId="49" fontId="9" fillId="27" borderId="3" xfId="0" applyNumberFormat="1" applyFont="1" applyFill="1" applyBorder="1" applyAlignment="1" applyProtection="1">
      <alignment horizontal="right" vertical="center"/>
      <protection locked="0"/>
    </xf>
    <xf numFmtId="49" fontId="28" fillId="27" borderId="16" xfId="0" applyNumberFormat="1" applyFont="1" applyFill="1" applyBorder="1" applyAlignment="1" applyProtection="1">
      <alignment horizontal="center" vertical="center"/>
      <protection locked="0"/>
    </xf>
    <xf numFmtId="49" fontId="9" fillId="27" borderId="23" xfId="0" applyNumberFormat="1" applyFont="1" applyFill="1" applyBorder="1" applyAlignment="1" applyProtection="1">
      <alignment horizontal="right" vertical="center"/>
      <protection locked="0"/>
    </xf>
    <xf numFmtId="49" fontId="57" fillId="27" borderId="3" xfId="0" applyNumberFormat="1" applyFont="1" applyFill="1" applyBorder="1" applyAlignment="1" applyProtection="1">
      <alignment horizontal="right" vertical="center"/>
      <protection locked="0"/>
    </xf>
    <xf numFmtId="0" fontId="0" fillId="42" borderId="0" xfId="0" applyFill="1"/>
    <xf numFmtId="0" fontId="151" fillId="6" borderId="0" xfId="0" applyFont="1" applyFill="1" applyAlignment="1">
      <alignment vertical="top"/>
    </xf>
    <xf numFmtId="0" fontId="0" fillId="43" borderId="0" xfId="0" applyFill="1"/>
    <xf numFmtId="49" fontId="14" fillId="0" borderId="0" xfId="0" applyNumberFormat="1" applyFont="1" applyAlignment="1">
      <alignment horizontal="right"/>
    </xf>
    <xf numFmtId="49" fontId="19" fillId="0" borderId="1" xfId="1" applyNumberFormat="1" applyFont="1" applyBorder="1" applyAlignment="1">
      <alignment horizontal="left"/>
    </xf>
    <xf numFmtId="49" fontId="14" fillId="0" borderId="0" xfId="0" applyNumberFormat="1" applyFont="1" applyAlignment="1">
      <alignment horizontal="left"/>
    </xf>
    <xf numFmtId="49" fontId="14" fillId="27" borderId="0" xfId="0" applyNumberFormat="1" applyFont="1" applyFill="1" applyAlignment="1">
      <alignment horizontal="left"/>
    </xf>
    <xf numFmtId="0" fontId="3" fillId="27" borderId="0" xfId="0" applyFont="1" applyFill="1" applyAlignment="1">
      <alignment horizontal="center" vertical="center"/>
    </xf>
    <xf numFmtId="0" fontId="3" fillId="41" borderId="0" xfId="0" applyFont="1" applyFill="1" applyAlignment="1">
      <alignment horizontal="center" vertical="center"/>
    </xf>
    <xf numFmtId="49" fontId="0" fillId="6" borderId="0" xfId="0" applyNumberFormat="1" applyFill="1"/>
    <xf numFmtId="49" fontId="6" fillId="6" borderId="0" xfId="0" applyNumberFormat="1" applyFont="1" applyFill="1" applyAlignment="1">
      <alignment horizontal="left" vertical="center"/>
    </xf>
    <xf numFmtId="49" fontId="13" fillId="6" borderId="1" xfId="0" applyNumberFormat="1" applyFont="1" applyFill="1" applyBorder="1"/>
    <xf numFmtId="49" fontId="0" fillId="6" borderId="1" xfId="0" applyNumberFormat="1" applyFill="1" applyBorder="1"/>
    <xf numFmtId="49" fontId="0" fillId="6" borderId="1" xfId="0" applyNumberFormat="1" applyFill="1" applyBorder="1" applyAlignment="1">
      <alignment vertical="center"/>
    </xf>
    <xf numFmtId="49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/>
    <xf numFmtId="49" fontId="158" fillId="42" borderId="0" xfId="0" applyNumberFormat="1" applyFont="1" applyFill="1" applyAlignment="1">
      <alignment horizontal="left" vertical="center"/>
    </xf>
    <xf numFmtId="49" fontId="158" fillId="38" borderId="0" xfId="0" applyNumberFormat="1" applyFont="1" applyFill="1" applyAlignment="1">
      <alignment horizontal="left" vertical="center"/>
    </xf>
    <xf numFmtId="0" fontId="75" fillId="15" borderId="1" xfId="2" applyFont="1" applyFill="1" applyBorder="1" applyAlignment="1">
      <alignment horizontal="center" vertical="center"/>
    </xf>
    <xf numFmtId="0" fontId="75" fillId="15" borderId="36" xfId="2" applyFont="1" applyFill="1" applyBorder="1" applyAlignment="1">
      <alignment horizontal="center" vertical="center"/>
    </xf>
    <xf numFmtId="0" fontId="125" fillId="7" borderId="0" xfId="0" applyFont="1" applyFill="1" applyAlignment="1">
      <alignment horizontal="center" vertical="center"/>
    </xf>
    <xf numFmtId="0" fontId="106" fillId="7" borderId="0" xfId="0" applyFont="1" applyFill="1" applyAlignment="1">
      <alignment horizontal="center" vertical="top"/>
    </xf>
    <xf numFmtId="0" fontId="106" fillId="7" borderId="0" xfId="0" applyFont="1" applyFill="1" applyAlignment="1">
      <alignment horizontal="left" vertical="top"/>
    </xf>
    <xf numFmtId="49" fontId="158" fillId="6" borderId="0" xfId="0" applyNumberFormat="1" applyFont="1" applyFill="1" applyAlignment="1">
      <alignment horizontal="left" vertical="center"/>
    </xf>
    <xf numFmtId="49" fontId="13" fillId="6" borderId="0" xfId="0" applyNumberFormat="1" applyFont="1" applyFill="1"/>
    <xf numFmtId="49" fontId="0" fillId="6" borderId="0" xfId="0" applyNumberFormat="1" applyFill="1" applyAlignment="1">
      <alignment vertical="center"/>
    </xf>
    <xf numFmtId="0" fontId="68" fillId="6" borderId="0" xfId="3" applyFont="1" applyFill="1" applyAlignment="1">
      <alignment vertical="center"/>
    </xf>
    <xf numFmtId="0" fontId="0" fillId="6" borderId="1" xfId="0" applyFill="1" applyBorder="1" applyAlignment="1">
      <alignment horizontal="center" vertical="center"/>
    </xf>
    <xf numFmtId="49" fontId="14" fillId="6" borderId="0" xfId="3" applyNumberFormat="1" applyFont="1" applyFill="1"/>
    <xf numFmtId="0" fontId="0" fillId="6" borderId="0" xfId="0" applyFill="1" applyAlignment="1">
      <alignment horizontal="center" vertical="center"/>
    </xf>
    <xf numFmtId="49" fontId="14" fillId="6" borderId="0" xfId="0" applyNumberFormat="1" applyFont="1" applyFill="1"/>
    <xf numFmtId="0" fontId="0" fillId="15" borderId="1" xfId="0" applyFill="1" applyBorder="1" applyAlignment="1">
      <alignment horizontal="left" vertical="center"/>
    </xf>
    <xf numFmtId="49" fontId="14" fillId="6" borderId="1" xfId="3" applyNumberFormat="1" applyFont="1" applyFill="1" applyBorder="1"/>
    <xf numFmtId="0" fontId="3" fillId="27" borderId="1" xfId="0" applyFont="1" applyFill="1" applyBorder="1" applyAlignment="1">
      <alignment horizontal="center" vertical="center"/>
    </xf>
    <xf numFmtId="49" fontId="14" fillId="27" borderId="1" xfId="0" applyNumberFormat="1" applyFont="1" applyFill="1" applyBorder="1" applyAlignment="1">
      <alignment horizontal="left"/>
    </xf>
    <xf numFmtId="49" fontId="14" fillId="0" borderId="1" xfId="0" applyNumberFormat="1" applyFont="1" applyBorder="1" applyAlignment="1">
      <alignment horizontal="center"/>
    </xf>
    <xf numFmtId="0" fontId="3" fillId="41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68" fillId="6" borderId="1" xfId="3" applyFont="1" applyFill="1" applyBorder="1" applyAlignment="1">
      <alignment vertical="center"/>
    </xf>
    <xf numFmtId="49" fontId="14" fillId="6" borderId="1" xfId="0" applyNumberFormat="1" applyFont="1" applyFill="1" applyBorder="1"/>
    <xf numFmtId="49" fontId="14" fillId="41" borderId="1" xfId="0" applyNumberFormat="1" applyFont="1" applyFill="1" applyBorder="1"/>
    <xf numFmtId="49" fontId="152" fillId="0" borderId="1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right"/>
    </xf>
    <xf numFmtId="0" fontId="0" fillId="0" borderId="0" xfId="0" applyAlignment="1">
      <alignment horizontal="right"/>
    </xf>
    <xf numFmtId="49" fontId="3" fillId="27" borderId="0" xfId="0" applyNumberFormat="1" applyFont="1" applyFill="1" applyAlignment="1">
      <alignment horizontal="left"/>
    </xf>
    <xf numFmtId="49" fontId="3" fillId="15" borderId="0" xfId="0" applyNumberFormat="1" applyFont="1" applyFill="1" applyAlignment="1">
      <alignment horizontal="left"/>
    </xf>
    <xf numFmtId="0" fontId="9" fillId="6" borderId="0" xfId="0" applyFont="1" applyFill="1"/>
    <xf numFmtId="0" fontId="9" fillId="6" borderId="0" xfId="0" applyFont="1" applyFill="1" applyAlignment="1">
      <alignment vertical="top"/>
    </xf>
    <xf numFmtId="0" fontId="124" fillId="6" borderId="0" xfId="0" applyFont="1" applyFill="1" applyAlignment="1">
      <alignment vertical="center"/>
    </xf>
    <xf numFmtId="0" fontId="96" fillId="6" borderId="0" xfId="0" applyFont="1" applyFill="1" applyAlignment="1">
      <alignment vertical="top"/>
    </xf>
    <xf numFmtId="0" fontId="17" fillId="6" borderId="0" xfId="0" applyFont="1" applyFill="1" applyAlignment="1">
      <alignment vertical="center"/>
    </xf>
    <xf numFmtId="0" fontId="162" fillId="6" borderId="0" xfId="0" applyFont="1" applyFill="1" applyAlignment="1">
      <alignment vertical="center"/>
    </xf>
    <xf numFmtId="176" fontId="97" fillId="45" borderId="3" xfId="0" applyNumberFormat="1" applyFont="1" applyFill="1" applyBorder="1" applyAlignment="1" applyProtection="1">
      <alignment horizontal="right" vertical="center"/>
      <protection locked="0"/>
    </xf>
    <xf numFmtId="176" fontId="97" fillId="45" borderId="1" xfId="0" applyNumberFormat="1" applyFont="1" applyFill="1" applyBorder="1" applyAlignment="1" applyProtection="1">
      <alignment horizontal="right" vertical="center"/>
      <protection locked="0"/>
    </xf>
    <xf numFmtId="176" fontId="97" fillId="45" borderId="36" xfId="0" applyNumberFormat="1" applyFont="1" applyFill="1" applyBorder="1" applyAlignment="1" applyProtection="1">
      <alignment horizontal="right" vertical="center"/>
      <protection locked="0"/>
    </xf>
    <xf numFmtId="49" fontId="28" fillId="45" borderId="41" xfId="0" applyNumberFormat="1" applyFont="1" applyFill="1" applyBorder="1" applyAlignment="1" applyProtection="1">
      <alignment horizontal="center" vertical="center"/>
      <protection locked="0"/>
    </xf>
    <xf numFmtId="49" fontId="28" fillId="45" borderId="1" xfId="0" applyNumberFormat="1" applyFont="1" applyFill="1" applyBorder="1" applyAlignment="1" applyProtection="1">
      <alignment horizontal="right" vertical="center"/>
      <protection locked="0"/>
    </xf>
    <xf numFmtId="49" fontId="28" fillId="45" borderId="17" xfId="0" applyNumberFormat="1" applyFont="1" applyFill="1" applyBorder="1" applyAlignment="1" applyProtection="1">
      <alignment horizontal="right" vertical="center"/>
      <protection locked="0"/>
    </xf>
    <xf numFmtId="49" fontId="28" fillId="45" borderId="36" xfId="0" applyNumberFormat="1" applyFont="1" applyFill="1" applyBorder="1" applyAlignment="1" applyProtection="1">
      <alignment horizontal="right" vertical="center"/>
      <protection locked="0"/>
    </xf>
    <xf numFmtId="49" fontId="28" fillId="45" borderId="38" xfId="0" applyNumberFormat="1" applyFont="1" applyFill="1" applyBorder="1" applyAlignment="1" applyProtection="1">
      <alignment horizontal="right" vertical="center"/>
      <protection locked="0"/>
    </xf>
    <xf numFmtId="176" fontId="97" fillId="45" borderId="28" xfId="0" applyNumberFormat="1" applyFont="1" applyFill="1" applyBorder="1" applyAlignment="1" applyProtection="1">
      <alignment horizontal="right" vertical="center"/>
      <protection locked="0"/>
    </xf>
    <xf numFmtId="176" fontId="97" fillId="45" borderId="35" xfId="0" applyNumberFormat="1" applyFont="1" applyFill="1" applyBorder="1" applyAlignment="1" applyProtection="1">
      <alignment horizontal="right" vertical="center"/>
      <protection locked="0"/>
    </xf>
    <xf numFmtId="49" fontId="28" fillId="45" borderId="29" xfId="0" applyNumberFormat="1" applyFont="1" applyFill="1" applyBorder="1" applyAlignment="1" applyProtection="1">
      <alignment horizontal="right" vertical="center"/>
      <protection locked="0"/>
    </xf>
    <xf numFmtId="49" fontId="3" fillId="40" borderId="0" xfId="0" applyNumberFormat="1" applyFont="1" applyFill="1" applyAlignment="1">
      <alignment horizontal="left" vertical="center"/>
    </xf>
    <xf numFmtId="49" fontId="25" fillId="0" borderId="91" xfId="0" applyNumberFormat="1" applyFont="1" applyBorder="1" applyAlignment="1">
      <alignment horizontal="center"/>
    </xf>
    <xf numFmtId="49" fontId="3" fillId="40" borderId="0" xfId="0" applyNumberFormat="1" applyFont="1" applyFill="1" applyAlignment="1">
      <alignment vertical="center"/>
    </xf>
    <xf numFmtId="49" fontId="3" fillId="40" borderId="0" xfId="0" applyNumberFormat="1" applyFont="1" applyFill="1"/>
    <xf numFmtId="176" fontId="14" fillId="0" borderId="0" xfId="0" applyNumberFormat="1" applyFont="1" applyAlignment="1">
      <alignment horizontal="center"/>
    </xf>
    <xf numFmtId="49" fontId="25" fillId="38" borderId="91" xfId="0" applyNumberFormat="1" applyFont="1" applyFill="1" applyBorder="1" applyAlignment="1">
      <alignment horizontal="center"/>
    </xf>
    <xf numFmtId="49" fontId="51" fillId="38" borderId="94" xfId="0" applyNumberFormat="1" applyFont="1" applyFill="1" applyBorder="1" applyAlignment="1">
      <alignment horizontal="center"/>
    </xf>
    <xf numFmtId="0" fontId="3" fillId="38" borderId="0" xfId="1" applyFont="1" applyFill="1" applyAlignment="1">
      <alignment vertical="center" wrapText="1"/>
    </xf>
    <xf numFmtId="49" fontId="3" fillId="38" borderId="43" xfId="1" applyNumberFormat="1" applyFont="1" applyFill="1" applyBorder="1" applyAlignment="1">
      <alignment horizontal="center" vertical="center"/>
    </xf>
    <xf numFmtId="49" fontId="3" fillId="38" borderId="0" xfId="1" applyNumberFormat="1" applyFont="1" applyFill="1" applyAlignment="1">
      <alignment vertical="center" wrapText="1"/>
    </xf>
    <xf numFmtId="49" fontId="0" fillId="38" borderId="0" xfId="0" applyNumberFormat="1" applyFill="1" applyAlignment="1">
      <alignment vertical="center"/>
    </xf>
    <xf numFmtId="49" fontId="3" fillId="38" borderId="0" xfId="1" applyNumberFormat="1" applyFont="1" applyFill="1" applyAlignment="1">
      <alignment horizontal="center" vertical="center"/>
    </xf>
    <xf numFmtId="49" fontId="3" fillId="38" borderId="43" xfId="0" applyNumberFormat="1" applyFont="1" applyFill="1" applyBorder="1" applyAlignment="1">
      <alignment horizontal="center"/>
    </xf>
    <xf numFmtId="0" fontId="3" fillId="46" borderId="0" xfId="1" applyFont="1" applyFill="1" applyAlignment="1">
      <alignment vertical="center" wrapText="1"/>
    </xf>
    <xf numFmtId="49" fontId="3" fillId="46" borderId="43" xfId="1" applyNumberFormat="1" applyFont="1" applyFill="1" applyBorder="1" applyAlignment="1">
      <alignment horizontal="center" vertical="center"/>
    </xf>
    <xf numFmtId="49" fontId="0" fillId="46" borderId="0" xfId="0" applyNumberFormat="1" applyFill="1" applyAlignment="1">
      <alignment vertical="center"/>
    </xf>
    <xf numFmtId="49" fontId="3" fillId="46" borderId="0" xfId="1" applyNumberFormat="1" applyFont="1" applyFill="1" applyAlignment="1">
      <alignment vertical="center"/>
    </xf>
    <xf numFmtId="49" fontId="3" fillId="46" borderId="0" xfId="1" applyNumberFormat="1" applyFont="1" applyFill="1" applyAlignment="1">
      <alignment horizontal="center" vertical="center"/>
    </xf>
    <xf numFmtId="49" fontId="3" fillId="46" borderId="0" xfId="0" applyNumberFormat="1" applyFont="1" applyFill="1"/>
    <xf numFmtId="49" fontId="3" fillId="46" borderId="0" xfId="0" applyNumberFormat="1" applyFont="1" applyFill="1" applyAlignment="1">
      <alignment horizontal="center"/>
    </xf>
    <xf numFmtId="49" fontId="3" fillId="46" borderId="0" xfId="1" applyNumberFormat="1" applyFont="1" applyFill="1" applyAlignment="1">
      <alignment vertical="center" wrapText="1"/>
    </xf>
    <xf numFmtId="49" fontId="3" fillId="46" borderId="43" xfId="0" applyNumberFormat="1" applyFont="1" applyFill="1" applyBorder="1" applyAlignment="1">
      <alignment horizontal="center"/>
    </xf>
    <xf numFmtId="0" fontId="153" fillId="46" borderId="0" xfId="0" applyFont="1" applyFill="1" applyAlignment="1">
      <alignment vertical="center"/>
    </xf>
    <xf numFmtId="49" fontId="51" fillId="0" borderId="0" xfId="0" applyNumberFormat="1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/>
    <xf numFmtId="49" fontId="3" fillId="27" borderId="1" xfId="0" applyNumberFormat="1" applyFont="1" applyFill="1" applyBorder="1" applyAlignment="1">
      <alignment horizontal="center" vertical="center"/>
    </xf>
    <xf numFmtId="0" fontId="15" fillId="6" borderId="0" xfId="0" applyFont="1" applyFill="1" applyAlignment="1">
      <alignment horizontal="right" vertical="center"/>
    </xf>
    <xf numFmtId="49" fontId="3" fillId="43" borderId="1" xfId="0" applyNumberFormat="1" applyFont="1" applyFill="1" applyBorder="1"/>
    <xf numFmtId="49" fontId="3" fillId="42" borderId="1" xfId="0" applyNumberFormat="1" applyFont="1" applyFill="1" applyBorder="1" applyAlignment="1">
      <alignment horizontal="left" vertical="center"/>
    </xf>
    <xf numFmtId="49" fontId="3" fillId="42" borderId="1" xfId="0" applyNumberFormat="1" applyFont="1" applyFill="1" applyBorder="1"/>
    <xf numFmtId="49" fontId="14" fillId="42" borderId="1" xfId="0" applyNumberFormat="1" applyFont="1" applyFill="1" applyBorder="1"/>
    <xf numFmtId="49" fontId="0" fillId="15" borderId="1" xfId="0" applyNumberFormat="1" applyFill="1" applyBorder="1" applyAlignment="1">
      <alignment horizontal="center" vertical="center"/>
    </xf>
    <xf numFmtId="49" fontId="3" fillId="15" borderId="1" xfId="0" applyNumberFormat="1" applyFont="1" applyFill="1" applyBorder="1" applyAlignment="1">
      <alignment horizontal="center" vertical="center"/>
    </xf>
    <xf numFmtId="49" fontId="3" fillId="15" borderId="1" xfId="0" applyNumberFormat="1" applyFont="1" applyFill="1" applyBorder="1" applyAlignment="1">
      <alignment horizontal="center"/>
    </xf>
    <xf numFmtId="0" fontId="3" fillId="15" borderId="1" xfId="1" applyFont="1" applyFill="1" applyBorder="1" applyAlignment="1">
      <alignment horizontal="right" vertical="center" wrapText="1"/>
    </xf>
    <xf numFmtId="49" fontId="0" fillId="15" borderId="1" xfId="0" applyNumberFormat="1" applyFill="1" applyBorder="1" applyAlignment="1">
      <alignment horizontal="right" vertical="center"/>
    </xf>
    <xf numFmtId="49" fontId="3" fillId="15" borderId="1" xfId="1" applyNumberFormat="1" applyFont="1" applyFill="1" applyBorder="1" applyAlignment="1">
      <alignment horizontal="right" vertical="center" wrapText="1"/>
    </xf>
    <xf numFmtId="0" fontId="0" fillId="15" borderId="1" xfId="0" applyFill="1" applyBorder="1" applyAlignment="1">
      <alignment horizontal="right" vertical="center"/>
    </xf>
    <xf numFmtId="0" fontId="3" fillId="6" borderId="0" xfId="1" applyFont="1" applyFill="1" applyAlignment="1">
      <alignment horizontal="right" vertical="center" wrapText="1"/>
    </xf>
    <xf numFmtId="0" fontId="0" fillId="6" borderId="0" xfId="0" applyFill="1" applyAlignment="1">
      <alignment horizontal="right" vertical="center"/>
    </xf>
    <xf numFmtId="0" fontId="153" fillId="15" borderId="1" xfId="0" applyFont="1" applyFill="1" applyBorder="1" applyAlignment="1">
      <alignment horizontal="right" vertical="center"/>
    </xf>
    <xf numFmtId="49" fontId="0" fillId="15" borderId="0" xfId="0" applyNumberFormat="1" applyFill="1" applyAlignment="1">
      <alignment horizontal="right" vertical="center"/>
    </xf>
    <xf numFmtId="0" fontId="3" fillId="15" borderId="0" xfId="0" applyFont="1" applyFill="1" applyAlignment="1">
      <alignment horizontal="right" vertical="center"/>
    </xf>
    <xf numFmtId="0" fontId="20" fillId="6" borderId="0" xfId="0" applyFont="1" applyFill="1" applyAlignment="1">
      <alignment horizontal="center" vertical="center"/>
    </xf>
    <xf numFmtId="0" fontId="52" fillId="24" borderId="28" xfId="0" applyFont="1" applyFill="1" applyBorder="1" applyAlignment="1">
      <alignment horizontal="center" vertical="center"/>
    </xf>
    <xf numFmtId="49" fontId="0" fillId="45" borderId="1" xfId="0" applyNumberFormat="1" applyFill="1" applyBorder="1" applyAlignment="1">
      <alignment horizontal="center" vertical="center"/>
    </xf>
    <xf numFmtId="0" fontId="3" fillId="45" borderId="1" xfId="1" applyFont="1" applyFill="1" applyBorder="1" applyAlignment="1">
      <alignment horizontal="right" vertical="center" wrapText="1"/>
    </xf>
    <xf numFmtId="0" fontId="153" fillId="45" borderId="1" xfId="0" applyFont="1" applyFill="1" applyBorder="1" applyAlignment="1">
      <alignment horizontal="right" vertical="center"/>
    </xf>
    <xf numFmtId="49" fontId="28" fillId="27" borderId="16" xfId="0" applyNumberFormat="1" applyFont="1" applyFill="1" applyBorder="1" applyAlignment="1" applyProtection="1">
      <alignment horizontal="right" vertical="center"/>
      <protection locked="0"/>
    </xf>
    <xf numFmtId="49" fontId="28" fillId="45" borderId="42" xfId="0" applyNumberFormat="1" applyFont="1" applyFill="1" applyBorder="1" applyAlignment="1" applyProtection="1">
      <alignment horizontal="center" vertical="center"/>
      <protection locked="0"/>
    </xf>
    <xf numFmtId="49" fontId="28" fillId="45" borderId="28" xfId="0" applyNumberFormat="1" applyFont="1" applyFill="1" applyBorder="1" applyAlignment="1" applyProtection="1">
      <alignment horizontal="right" vertical="center"/>
      <protection locked="0"/>
    </xf>
    <xf numFmtId="49" fontId="34" fillId="27" borderId="0" xfId="0" applyNumberFormat="1" applyFont="1" applyFill="1" applyAlignment="1">
      <alignment horizontal="right"/>
    </xf>
    <xf numFmtId="49" fontId="34" fillId="15" borderId="0" xfId="0" applyNumberFormat="1" applyFont="1" applyFill="1" applyAlignment="1">
      <alignment horizontal="right"/>
    </xf>
    <xf numFmtId="49" fontId="21" fillId="27" borderId="0" xfId="0" applyNumberFormat="1" applyFont="1" applyFill="1" applyAlignment="1">
      <alignment horizontal="right"/>
    </xf>
    <xf numFmtId="49" fontId="34" fillId="0" borderId="0" xfId="0" applyNumberFormat="1" applyFont="1" applyAlignment="1">
      <alignment horizontal="right"/>
    </xf>
    <xf numFmtId="49" fontId="21" fillId="7" borderId="0" xfId="0" applyNumberFormat="1" applyFont="1" applyFill="1" applyAlignment="1">
      <alignment horizontal="right"/>
    </xf>
    <xf numFmtId="49" fontId="21" fillId="0" borderId="0" xfId="0" applyNumberFormat="1" applyFont="1" applyAlignment="1">
      <alignment horizontal="right"/>
    </xf>
    <xf numFmtId="49" fontId="34" fillId="7" borderId="0" xfId="0" applyNumberFormat="1" applyFont="1" applyFill="1" applyAlignment="1">
      <alignment horizontal="right"/>
    </xf>
    <xf numFmtId="49" fontId="28" fillId="45" borderId="46" xfId="0" applyNumberFormat="1" applyFont="1" applyFill="1" applyBorder="1" applyAlignment="1" applyProtection="1">
      <alignment horizontal="right" vertical="center"/>
      <protection locked="0"/>
    </xf>
    <xf numFmtId="49" fontId="28" fillId="45" borderId="12" xfId="0" applyNumberFormat="1" applyFont="1" applyFill="1" applyBorder="1" applyAlignment="1" applyProtection="1">
      <alignment horizontal="right" vertical="center"/>
      <protection locked="0"/>
    </xf>
    <xf numFmtId="49" fontId="28" fillId="45" borderId="40" xfId="0" applyNumberFormat="1" applyFont="1" applyFill="1" applyBorder="1" applyAlignment="1" applyProtection="1">
      <alignment horizontal="right" vertical="center"/>
      <protection locked="0"/>
    </xf>
    <xf numFmtId="49" fontId="28" fillId="45" borderId="62" xfId="0" applyNumberFormat="1" applyFont="1" applyFill="1" applyBorder="1" applyAlignment="1" applyProtection="1">
      <alignment horizontal="right" vertical="center"/>
      <protection locked="0"/>
    </xf>
    <xf numFmtId="0" fontId="0" fillId="48" borderId="0" xfId="0" applyFill="1"/>
    <xf numFmtId="0" fontId="17" fillId="0" borderId="61" xfId="0" applyFont="1" applyBorder="1" applyAlignment="1">
      <alignment horizontal="center" vertical="center"/>
    </xf>
    <xf numFmtId="0" fontId="72" fillId="6" borderId="0" xfId="0" applyFont="1" applyFill="1" applyAlignment="1">
      <alignment vertical="center"/>
    </xf>
    <xf numFmtId="0" fontId="22" fillId="45" borderId="3" xfId="0" applyFont="1" applyFill="1" applyBorder="1" applyAlignment="1" applyProtection="1">
      <alignment horizontal="center" vertical="center"/>
      <protection locked="0"/>
    </xf>
    <xf numFmtId="0" fontId="22" fillId="45" borderId="1" xfId="0" applyFont="1" applyFill="1" applyBorder="1" applyAlignment="1" applyProtection="1">
      <alignment horizontal="center" vertical="center"/>
      <protection locked="0"/>
    </xf>
    <xf numFmtId="0" fontId="22" fillId="45" borderId="36" xfId="0" applyFont="1" applyFill="1" applyBorder="1" applyAlignment="1" applyProtection="1">
      <alignment horizontal="center" vertical="center"/>
      <protection locked="0"/>
    </xf>
    <xf numFmtId="0" fontId="18" fillId="45" borderId="1" xfId="2" applyFont="1" applyFill="1" applyBorder="1" applyAlignment="1" applyProtection="1">
      <alignment horizontal="center" vertical="center"/>
      <protection locked="0"/>
    </xf>
    <xf numFmtId="0" fontId="75" fillId="45" borderId="1" xfId="2" applyFont="1" applyFill="1" applyBorder="1" applyAlignment="1" applyProtection="1">
      <alignment horizontal="center" vertical="center"/>
      <protection locked="0"/>
    </xf>
    <xf numFmtId="0" fontId="18" fillId="45" borderId="36" xfId="2" applyFont="1" applyFill="1" applyBorder="1" applyAlignment="1" applyProtection="1">
      <alignment horizontal="center" vertical="center"/>
      <protection locked="0"/>
    </xf>
    <xf numFmtId="0" fontId="75" fillId="45" borderId="36" xfId="2" applyFont="1" applyFill="1" applyBorder="1" applyAlignment="1" applyProtection="1">
      <alignment horizontal="center" vertical="center"/>
      <protection locked="0"/>
    </xf>
    <xf numFmtId="49" fontId="0" fillId="6" borderId="48" xfId="0" applyNumberFormat="1" applyFill="1" applyBorder="1"/>
    <xf numFmtId="0" fontId="0" fillId="6" borderId="12" xfId="0" applyFill="1" applyBorder="1" applyAlignment="1">
      <alignment vertical="center"/>
    </xf>
    <xf numFmtId="0" fontId="0" fillId="6" borderId="22" xfId="0" applyFill="1" applyBorder="1"/>
    <xf numFmtId="49" fontId="0" fillId="6" borderId="61" xfId="0" applyNumberFormat="1" applyFill="1" applyBorder="1" applyAlignment="1">
      <alignment horizontal="center" vertical="center"/>
    </xf>
    <xf numFmtId="0" fontId="42" fillId="32" borderId="0" xfId="0" applyFont="1" applyFill="1" applyAlignment="1">
      <alignment horizontal="center" vertical="center"/>
    </xf>
    <xf numFmtId="0" fontId="32" fillId="0" borderId="7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90" fillId="6" borderId="0" xfId="0" applyFont="1" applyFill="1" applyAlignment="1">
      <alignment horizontal="left" vertical="center"/>
    </xf>
    <xf numFmtId="0" fontId="110" fillId="27" borderId="61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vertical="center"/>
    </xf>
    <xf numFmtId="0" fontId="51" fillId="6" borderId="0" xfId="0" applyFont="1" applyFill="1"/>
    <xf numFmtId="0" fontId="45" fillId="6" borderId="0" xfId="0" applyFont="1" applyFill="1" applyBorder="1" applyAlignment="1">
      <alignment horizontal="center" vertical="center"/>
    </xf>
    <xf numFmtId="0" fontId="32" fillId="6" borderId="0" xfId="0" applyFont="1" applyFill="1" applyAlignment="1">
      <alignment vertical="center"/>
    </xf>
    <xf numFmtId="0" fontId="110" fillId="45" borderId="61" xfId="0" applyFont="1" applyFill="1" applyBorder="1" applyAlignment="1">
      <alignment horizontal="center" vertical="center"/>
    </xf>
    <xf numFmtId="49" fontId="57" fillId="49" borderId="20" xfId="0" applyNumberFormat="1" applyFont="1" applyFill="1" applyBorder="1" applyAlignment="1" applyProtection="1">
      <alignment horizontal="center" vertical="center"/>
      <protection locked="0"/>
    </xf>
    <xf numFmtId="49" fontId="9" fillId="49" borderId="4" xfId="0" applyNumberFormat="1" applyFont="1" applyFill="1" applyBorder="1" applyAlignment="1" applyProtection="1">
      <alignment horizontal="center" vertical="center"/>
      <protection locked="0"/>
    </xf>
    <xf numFmtId="0" fontId="110" fillId="49" borderId="61" xfId="0" applyFont="1" applyFill="1" applyBorder="1" applyAlignment="1">
      <alignment horizontal="center" vertical="center"/>
    </xf>
    <xf numFmtId="0" fontId="22" fillId="49" borderId="1" xfId="0" applyFont="1" applyFill="1" applyBorder="1" applyAlignment="1" applyProtection="1">
      <alignment horizontal="center" vertical="center"/>
      <protection locked="0"/>
    </xf>
    <xf numFmtId="0" fontId="22" fillId="49" borderId="36" xfId="0" applyFont="1" applyFill="1" applyBorder="1" applyAlignment="1" applyProtection="1">
      <alignment horizontal="center" vertical="center"/>
      <protection locked="0"/>
    </xf>
    <xf numFmtId="0" fontId="18" fillId="49" borderId="1" xfId="2" applyFont="1" applyFill="1" applyBorder="1" applyAlignment="1" applyProtection="1">
      <alignment horizontal="center" vertical="center"/>
      <protection locked="0"/>
    </xf>
    <xf numFmtId="0" fontId="18" fillId="49" borderId="36" xfId="2" applyFont="1" applyFill="1" applyBorder="1" applyAlignment="1" applyProtection="1">
      <alignment horizontal="center" vertical="center"/>
      <protection locked="0"/>
    </xf>
    <xf numFmtId="0" fontId="128" fillId="6" borderId="0" xfId="0" applyFont="1" applyFill="1" applyAlignment="1">
      <alignment vertical="center"/>
    </xf>
    <xf numFmtId="0" fontId="3" fillId="6" borderId="0" xfId="0" applyFont="1" applyFill="1" applyBorder="1" applyAlignment="1">
      <alignment vertical="center"/>
    </xf>
    <xf numFmtId="0" fontId="77" fillId="6" borderId="45" xfId="0" applyFont="1" applyFill="1" applyBorder="1" applyAlignment="1">
      <alignment vertical="center"/>
    </xf>
    <xf numFmtId="0" fontId="77" fillId="6" borderId="55" xfId="0" applyFont="1" applyFill="1" applyBorder="1" applyAlignment="1">
      <alignment vertical="center"/>
    </xf>
    <xf numFmtId="0" fontId="45" fillId="6" borderId="45" xfId="0" applyFont="1" applyFill="1" applyBorder="1" applyAlignment="1">
      <alignment horizontal="center" vertical="center"/>
    </xf>
    <xf numFmtId="0" fontId="45" fillId="6" borderId="55" xfId="0" applyFont="1" applyFill="1" applyBorder="1" applyAlignment="1">
      <alignment horizontal="center" vertical="center"/>
    </xf>
    <xf numFmtId="0" fontId="53" fillId="6" borderId="45" xfId="0" applyFont="1" applyFill="1" applyBorder="1" applyAlignment="1">
      <alignment horizontal="center" vertical="center"/>
    </xf>
    <xf numFmtId="0" fontId="53" fillId="6" borderId="55" xfId="0" applyFont="1" applyFill="1" applyBorder="1" applyAlignment="1">
      <alignment horizontal="center" vertical="center"/>
    </xf>
    <xf numFmtId="0" fontId="17" fillId="34" borderId="1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54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75" fillId="40" borderId="0" xfId="0" applyFont="1" applyFill="1" applyAlignment="1">
      <alignment vertical="center"/>
    </xf>
    <xf numFmtId="0" fontId="21" fillId="40" borderId="1" xfId="2" applyFont="1" applyFill="1" applyBorder="1" applyAlignment="1">
      <alignment horizontal="center" vertical="center"/>
    </xf>
    <xf numFmtId="0" fontId="21" fillId="45" borderId="0" xfId="0" applyFont="1" applyFill="1" applyAlignment="1">
      <alignment horizontal="center" vertical="center"/>
    </xf>
    <xf numFmtId="0" fontId="21" fillId="45" borderId="0" xfId="0" applyFont="1" applyFill="1" applyAlignment="1">
      <alignment vertical="center"/>
    </xf>
    <xf numFmtId="0" fontId="21" fillId="42" borderId="0" xfId="0" applyFont="1" applyFill="1" applyAlignment="1">
      <alignment vertical="center"/>
    </xf>
    <xf numFmtId="0" fontId="180" fillId="42" borderId="0" xfId="0" applyFont="1" applyFill="1" applyAlignment="1">
      <alignment vertical="center"/>
    </xf>
    <xf numFmtId="0" fontId="179" fillId="45" borderId="0" xfId="0" applyFont="1" applyFill="1" applyAlignment="1">
      <alignment vertical="center"/>
    </xf>
    <xf numFmtId="0" fontId="159" fillId="45" borderId="0" xfId="0" applyFont="1" applyFill="1" applyAlignment="1">
      <alignment horizontal="center" vertical="center"/>
    </xf>
    <xf numFmtId="0" fontId="159" fillId="45" borderId="0" xfId="0" applyFont="1" applyFill="1" applyAlignment="1">
      <alignment vertical="center"/>
    </xf>
    <xf numFmtId="0" fontId="178" fillId="45" borderId="0" xfId="0" applyFont="1" applyFill="1" applyAlignment="1">
      <alignment horizontal="center" vertical="center"/>
    </xf>
    <xf numFmtId="0" fontId="21" fillId="45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28" fillId="45" borderId="39" xfId="0" applyNumberFormat="1" applyFont="1" applyFill="1" applyBorder="1" applyAlignment="1" applyProtection="1">
      <alignment horizontal="center" vertical="center"/>
      <protection locked="0"/>
    </xf>
    <xf numFmtId="49" fontId="28" fillId="45" borderId="22" xfId="0" applyNumberFormat="1" applyFont="1" applyFill="1" applyBorder="1" applyAlignment="1" applyProtection="1">
      <alignment horizontal="right" vertical="center"/>
      <protection locked="0"/>
    </xf>
    <xf numFmtId="49" fontId="28" fillId="45" borderId="31" xfId="0" applyNumberFormat="1" applyFont="1" applyFill="1" applyBorder="1" applyAlignment="1" applyProtection="1">
      <alignment horizontal="right" vertical="center"/>
      <protection locked="0"/>
    </xf>
    <xf numFmtId="49" fontId="28" fillId="45" borderId="75" xfId="0" applyNumberFormat="1" applyFont="1" applyFill="1" applyBorder="1" applyAlignment="1" applyProtection="1">
      <alignment horizontal="center" vertical="center"/>
      <protection locked="0"/>
    </xf>
    <xf numFmtId="49" fontId="28" fillId="45" borderId="3" xfId="0" applyNumberFormat="1" applyFont="1" applyFill="1" applyBorder="1" applyAlignment="1" applyProtection="1">
      <alignment horizontal="right" vertical="center"/>
      <protection locked="0"/>
    </xf>
    <xf numFmtId="49" fontId="28" fillId="45" borderId="16" xfId="0" applyNumberFormat="1" applyFont="1" applyFill="1" applyBorder="1" applyAlignment="1" applyProtection="1">
      <alignment horizontal="right" vertical="center"/>
      <protection locked="0"/>
    </xf>
    <xf numFmtId="0" fontId="77" fillId="6" borderId="27" xfId="0" applyFont="1" applyFill="1" applyBorder="1" applyAlignment="1">
      <alignment vertical="center"/>
    </xf>
    <xf numFmtId="49" fontId="28" fillId="45" borderId="50" xfId="0" applyNumberFormat="1" applyFont="1" applyFill="1" applyBorder="1" applyAlignment="1" applyProtection="1">
      <alignment horizontal="center" vertical="center"/>
      <protection locked="0"/>
    </xf>
    <xf numFmtId="0" fontId="51" fillId="29" borderId="62" xfId="0" applyFont="1" applyFill="1" applyBorder="1" applyAlignment="1">
      <alignment horizontal="center" vertical="center"/>
    </xf>
    <xf numFmtId="0" fontId="9" fillId="29" borderId="44" xfId="0" applyFont="1" applyFill="1" applyBorder="1" applyAlignment="1">
      <alignment horizontal="center" vertical="center"/>
    </xf>
    <xf numFmtId="0" fontId="57" fillId="29" borderId="44" xfId="0" applyFont="1" applyFill="1" applyBorder="1" applyAlignment="1">
      <alignment horizontal="center" vertical="center"/>
    </xf>
    <xf numFmtId="0" fontId="57" fillId="29" borderId="96" xfId="0" applyFont="1" applyFill="1" applyBorder="1" applyAlignment="1">
      <alignment horizontal="center" vertical="center"/>
    </xf>
    <xf numFmtId="0" fontId="57" fillId="29" borderId="97" xfId="0" applyFont="1" applyFill="1" applyBorder="1" applyAlignment="1">
      <alignment horizontal="center" vertical="center"/>
    </xf>
    <xf numFmtId="0" fontId="55" fillId="6" borderId="0" xfId="0" applyFont="1" applyFill="1" applyAlignment="1">
      <alignment vertical="center"/>
    </xf>
    <xf numFmtId="0" fontId="96" fillId="6" borderId="0" xfId="0" applyFont="1" applyFill="1" applyAlignment="1"/>
    <xf numFmtId="0" fontId="55" fillId="6" borderId="0" xfId="0" applyFont="1" applyFill="1" applyBorder="1" applyAlignment="1">
      <alignment vertical="center"/>
    </xf>
    <xf numFmtId="0" fontId="16" fillId="6" borderId="1" xfId="0" applyFont="1" applyFill="1" applyBorder="1" applyAlignment="1">
      <alignment horizontal="left" vertical="center"/>
    </xf>
    <xf numFmtId="0" fontId="57" fillId="34" borderId="62" xfId="0" applyFont="1" applyFill="1" applyBorder="1" applyAlignment="1">
      <alignment horizontal="center" vertical="center"/>
    </xf>
    <xf numFmtId="49" fontId="138" fillId="34" borderId="74" xfId="0" applyNumberFormat="1" applyFont="1" applyFill="1" applyBorder="1" applyAlignment="1" applyProtection="1">
      <alignment horizontal="center" vertical="center"/>
      <protection locked="0"/>
    </xf>
    <xf numFmtId="0" fontId="9" fillId="14" borderId="10" xfId="0" applyFont="1" applyFill="1" applyBorder="1" applyAlignment="1">
      <alignment horizontal="center" vertical="center"/>
    </xf>
    <xf numFmtId="0" fontId="9" fillId="14" borderId="9" xfId="0" applyFont="1" applyFill="1" applyBorder="1" applyAlignment="1">
      <alignment horizontal="center" vertical="center"/>
    </xf>
    <xf numFmtId="0" fontId="53" fillId="6" borderId="15" xfId="0" applyFont="1" applyFill="1" applyBorder="1" applyAlignment="1">
      <alignment horizontal="center" vertical="center"/>
    </xf>
    <xf numFmtId="49" fontId="28" fillId="45" borderId="14" xfId="0" applyNumberFormat="1" applyFont="1" applyFill="1" applyBorder="1" applyAlignment="1" applyProtection="1">
      <alignment horizontal="right" vertical="center"/>
      <protection locked="0"/>
    </xf>
    <xf numFmtId="49" fontId="3" fillId="2" borderId="16" xfId="0" applyNumberFormat="1" applyFont="1" applyFill="1" applyBorder="1" applyAlignment="1">
      <alignment vertical="center"/>
    </xf>
    <xf numFmtId="0" fontId="53" fillId="6" borderId="27" xfId="0" applyFont="1" applyFill="1" applyBorder="1" applyAlignment="1">
      <alignment horizontal="center" vertical="center"/>
    </xf>
    <xf numFmtId="49" fontId="3" fillId="2" borderId="29" xfId="0" applyNumberFormat="1" applyFont="1" applyFill="1" applyBorder="1" applyAlignment="1">
      <alignment vertical="center"/>
    </xf>
    <xf numFmtId="0" fontId="53" fillId="6" borderId="41" xfId="0" applyFont="1" applyFill="1" applyBorder="1" applyAlignment="1">
      <alignment horizontal="center" vertical="center"/>
    </xf>
    <xf numFmtId="49" fontId="28" fillId="45" borderId="26" xfId="0" applyNumberFormat="1" applyFont="1" applyFill="1" applyBorder="1" applyAlignment="1" applyProtection="1">
      <alignment horizontal="right" vertical="center"/>
      <protection locked="0"/>
    </xf>
    <xf numFmtId="49" fontId="11" fillId="9" borderId="26" xfId="0" applyNumberFormat="1" applyFont="1" applyFill="1" applyBorder="1" applyAlignment="1">
      <alignment vertical="center"/>
    </xf>
    <xf numFmtId="0" fontId="45" fillId="6" borderId="15" xfId="0" applyFont="1" applyFill="1" applyBorder="1" applyAlignment="1">
      <alignment horizontal="center" vertical="center"/>
    </xf>
    <xf numFmtId="0" fontId="45" fillId="6" borderId="27" xfId="0" applyFont="1" applyFill="1" applyBorder="1" applyAlignment="1">
      <alignment horizontal="center" vertical="center"/>
    </xf>
    <xf numFmtId="0" fontId="45" fillId="6" borderId="30" xfId="0" applyFont="1" applyFill="1" applyBorder="1" applyAlignment="1">
      <alignment horizontal="center" vertical="center"/>
    </xf>
    <xf numFmtId="0" fontId="9" fillId="14" borderId="51" xfId="0" applyFont="1" applyFill="1" applyBorder="1" applyAlignment="1">
      <alignment horizontal="center" vertical="center"/>
    </xf>
    <xf numFmtId="49" fontId="11" fillId="9" borderId="27" xfId="0" applyNumberFormat="1" applyFont="1" applyFill="1" applyBorder="1" applyAlignment="1">
      <alignment vertical="center"/>
    </xf>
    <xf numFmtId="49" fontId="11" fillId="9" borderId="15" xfId="0" applyNumberFormat="1" applyFont="1" applyFill="1" applyBorder="1" applyAlignment="1">
      <alignment vertical="center"/>
    </xf>
    <xf numFmtId="49" fontId="11" fillId="9" borderId="34" xfId="0" applyNumberFormat="1" applyFont="1" applyFill="1" applyBorder="1" applyAlignment="1">
      <alignment vertical="center"/>
    </xf>
    <xf numFmtId="49" fontId="11" fillId="9" borderId="32" xfId="0" applyNumberFormat="1" applyFont="1" applyFill="1" applyBorder="1" applyAlignment="1">
      <alignment vertical="center"/>
    </xf>
    <xf numFmtId="0" fontId="185" fillId="51" borderId="1" xfId="0" applyFont="1" applyFill="1" applyBorder="1" applyAlignment="1">
      <alignment horizontal="center" vertical="center"/>
    </xf>
    <xf numFmtId="0" fontId="185" fillId="47" borderId="1" xfId="0" applyFont="1" applyFill="1" applyBorder="1" applyAlignment="1">
      <alignment horizontal="center" vertical="center"/>
    </xf>
    <xf numFmtId="49" fontId="167" fillId="35" borderId="7" xfId="0" applyNumberFormat="1" applyFont="1" applyFill="1" applyBorder="1" applyAlignment="1">
      <alignment horizontal="center" vertical="center"/>
    </xf>
    <xf numFmtId="49" fontId="167" fillId="35" borderId="61" xfId="0" applyNumberFormat="1" applyFont="1" applyFill="1" applyBorder="1" applyAlignment="1">
      <alignment horizontal="center" vertical="center"/>
    </xf>
    <xf numFmtId="0" fontId="52" fillId="24" borderId="63" xfId="0" applyFont="1" applyFill="1" applyBorder="1" applyAlignment="1">
      <alignment horizontal="center" vertical="center"/>
    </xf>
    <xf numFmtId="49" fontId="186" fillId="45" borderId="1" xfId="0" applyNumberFormat="1" applyFont="1" applyFill="1" applyBorder="1" applyAlignment="1">
      <alignment horizontal="right" vertical="center"/>
    </xf>
    <xf numFmtId="49" fontId="186" fillId="15" borderId="1" xfId="0" applyNumberFormat="1" applyFont="1" applyFill="1" applyBorder="1" applyAlignment="1">
      <alignment horizontal="right" vertical="center"/>
    </xf>
    <xf numFmtId="0" fontId="0" fillId="43" borderId="0" xfId="0" applyFill="1" applyAlignment="1">
      <alignment horizontal="center" vertical="center"/>
    </xf>
    <xf numFmtId="0" fontId="0" fillId="43" borderId="0" xfId="0" applyFill="1" applyAlignment="1">
      <alignment horizontal="left" vertical="center"/>
    </xf>
    <xf numFmtId="0" fontId="3" fillId="43" borderId="1" xfId="0" applyFont="1" applyFill="1" applyBorder="1" applyAlignment="1">
      <alignment horizontal="center" vertical="center"/>
    </xf>
    <xf numFmtId="49" fontId="14" fillId="43" borderId="1" xfId="0" applyNumberFormat="1" applyFont="1" applyFill="1" applyBorder="1" applyAlignment="1">
      <alignment horizontal="left"/>
    </xf>
    <xf numFmtId="0" fontId="0" fillId="43" borderId="1" xfId="0" applyFill="1" applyBorder="1" applyAlignment="1">
      <alignment horizontal="center" vertical="center"/>
    </xf>
    <xf numFmtId="0" fontId="180" fillId="49" borderId="0" xfId="0" applyFont="1" applyFill="1" applyAlignment="1">
      <alignment horizontal="center" vertical="center"/>
    </xf>
    <xf numFmtId="0" fontId="0" fillId="15" borderId="98" xfId="0" applyFill="1" applyBorder="1"/>
    <xf numFmtId="0" fontId="0" fillId="15" borderId="25" xfId="0" applyFill="1" applyBorder="1"/>
    <xf numFmtId="0" fontId="0" fillId="15" borderId="25" xfId="0" applyFill="1" applyBorder="1" applyAlignment="1">
      <alignment horizontal="center" vertical="center"/>
    </xf>
    <xf numFmtId="0" fontId="0" fillId="15" borderId="25" xfId="0" applyFill="1" applyBorder="1" applyAlignment="1">
      <alignment vertical="center"/>
    </xf>
    <xf numFmtId="0" fontId="0" fillId="15" borderId="5" xfId="0" applyFill="1" applyBorder="1" applyAlignment="1">
      <alignment vertical="center"/>
    </xf>
    <xf numFmtId="0" fontId="42" fillId="29" borderId="29" xfId="0" applyFont="1" applyFill="1" applyBorder="1" applyAlignment="1">
      <alignment horizontal="center" vertical="center"/>
    </xf>
    <xf numFmtId="0" fontId="21" fillId="15" borderId="17" xfId="2" applyFill="1" applyBorder="1" applyAlignment="1">
      <alignment horizontal="center" vertical="center"/>
    </xf>
    <xf numFmtId="0" fontId="21" fillId="15" borderId="38" xfId="2" applyFill="1" applyBorder="1" applyAlignment="1">
      <alignment horizontal="center" vertical="center"/>
    </xf>
    <xf numFmtId="0" fontId="21" fillId="15" borderId="16" xfId="2" applyFill="1" applyBorder="1" applyAlignment="1">
      <alignment horizontal="center" vertical="center"/>
    </xf>
    <xf numFmtId="0" fontId="21" fillId="15" borderId="37" xfId="2" applyFill="1" applyBorder="1" applyAlignment="1">
      <alignment horizontal="center" vertical="center"/>
    </xf>
    <xf numFmtId="49" fontId="14" fillId="40" borderId="0" xfId="0" applyNumberFormat="1" applyFont="1" applyFill="1"/>
    <xf numFmtId="0" fontId="3" fillId="40" borderId="0" xfId="0" applyFont="1" applyFill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2" fillId="24" borderId="28" xfId="0" applyFont="1" applyFill="1" applyBorder="1" applyAlignment="1">
      <alignment horizontal="center" vertical="center"/>
    </xf>
    <xf numFmtId="0" fontId="9" fillId="24" borderId="61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24" borderId="19" xfId="0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center"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/>
    <xf numFmtId="0" fontId="3" fillId="27" borderId="1" xfId="1" applyFont="1" applyFill="1" applyBorder="1" applyAlignment="1">
      <alignment horizontal="right" vertical="center" wrapText="1"/>
    </xf>
    <xf numFmtId="0" fontId="3" fillId="45" borderId="48" xfId="1" applyFont="1" applyFill="1" applyBorder="1" applyAlignment="1">
      <alignment horizontal="right" vertical="center" wrapText="1"/>
    </xf>
    <xf numFmtId="49" fontId="0" fillId="45" borderId="48" xfId="0" applyNumberFormat="1" applyFill="1" applyBorder="1" applyAlignment="1">
      <alignment horizontal="right" vertical="center"/>
    </xf>
    <xf numFmtId="49" fontId="3" fillId="45" borderId="48" xfId="0" applyNumberFormat="1" applyFont="1" applyFill="1" applyBorder="1" applyAlignment="1">
      <alignment horizontal="right"/>
    </xf>
    <xf numFmtId="49" fontId="3" fillId="45" borderId="48" xfId="1" applyNumberFormat="1" applyFont="1" applyFill="1" applyBorder="1" applyAlignment="1">
      <alignment horizontal="right" vertical="center" wrapText="1"/>
    </xf>
    <xf numFmtId="0" fontId="153" fillId="45" borderId="48" xfId="0" applyFont="1" applyFill="1" applyBorder="1" applyAlignment="1">
      <alignment horizontal="right" vertical="center"/>
    </xf>
    <xf numFmtId="0" fontId="3" fillId="38" borderId="0" xfId="1" applyFont="1" applyFill="1" applyAlignment="1">
      <alignment horizontal="center" vertical="center" wrapText="1"/>
    </xf>
    <xf numFmtId="0" fontId="0" fillId="46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57" fillId="50" borderId="18" xfId="0" applyFont="1" applyFill="1" applyBorder="1" applyAlignment="1">
      <alignment horizontal="center" vertical="center"/>
    </xf>
    <xf numFmtId="0" fontId="57" fillId="50" borderId="19" xfId="0" applyFont="1" applyFill="1" applyBorder="1" applyAlignment="1">
      <alignment horizontal="center" vertical="center"/>
    </xf>
    <xf numFmtId="49" fontId="138" fillId="50" borderId="20" xfId="0" applyNumberFormat="1" applyFont="1" applyFill="1" applyBorder="1" applyAlignment="1" applyProtection="1">
      <alignment horizontal="center" vertical="center"/>
      <protection locked="0"/>
    </xf>
    <xf numFmtId="0" fontId="57" fillId="37" borderId="18" xfId="0" applyFont="1" applyFill="1" applyBorder="1" applyAlignment="1">
      <alignment horizontal="center" vertical="center"/>
    </xf>
    <xf numFmtId="0" fontId="57" fillId="37" borderId="19" xfId="0" applyFont="1" applyFill="1" applyBorder="1" applyAlignment="1">
      <alignment horizontal="center" vertical="center"/>
    </xf>
    <xf numFmtId="49" fontId="138" fillId="37" borderId="20" xfId="0" applyNumberFormat="1" applyFont="1" applyFill="1" applyBorder="1" applyAlignment="1" applyProtection="1">
      <alignment horizontal="center" vertical="center"/>
      <protection locked="0"/>
    </xf>
    <xf numFmtId="49" fontId="28" fillId="45" borderId="6" xfId="0" applyNumberFormat="1" applyFont="1" applyFill="1" applyBorder="1" applyAlignment="1" applyProtection="1">
      <alignment horizontal="center" vertical="center"/>
      <protection locked="0"/>
    </xf>
    <xf numFmtId="49" fontId="28" fillId="45" borderId="32" xfId="0" applyNumberFormat="1" applyFont="1" applyFill="1" applyBorder="1" applyAlignment="1" applyProtection="1">
      <alignment horizontal="center" vertical="center"/>
      <protection locked="0"/>
    </xf>
    <xf numFmtId="49" fontId="28" fillId="45" borderId="45" xfId="0" applyNumberFormat="1" applyFont="1" applyFill="1" applyBorder="1" applyAlignment="1" applyProtection="1">
      <alignment horizontal="center" vertical="center"/>
      <protection locked="0"/>
    </xf>
    <xf numFmtId="49" fontId="28" fillId="45" borderId="34" xfId="0" applyNumberFormat="1" applyFont="1" applyFill="1" applyBorder="1" applyAlignment="1" applyProtection="1">
      <alignment horizontal="center" vertical="center"/>
      <protection locked="0"/>
    </xf>
    <xf numFmtId="0" fontId="57" fillId="35" borderId="18" xfId="0" applyFont="1" applyFill="1" applyBorder="1" applyAlignment="1">
      <alignment horizontal="center" vertical="center"/>
    </xf>
    <xf numFmtId="0" fontId="57" fillId="35" borderId="19" xfId="0" applyFont="1" applyFill="1" applyBorder="1" applyAlignment="1">
      <alignment horizontal="center" vertical="center"/>
    </xf>
    <xf numFmtId="49" fontId="138" fillId="35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1" fillId="0" borderId="0" xfId="2" applyFont="1" applyFill="1" applyBorder="1" applyAlignment="1">
      <alignment horizontal="center" vertical="center"/>
    </xf>
    <xf numFmtId="49" fontId="14" fillId="38" borderId="0" xfId="0" applyNumberFormat="1" applyFont="1" applyFill="1"/>
    <xf numFmtId="0" fontId="0" fillId="38" borderId="0" xfId="0" applyFill="1" applyAlignment="1">
      <alignment horizontal="left" vertical="center"/>
    </xf>
    <xf numFmtId="0" fontId="0" fillId="38" borderId="1" xfId="0" applyFill="1" applyBorder="1" applyAlignment="1">
      <alignment vertical="center"/>
    </xf>
    <xf numFmtId="0" fontId="52" fillId="24" borderId="28" xfId="0" applyFont="1" applyFill="1" applyBorder="1" applyAlignment="1">
      <alignment horizontal="center" vertical="center"/>
    </xf>
    <xf numFmtId="0" fontId="21" fillId="40" borderId="0" xfId="2" applyFont="1" applyFill="1" applyBorder="1" applyAlignment="1">
      <alignment horizontal="center" vertical="center"/>
    </xf>
    <xf numFmtId="0" fontId="179" fillId="42" borderId="0" xfId="0" applyFont="1" applyFill="1" applyAlignment="1">
      <alignment vertical="center"/>
    </xf>
    <xf numFmtId="0" fontId="179" fillId="42" borderId="0" xfId="0" applyFont="1" applyFill="1" applyAlignment="1">
      <alignment horizontal="center" vertical="center"/>
    </xf>
    <xf numFmtId="0" fontId="144" fillId="42" borderId="0" xfId="0" applyFont="1" applyFill="1" applyAlignment="1">
      <alignment vertical="center"/>
    </xf>
    <xf numFmtId="0" fontId="144" fillId="42" borderId="1" xfId="0" applyFont="1" applyFill="1" applyBorder="1" applyAlignment="1">
      <alignment vertical="center"/>
    </xf>
    <xf numFmtId="0" fontId="144" fillId="0" borderId="0" xfId="0" applyFont="1" applyFill="1" applyAlignment="1">
      <alignment vertical="center"/>
    </xf>
    <xf numFmtId="0" fontId="187" fillId="0" borderId="0" xfId="0" applyFont="1" applyAlignment="1">
      <alignment vertical="center"/>
    </xf>
    <xf numFmtId="0" fontId="159" fillId="0" borderId="0" xfId="0" applyFont="1" applyFill="1" applyAlignment="1">
      <alignment vertical="center"/>
    </xf>
    <xf numFmtId="0" fontId="187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21" fillId="38" borderId="0" xfId="0" applyFont="1" applyFill="1" applyAlignment="1">
      <alignment vertical="center"/>
    </xf>
    <xf numFmtId="49" fontId="28" fillId="45" borderId="43" xfId="0" applyNumberFormat="1" applyFont="1" applyFill="1" applyBorder="1" applyAlignment="1" applyProtection="1">
      <alignment horizontal="center" vertical="center"/>
      <protection locked="0"/>
    </xf>
    <xf numFmtId="49" fontId="28" fillId="45" borderId="12" xfId="0" applyNumberFormat="1" applyFont="1" applyFill="1" applyBorder="1" applyAlignment="1" applyProtection="1">
      <alignment horizontal="center" vertical="center"/>
      <protection locked="0"/>
    </xf>
    <xf numFmtId="49" fontId="28" fillId="45" borderId="87" xfId="0" applyNumberFormat="1" applyFont="1" applyFill="1" applyBorder="1" applyAlignment="1" applyProtection="1">
      <alignment horizontal="center" vertical="center"/>
      <protection locked="0"/>
    </xf>
    <xf numFmtId="49" fontId="28" fillId="45" borderId="2" xfId="0" applyNumberFormat="1" applyFont="1" applyFill="1" applyBorder="1" applyAlignment="1" applyProtection="1">
      <alignment horizontal="center" vertical="center"/>
      <protection locked="0"/>
    </xf>
    <xf numFmtId="49" fontId="28" fillId="45" borderId="11" xfId="0" applyNumberFormat="1" applyFont="1" applyFill="1" applyBorder="1" applyAlignment="1" applyProtection="1">
      <alignment horizontal="center" vertical="center"/>
      <protection locked="0"/>
    </xf>
    <xf numFmtId="0" fontId="77" fillId="6" borderId="15" xfId="0" applyFont="1" applyFill="1" applyBorder="1" applyAlignment="1">
      <alignment vertical="center"/>
    </xf>
    <xf numFmtId="0" fontId="52" fillId="29" borderId="18" xfId="0" applyFont="1" applyFill="1" applyBorder="1" applyAlignment="1">
      <alignment horizontal="center" vertical="center"/>
    </xf>
    <xf numFmtId="0" fontId="190" fillId="45" borderId="60" xfId="2" applyFont="1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left"/>
    </xf>
    <xf numFmtId="0" fontId="149" fillId="6" borderId="0" xfId="0" applyFont="1" applyFill="1" applyAlignment="1">
      <alignment horizontal="left" vertical="center"/>
    </xf>
    <xf numFmtId="0" fontId="82" fillId="6" borderId="0" xfId="0" applyFont="1" applyFill="1" applyAlignment="1">
      <alignment horizontal="left"/>
    </xf>
    <xf numFmtId="0" fontId="55" fillId="6" borderId="0" xfId="0" applyFont="1" applyFill="1" applyAlignment="1">
      <alignment horizontal="left" vertical="center"/>
    </xf>
    <xf numFmtId="0" fontId="34" fillId="6" borderId="0" xfId="2" applyFont="1" applyFill="1" applyAlignment="1" applyProtection="1">
      <alignment horizontal="left" vertical="center"/>
      <protection locked="0"/>
    </xf>
    <xf numFmtId="0" fontId="190" fillId="45" borderId="3" xfId="0" applyFont="1" applyFill="1" applyBorder="1" applyAlignment="1" applyProtection="1">
      <alignment horizontal="center" vertical="center"/>
      <protection locked="0"/>
    </xf>
    <xf numFmtId="0" fontId="190" fillId="45" borderId="3" xfId="2" applyFont="1" applyFill="1" applyBorder="1" applyAlignment="1" applyProtection="1">
      <alignment horizontal="center" vertical="center"/>
      <protection locked="0"/>
    </xf>
    <xf numFmtId="0" fontId="190" fillId="45" borderId="16" xfId="2" applyFont="1" applyFill="1" applyBorder="1" applyAlignment="1" applyProtection="1">
      <alignment horizontal="left" vertical="center"/>
      <protection locked="0"/>
    </xf>
    <xf numFmtId="0" fontId="190" fillId="45" borderId="48" xfId="2" applyFont="1" applyFill="1" applyBorder="1" applyAlignment="1" applyProtection="1">
      <alignment horizontal="center" vertical="center"/>
      <protection locked="0"/>
    </xf>
    <xf numFmtId="0" fontId="190" fillId="45" borderId="1" xfId="0" applyFont="1" applyFill="1" applyBorder="1" applyAlignment="1" applyProtection="1">
      <alignment horizontal="center" vertical="center"/>
      <protection locked="0"/>
    </xf>
    <xf numFmtId="0" fontId="190" fillId="45" borderId="1" xfId="2" applyFont="1" applyFill="1" applyBorder="1" applyAlignment="1" applyProtection="1">
      <alignment horizontal="center" vertical="center"/>
      <protection locked="0"/>
    </xf>
    <xf numFmtId="0" fontId="190" fillId="45" borderId="17" xfId="2" applyFont="1" applyFill="1" applyBorder="1" applyAlignment="1" applyProtection="1">
      <alignment horizontal="left" vertical="center"/>
      <protection locked="0"/>
    </xf>
    <xf numFmtId="0" fontId="190" fillId="45" borderId="76" xfId="2" applyFont="1" applyFill="1" applyBorder="1" applyAlignment="1" applyProtection="1">
      <alignment horizontal="center" vertical="center"/>
      <protection locked="0"/>
    </xf>
    <xf numFmtId="0" fontId="190" fillId="45" borderId="36" xfId="0" applyFont="1" applyFill="1" applyBorder="1" applyAlignment="1" applyProtection="1">
      <alignment horizontal="center" vertical="center"/>
      <protection locked="0"/>
    </xf>
    <xf numFmtId="0" fontId="190" fillId="45" borderId="36" xfId="2" applyFont="1" applyFill="1" applyBorder="1" applyAlignment="1" applyProtection="1">
      <alignment horizontal="center" vertical="center"/>
      <protection locked="0"/>
    </xf>
    <xf numFmtId="0" fontId="190" fillId="45" borderId="38" xfId="2" applyFont="1" applyFill="1" applyBorder="1" applyAlignment="1" applyProtection="1">
      <alignment horizontal="left" vertical="center"/>
      <protection locked="0"/>
    </xf>
    <xf numFmtId="0" fontId="190" fillId="45" borderId="59" xfId="2" applyFont="1" applyFill="1" applyBorder="1" applyAlignment="1" applyProtection="1">
      <alignment horizontal="center" vertical="center"/>
      <protection locked="0"/>
    </xf>
    <xf numFmtId="0" fontId="190" fillId="45" borderId="22" xfId="0" applyFont="1" applyFill="1" applyBorder="1" applyAlignment="1" applyProtection="1">
      <alignment horizontal="center" vertical="center"/>
      <protection locked="0"/>
    </xf>
    <xf numFmtId="0" fontId="190" fillId="45" borderId="22" xfId="2" applyFont="1" applyFill="1" applyBorder="1" applyAlignment="1" applyProtection="1">
      <alignment horizontal="center" vertical="center"/>
      <protection locked="0"/>
    </xf>
    <xf numFmtId="0" fontId="190" fillId="45" borderId="64" xfId="2" applyFont="1" applyFill="1" applyBorder="1" applyAlignment="1" applyProtection="1">
      <alignment horizontal="center" vertical="center"/>
      <protection locked="0"/>
    </xf>
    <xf numFmtId="0" fontId="190" fillId="45" borderId="28" xfId="0" applyFont="1" applyFill="1" applyBorder="1" applyAlignment="1" applyProtection="1">
      <alignment horizontal="center" vertical="center"/>
      <protection locked="0"/>
    </xf>
    <xf numFmtId="0" fontId="190" fillId="45" borderId="28" xfId="2" applyFont="1" applyFill="1" applyBorder="1" applyAlignment="1" applyProtection="1">
      <alignment horizontal="center" vertical="center"/>
      <protection locked="0"/>
    </xf>
    <xf numFmtId="176" fontId="97" fillId="45" borderId="3" xfId="0" applyNumberFormat="1" applyFont="1" applyFill="1" applyBorder="1" applyAlignment="1" applyProtection="1">
      <alignment horizontal="center" vertical="center"/>
      <protection locked="0"/>
    </xf>
    <xf numFmtId="176" fontId="97" fillId="45" borderId="1" xfId="0" applyNumberFormat="1" applyFont="1" applyFill="1" applyBorder="1" applyAlignment="1" applyProtection="1">
      <alignment horizontal="center" vertical="center"/>
      <protection locked="0"/>
    </xf>
    <xf numFmtId="176" fontId="97" fillId="45" borderId="36" xfId="0" applyNumberFormat="1" applyFont="1" applyFill="1" applyBorder="1" applyAlignment="1" applyProtection="1">
      <alignment horizontal="center" vertical="center"/>
      <protection locked="0"/>
    </xf>
    <xf numFmtId="176" fontId="97" fillId="45" borderId="22" xfId="0" applyNumberFormat="1" applyFont="1" applyFill="1" applyBorder="1" applyAlignment="1" applyProtection="1">
      <alignment horizontal="center" vertical="center"/>
      <protection locked="0"/>
    </xf>
    <xf numFmtId="176" fontId="97" fillId="45" borderId="28" xfId="0" applyNumberFormat="1" applyFont="1" applyFill="1" applyBorder="1" applyAlignment="1" applyProtection="1">
      <alignment horizontal="center" vertical="center"/>
      <protection locked="0"/>
    </xf>
    <xf numFmtId="0" fontId="97" fillId="45" borderId="3" xfId="0" applyFont="1" applyFill="1" applyBorder="1" applyAlignment="1" applyProtection="1">
      <alignment horizontal="center" vertical="center"/>
      <protection locked="0"/>
    </xf>
    <xf numFmtId="0" fontId="97" fillId="45" borderId="1" xfId="0" applyFont="1" applyFill="1" applyBorder="1" applyAlignment="1" applyProtection="1">
      <alignment horizontal="center" vertical="center"/>
      <protection locked="0"/>
    </xf>
    <xf numFmtId="0" fontId="97" fillId="45" borderId="36" xfId="0" applyFont="1" applyFill="1" applyBorder="1" applyAlignment="1" applyProtection="1">
      <alignment horizontal="center" vertical="center"/>
      <protection locked="0"/>
    </xf>
    <xf numFmtId="0" fontId="97" fillId="45" borderId="28" xfId="0" applyFont="1" applyFill="1" applyBorder="1" applyAlignment="1" applyProtection="1">
      <alignment horizontal="center" vertical="center"/>
      <protection locked="0"/>
    </xf>
    <xf numFmtId="0" fontId="97" fillId="45" borderId="22" xfId="0" applyFont="1" applyFill="1" applyBorder="1" applyAlignment="1" applyProtection="1">
      <alignment horizontal="center" vertical="center"/>
      <protection locked="0"/>
    </xf>
    <xf numFmtId="0" fontId="190" fillId="15" borderId="28" xfId="2" applyFont="1" applyFill="1" applyBorder="1" applyAlignment="1">
      <alignment horizontal="center" vertical="center"/>
    </xf>
    <xf numFmtId="0" fontId="190" fillId="15" borderId="1" xfId="2" applyFont="1" applyFill="1" applyBorder="1" applyAlignment="1">
      <alignment horizontal="center" vertical="center"/>
    </xf>
    <xf numFmtId="0" fontId="190" fillId="15" borderId="36" xfId="2" applyFont="1" applyFill="1" applyBorder="1" applyAlignment="1">
      <alignment horizontal="center" vertical="center"/>
    </xf>
    <xf numFmtId="0" fontId="190" fillId="15" borderId="29" xfId="2" applyFont="1" applyFill="1" applyBorder="1" applyAlignment="1">
      <alignment horizontal="left" vertical="center"/>
    </xf>
    <xf numFmtId="0" fontId="190" fillId="15" borderId="17" xfId="2" applyFont="1" applyFill="1" applyBorder="1" applyAlignment="1">
      <alignment horizontal="left" vertical="center"/>
    </xf>
    <xf numFmtId="0" fontId="190" fillId="15" borderId="38" xfId="2" applyFont="1" applyFill="1" applyBorder="1" applyAlignment="1">
      <alignment horizontal="left" vertical="center"/>
    </xf>
    <xf numFmtId="0" fontId="22" fillId="45" borderId="60" xfId="0" applyFont="1" applyFill="1" applyBorder="1" applyAlignment="1" applyProtection="1">
      <alignment horizontal="center" vertical="center"/>
      <protection locked="0"/>
    </xf>
    <xf numFmtId="0" fontId="22" fillId="45" borderId="48" xfId="0" applyFont="1" applyFill="1" applyBorder="1" applyAlignment="1" applyProtection="1">
      <alignment horizontal="center" vertical="center"/>
      <protection locked="0"/>
    </xf>
    <xf numFmtId="0" fontId="22" fillId="45" borderId="76" xfId="0" applyFont="1" applyFill="1" applyBorder="1" applyAlignment="1" applyProtection="1">
      <alignment horizontal="center" vertical="center"/>
      <protection locked="0"/>
    </xf>
    <xf numFmtId="0" fontId="52" fillId="24" borderId="44" xfId="0" applyFont="1" applyFill="1" applyBorder="1" applyAlignment="1">
      <alignment horizontal="center" vertical="center"/>
    </xf>
    <xf numFmtId="0" fontId="52" fillId="24" borderId="28" xfId="0" applyFont="1" applyFill="1" applyBorder="1" applyAlignment="1">
      <alignment horizontal="center" vertical="center"/>
    </xf>
    <xf numFmtId="0" fontId="128" fillId="42" borderId="48" xfId="0" applyFont="1" applyFill="1" applyBorder="1" applyAlignment="1">
      <alignment horizontal="center" vertical="center"/>
    </xf>
    <xf numFmtId="0" fontId="128" fillId="42" borderId="12" xfId="0" applyFont="1" applyFill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81" fillId="21" borderId="51" xfId="0" applyFont="1" applyFill="1" applyBorder="1" applyAlignment="1">
      <alignment horizontal="center" vertical="center" textRotation="255"/>
    </xf>
    <xf numFmtId="0" fontId="81" fillId="21" borderId="52" xfId="0" applyFont="1" applyFill="1" applyBorder="1" applyAlignment="1">
      <alignment horizontal="center" vertical="center" textRotation="255"/>
    </xf>
    <xf numFmtId="0" fontId="81" fillId="21" borderId="53" xfId="0" applyFont="1" applyFill="1" applyBorder="1" applyAlignment="1">
      <alignment horizontal="center" vertical="center" textRotation="255"/>
    </xf>
    <xf numFmtId="0" fontId="25" fillId="6" borderId="0" xfId="0" applyFont="1" applyFill="1" applyAlignment="1">
      <alignment horizontal="center"/>
    </xf>
    <xf numFmtId="0" fontId="78" fillId="15" borderId="42" xfId="0" applyFont="1" applyFill="1" applyBorder="1" applyAlignment="1">
      <alignment horizontal="center" vertical="center"/>
    </xf>
    <xf numFmtId="0" fontId="78" fillId="15" borderId="40" xfId="0" applyFont="1" applyFill="1" applyBorder="1" applyAlignment="1">
      <alignment horizontal="center" vertical="center"/>
    </xf>
    <xf numFmtId="0" fontId="78" fillId="15" borderId="39" xfId="0" applyFont="1" applyFill="1" applyBorder="1" applyAlignment="1">
      <alignment horizontal="center" vertical="center"/>
    </xf>
    <xf numFmtId="0" fontId="78" fillId="15" borderId="26" xfId="0" applyFont="1" applyFill="1" applyBorder="1" applyAlignment="1">
      <alignment horizontal="center" vertical="center"/>
    </xf>
    <xf numFmtId="0" fontId="78" fillId="15" borderId="41" xfId="0" applyFont="1" applyFill="1" applyBorder="1" applyAlignment="1">
      <alignment horizontal="center" vertical="center"/>
    </xf>
    <xf numFmtId="0" fontId="78" fillId="15" borderId="12" xfId="0" applyFont="1" applyFill="1" applyBorder="1" applyAlignment="1">
      <alignment horizontal="center" vertical="center"/>
    </xf>
    <xf numFmtId="0" fontId="78" fillId="15" borderId="75" xfId="0" applyFont="1" applyFill="1" applyBorder="1" applyAlignment="1">
      <alignment horizontal="center" vertical="center"/>
    </xf>
    <xf numFmtId="0" fontId="78" fillId="15" borderId="14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103" fillId="35" borderId="59" xfId="0" applyFont="1" applyFill="1" applyBorder="1" applyAlignment="1">
      <alignment horizontal="center" vertical="center"/>
    </xf>
    <xf numFmtId="0" fontId="103" fillId="35" borderId="54" xfId="0" applyFont="1" applyFill="1" applyBorder="1" applyAlignment="1">
      <alignment horizontal="center" vertical="center"/>
    </xf>
    <xf numFmtId="0" fontId="103" fillId="35" borderId="26" xfId="0" applyFont="1" applyFill="1" applyBorder="1" applyAlignment="1">
      <alignment horizontal="center" vertical="center"/>
    </xf>
    <xf numFmtId="0" fontId="103" fillId="35" borderId="60" xfId="0" applyFont="1" applyFill="1" applyBorder="1" applyAlignment="1">
      <alignment horizontal="center" vertical="center"/>
    </xf>
    <xf numFmtId="0" fontId="103" fillId="35" borderId="2" xfId="0" applyFont="1" applyFill="1" applyBorder="1" applyAlignment="1">
      <alignment horizontal="center" vertical="center"/>
    </xf>
    <xf numFmtId="0" fontId="103" fillId="35" borderId="14" xfId="0" applyFont="1" applyFill="1" applyBorder="1" applyAlignment="1">
      <alignment horizontal="center" vertical="center"/>
    </xf>
    <xf numFmtId="0" fontId="55" fillId="6" borderId="0" xfId="0" applyFont="1" applyFill="1" applyAlignment="1">
      <alignment horizontal="right" vertical="top"/>
    </xf>
    <xf numFmtId="0" fontId="20" fillId="6" borderId="0" xfId="0" applyFont="1" applyFill="1" applyAlignment="1">
      <alignment horizontal="left" vertical="center"/>
    </xf>
    <xf numFmtId="0" fontId="50" fillId="6" borderId="0" xfId="0" applyFont="1" applyFill="1" applyAlignment="1">
      <alignment horizontal="left"/>
    </xf>
    <xf numFmtId="0" fontId="96" fillId="6" borderId="0" xfId="0" applyFont="1" applyFill="1" applyAlignment="1">
      <alignment horizontal="left"/>
    </xf>
    <xf numFmtId="0" fontId="121" fillId="15" borderId="7" xfId="0" applyFont="1" applyFill="1" applyBorder="1" applyAlignment="1">
      <alignment horizontal="center" vertical="center"/>
    </xf>
    <xf numFmtId="0" fontId="121" fillId="15" borderId="13" xfId="0" applyFont="1" applyFill="1" applyBorder="1" applyAlignment="1">
      <alignment horizontal="center" vertical="center"/>
    </xf>
    <xf numFmtId="0" fontId="121" fillId="15" borderId="4" xfId="0" applyFont="1" applyFill="1" applyBorder="1" applyAlignment="1">
      <alignment horizontal="center" vertical="center"/>
    </xf>
    <xf numFmtId="0" fontId="45" fillId="6" borderId="0" xfId="0" applyFont="1" applyFill="1" applyAlignment="1">
      <alignment horizontal="center" vertical="center"/>
    </xf>
    <xf numFmtId="0" fontId="72" fillId="45" borderId="48" xfId="0" applyFont="1" applyFill="1" applyBorder="1" applyAlignment="1">
      <alignment horizontal="center" vertical="center"/>
    </xf>
    <xf numFmtId="0" fontId="72" fillId="45" borderId="49" xfId="0" applyFont="1" applyFill="1" applyBorder="1" applyAlignment="1">
      <alignment horizontal="center" vertical="center"/>
    </xf>
    <xf numFmtId="0" fontId="72" fillId="45" borderId="12" xfId="0" applyFont="1" applyFill="1" applyBorder="1" applyAlignment="1">
      <alignment horizontal="center" vertical="center"/>
    </xf>
    <xf numFmtId="0" fontId="25" fillId="6" borderId="47" xfId="0" applyFont="1" applyFill="1" applyBorder="1" applyAlignment="1">
      <alignment horizontal="left" vertical="center"/>
    </xf>
    <xf numFmtId="0" fontId="25" fillId="6" borderId="0" xfId="0" applyFont="1" applyFill="1" applyAlignment="1">
      <alignment horizontal="left" vertical="center"/>
    </xf>
    <xf numFmtId="0" fontId="28" fillId="6" borderId="0" xfId="0" applyFont="1" applyFill="1" applyAlignment="1">
      <alignment horizontal="right" vertical="center"/>
    </xf>
    <xf numFmtId="0" fontId="53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horizontal="center" vertical="center"/>
    </xf>
    <xf numFmtId="0" fontId="79" fillId="15" borderId="49" xfId="0" applyFont="1" applyFill="1" applyBorder="1" applyAlignment="1">
      <alignment horizontal="center" vertical="center"/>
    </xf>
    <xf numFmtId="0" fontId="79" fillId="15" borderId="12" xfId="0" applyFont="1" applyFill="1" applyBorder="1" applyAlignment="1">
      <alignment horizontal="center" vertical="center"/>
    </xf>
    <xf numFmtId="0" fontId="79" fillId="15" borderId="86" xfId="0" applyFont="1" applyFill="1" applyBorder="1" applyAlignment="1">
      <alignment horizontal="center" vertical="center"/>
    </xf>
    <xf numFmtId="0" fontId="79" fillId="15" borderId="40" xfId="0" applyFont="1" applyFill="1" applyBorder="1" applyAlignment="1">
      <alignment horizontal="center" vertical="center"/>
    </xf>
    <xf numFmtId="0" fontId="78" fillId="15" borderId="50" xfId="0" applyFont="1" applyFill="1" applyBorder="1" applyAlignment="1">
      <alignment horizontal="center" vertical="center"/>
    </xf>
    <xf numFmtId="0" fontId="78" fillId="15" borderId="46" xfId="0" applyFont="1" applyFill="1" applyBorder="1" applyAlignment="1">
      <alignment horizontal="center" vertical="center"/>
    </xf>
    <xf numFmtId="0" fontId="87" fillId="15" borderId="51" xfId="0" applyFont="1" applyFill="1" applyBorder="1" applyAlignment="1">
      <alignment horizontal="center" vertical="center" textRotation="255"/>
    </xf>
    <xf numFmtId="0" fontId="87" fillId="15" borderId="52" xfId="0" applyFont="1" applyFill="1" applyBorder="1" applyAlignment="1">
      <alignment horizontal="center" vertical="center" textRotation="255"/>
    </xf>
    <xf numFmtId="0" fontId="87" fillId="15" borderId="53" xfId="0" applyFont="1" applyFill="1" applyBorder="1" applyAlignment="1">
      <alignment horizontal="center" vertical="center" textRotation="255"/>
    </xf>
    <xf numFmtId="0" fontId="79" fillId="15" borderId="2" xfId="0" applyFont="1" applyFill="1" applyBorder="1" applyAlignment="1">
      <alignment horizontal="center" vertical="center"/>
    </xf>
    <xf numFmtId="0" fontId="79" fillId="15" borderId="14" xfId="0" applyFont="1" applyFill="1" applyBorder="1" applyAlignment="1">
      <alignment horizontal="center" vertical="center"/>
    </xf>
    <xf numFmtId="0" fontId="25" fillId="29" borderId="97" xfId="0" applyFont="1" applyFill="1" applyBorder="1" applyAlignment="1">
      <alignment horizontal="center" vertical="center"/>
    </xf>
    <xf numFmtId="0" fontId="25" fillId="29" borderId="96" xfId="0" applyFont="1" applyFill="1" applyBorder="1" applyAlignment="1">
      <alignment horizontal="center" vertical="center"/>
    </xf>
    <xf numFmtId="0" fontId="79" fillId="15" borderId="41" xfId="0" applyFont="1" applyFill="1" applyBorder="1" applyAlignment="1">
      <alignment horizontal="center" vertical="center"/>
    </xf>
    <xf numFmtId="0" fontId="79" fillId="15" borderId="75" xfId="0" applyFont="1" applyFill="1" applyBorder="1" applyAlignment="1">
      <alignment horizontal="center" vertical="center"/>
    </xf>
    <xf numFmtId="0" fontId="79" fillId="15" borderId="95" xfId="0" applyFont="1" applyFill="1" applyBorder="1" applyAlignment="1">
      <alignment horizontal="center" vertical="center"/>
    </xf>
    <xf numFmtId="0" fontId="79" fillId="15" borderId="46" xfId="0" applyFont="1" applyFill="1" applyBorder="1" applyAlignment="1">
      <alignment horizontal="center" vertical="center"/>
    </xf>
    <xf numFmtId="0" fontId="3" fillId="28" borderId="0" xfId="0" applyFont="1" applyFill="1" applyAlignment="1">
      <alignment horizontal="center"/>
    </xf>
    <xf numFmtId="0" fontId="78" fillId="15" borderId="8" xfId="0" applyFont="1" applyFill="1" applyBorder="1" applyAlignment="1">
      <alignment horizontal="center" vertical="center"/>
    </xf>
    <xf numFmtId="0" fontId="78" fillId="15" borderId="96" xfId="0" applyFont="1" applyFill="1" applyBorder="1" applyAlignment="1">
      <alignment horizontal="center" vertical="center"/>
    </xf>
    <xf numFmtId="0" fontId="3" fillId="6" borderId="0" xfId="0" applyFont="1" applyFill="1" applyAlignment="1">
      <alignment horizontal="center" vertical="center"/>
    </xf>
    <xf numFmtId="0" fontId="78" fillId="15" borderId="24" xfId="0" applyFont="1" applyFill="1" applyBorder="1" applyAlignment="1">
      <alignment horizontal="center" vertical="center"/>
    </xf>
    <xf numFmtId="0" fontId="78" fillId="15" borderId="43" xfId="0" applyFont="1" applyFill="1" applyBorder="1" applyAlignment="1">
      <alignment horizontal="center" vertical="center"/>
    </xf>
    <xf numFmtId="0" fontId="78" fillId="15" borderId="27" xfId="0" applyFont="1" applyFill="1" applyBorder="1" applyAlignment="1">
      <alignment horizontal="center" vertical="center"/>
    </xf>
    <xf numFmtId="0" fontId="78" fillId="15" borderId="28" xfId="0" applyFont="1" applyFill="1" applyBorder="1" applyAlignment="1">
      <alignment horizontal="center" vertical="center"/>
    </xf>
    <xf numFmtId="0" fontId="78" fillId="15" borderId="45" xfId="0" applyFont="1" applyFill="1" applyBorder="1" applyAlignment="1">
      <alignment horizontal="center" vertical="center"/>
    </xf>
    <xf numFmtId="0" fontId="78" fillId="15" borderId="1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/>
    </xf>
    <xf numFmtId="0" fontId="49" fillId="31" borderId="0" xfId="0" applyFont="1" applyFill="1" applyAlignment="1">
      <alignment horizontal="center"/>
    </xf>
    <xf numFmtId="0" fontId="28" fillId="7" borderId="78" xfId="0" applyFont="1" applyFill="1" applyBorder="1" applyAlignment="1" applyProtection="1">
      <alignment horizontal="left" vertical="center"/>
      <protection locked="0"/>
    </xf>
    <xf numFmtId="0" fontId="28" fillId="7" borderId="79" xfId="0" applyFont="1" applyFill="1" applyBorder="1" applyAlignment="1" applyProtection="1">
      <alignment horizontal="left" vertical="center"/>
      <protection locked="0"/>
    </xf>
    <xf numFmtId="0" fontId="28" fillId="7" borderId="88" xfId="0" applyFont="1" applyFill="1" applyBorder="1" applyAlignment="1" applyProtection="1">
      <alignment horizontal="left" vertical="center"/>
      <protection locked="0"/>
    </xf>
    <xf numFmtId="0" fontId="28" fillId="7" borderId="80" xfId="0" applyFont="1" applyFill="1" applyBorder="1" applyAlignment="1" applyProtection="1">
      <alignment horizontal="left" vertical="center"/>
      <protection locked="0"/>
    </xf>
    <xf numFmtId="0" fontId="28" fillId="7" borderId="81" xfId="0" applyFont="1" applyFill="1" applyBorder="1" applyAlignment="1" applyProtection="1">
      <alignment horizontal="left" vertical="center"/>
      <protection locked="0"/>
    </xf>
    <xf numFmtId="0" fontId="28" fillId="7" borderId="77" xfId="0" applyFont="1" applyFill="1" applyBorder="1" applyAlignment="1" applyProtection="1">
      <alignment horizontal="left" vertical="center"/>
      <protection locked="0"/>
    </xf>
    <xf numFmtId="0" fontId="28" fillId="7" borderId="89" xfId="0" applyFont="1" applyFill="1" applyBorder="1" applyAlignment="1" applyProtection="1">
      <alignment horizontal="left" vertical="center"/>
      <protection locked="0"/>
    </xf>
    <xf numFmtId="0" fontId="28" fillId="7" borderId="82" xfId="0" applyFont="1" applyFill="1" applyBorder="1" applyAlignment="1" applyProtection="1">
      <alignment horizontal="left" vertical="center"/>
      <protection locked="0"/>
    </xf>
    <xf numFmtId="0" fontId="28" fillId="7" borderId="83" xfId="0" applyFont="1" applyFill="1" applyBorder="1" applyAlignment="1" applyProtection="1">
      <alignment horizontal="left" vertical="center"/>
      <protection locked="0"/>
    </xf>
    <xf numFmtId="0" fontId="28" fillId="7" borderId="84" xfId="0" applyFont="1" applyFill="1" applyBorder="1" applyAlignment="1" applyProtection="1">
      <alignment horizontal="left" vertical="center"/>
      <protection locked="0"/>
    </xf>
    <xf numFmtId="0" fontId="28" fillId="7" borderId="90" xfId="0" applyFont="1" applyFill="1" applyBorder="1" applyAlignment="1" applyProtection="1">
      <alignment horizontal="left" vertical="center"/>
      <protection locked="0"/>
    </xf>
    <xf numFmtId="0" fontId="28" fillId="7" borderId="85" xfId="0" applyFont="1" applyFill="1" applyBorder="1" applyAlignment="1" applyProtection="1">
      <alignment horizontal="left" vertical="center"/>
      <protection locked="0"/>
    </xf>
    <xf numFmtId="0" fontId="79" fillId="15" borderId="42" xfId="0" applyFont="1" applyFill="1" applyBorder="1" applyAlignment="1">
      <alignment horizontal="center" vertical="center"/>
    </xf>
    <xf numFmtId="0" fontId="28" fillId="15" borderId="45" xfId="0" applyFont="1" applyFill="1" applyBorder="1" applyAlignment="1">
      <alignment horizontal="center" vertical="center" shrinkToFit="1"/>
    </xf>
    <xf numFmtId="0" fontId="28" fillId="15" borderId="1" xfId="0" applyFont="1" applyFill="1" applyBorder="1" applyAlignment="1">
      <alignment horizontal="center" vertical="center" shrinkToFit="1"/>
    </xf>
    <xf numFmtId="0" fontId="28" fillId="15" borderId="48" xfId="0" applyFont="1" applyFill="1" applyBorder="1" applyAlignment="1">
      <alignment horizontal="center" vertical="center" shrinkToFit="1"/>
    </xf>
    <xf numFmtId="0" fontId="28" fillId="45" borderId="48" xfId="0" applyFont="1" applyFill="1" applyBorder="1" applyAlignment="1" applyProtection="1">
      <alignment vertical="center" shrinkToFit="1"/>
      <protection locked="0"/>
    </xf>
    <xf numFmtId="0" fontId="28" fillId="45" borderId="49" xfId="0" applyFont="1" applyFill="1" applyBorder="1" applyAlignment="1" applyProtection="1">
      <alignment vertical="center" shrinkToFit="1"/>
      <protection locked="0"/>
    </xf>
    <xf numFmtId="0" fontId="28" fillId="45" borderId="93" xfId="0" applyFont="1" applyFill="1" applyBorder="1" applyAlignment="1" applyProtection="1">
      <alignment vertical="center" shrinkToFit="1"/>
      <protection locked="0"/>
    </xf>
    <xf numFmtId="0" fontId="28" fillId="15" borderId="8" xfId="0" applyFont="1" applyFill="1" applyBorder="1" applyAlignment="1">
      <alignment horizontal="center" vertical="center" shrinkToFit="1"/>
    </xf>
    <xf numFmtId="0" fontId="28" fillId="15" borderId="9" xfId="0" applyFont="1" applyFill="1" applyBorder="1" applyAlignment="1">
      <alignment horizontal="center" vertical="center" shrinkToFit="1"/>
    </xf>
    <xf numFmtId="56" fontId="28" fillId="45" borderId="44" xfId="0" applyNumberFormat="1" applyFont="1" applyFill="1" applyBorder="1" applyAlignment="1" applyProtection="1">
      <alignment horizontal="center" vertical="center" shrinkToFit="1"/>
      <protection locked="0"/>
    </xf>
    <xf numFmtId="56" fontId="28" fillId="45" borderId="74" xfId="0" applyNumberFormat="1" applyFont="1" applyFill="1" applyBorder="1" applyAlignment="1" applyProtection="1">
      <alignment horizontal="center" vertical="center" shrinkToFit="1"/>
      <protection locked="0"/>
    </xf>
    <xf numFmtId="49" fontId="28" fillId="45" borderId="1" xfId="0" applyNumberFormat="1" applyFont="1" applyFill="1" applyBorder="1" applyAlignment="1" applyProtection="1">
      <alignment vertical="center" wrapText="1"/>
      <protection locked="0"/>
    </xf>
    <xf numFmtId="49" fontId="28" fillId="45" borderId="17" xfId="0" applyNumberFormat="1" applyFont="1" applyFill="1" applyBorder="1" applyAlignment="1" applyProtection="1">
      <alignment vertical="center" wrapText="1"/>
      <protection locked="0"/>
    </xf>
    <xf numFmtId="0" fontId="28" fillId="45" borderId="1" xfId="0" applyFont="1" applyFill="1" applyBorder="1" applyAlignment="1" applyProtection="1">
      <alignment horizontal="center" vertical="center" wrapText="1" readingOrder="1"/>
      <protection locked="0"/>
    </xf>
    <xf numFmtId="0" fontId="28" fillId="45" borderId="17" xfId="0" applyFont="1" applyFill="1" applyBorder="1" applyAlignment="1" applyProtection="1">
      <alignment horizontal="center" vertical="center" wrapText="1" readingOrder="1"/>
      <protection locked="0"/>
    </xf>
    <xf numFmtId="0" fontId="28" fillId="45" borderId="36" xfId="0" applyFont="1" applyFill="1" applyBorder="1" applyAlignment="1" applyProtection="1">
      <alignment horizontal="center" vertical="center" wrapText="1" readingOrder="1"/>
      <protection locked="0"/>
    </xf>
    <xf numFmtId="0" fontId="28" fillId="45" borderId="38" xfId="0" applyFont="1" applyFill="1" applyBorder="1" applyAlignment="1" applyProtection="1">
      <alignment horizontal="center" vertical="center" wrapText="1" readingOrder="1"/>
      <protection locked="0"/>
    </xf>
    <xf numFmtId="0" fontId="28" fillId="45" borderId="12" xfId="0" applyFont="1" applyFill="1" applyBorder="1" applyAlignment="1" applyProtection="1">
      <alignment horizontal="center" vertical="center"/>
      <protection locked="0"/>
    </xf>
    <xf numFmtId="0" fontId="28" fillId="45" borderId="1" xfId="0" applyFont="1" applyFill="1" applyBorder="1" applyAlignment="1" applyProtection="1">
      <alignment horizontal="center" vertical="center"/>
      <protection locked="0"/>
    </xf>
    <xf numFmtId="0" fontId="28" fillId="45" borderId="17" xfId="0" applyFont="1" applyFill="1" applyBorder="1" applyAlignment="1" applyProtection="1">
      <alignment horizontal="center" vertical="center"/>
      <protection locked="0"/>
    </xf>
    <xf numFmtId="0" fontId="28" fillId="15" borderId="45" xfId="0" applyFont="1" applyFill="1" applyBorder="1" applyAlignment="1">
      <alignment horizontal="center" vertical="center"/>
    </xf>
    <xf numFmtId="0" fontId="28" fillId="15" borderId="1" xfId="0" applyFont="1" applyFill="1" applyBorder="1" applyAlignment="1">
      <alignment horizontal="center" vertical="center"/>
    </xf>
    <xf numFmtId="0" fontId="15" fillId="28" borderId="11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3" fillId="37" borderId="11" xfId="0" applyFont="1" applyFill="1" applyBorder="1" applyAlignment="1">
      <alignment horizontal="center" vertical="center"/>
    </xf>
    <xf numFmtId="0" fontId="51" fillId="15" borderId="45" xfId="0" applyFont="1" applyFill="1" applyBorder="1" applyAlignment="1">
      <alignment horizontal="center" vertical="center" wrapText="1" shrinkToFit="1"/>
    </xf>
    <xf numFmtId="0" fontId="51" fillId="15" borderId="1" xfId="0" applyFont="1" applyFill="1" applyBorder="1" applyAlignment="1">
      <alignment horizontal="center" vertical="center" wrapText="1" shrinkToFit="1"/>
    </xf>
    <xf numFmtId="0" fontId="51" fillId="15" borderId="48" xfId="0" applyFont="1" applyFill="1" applyBorder="1" applyAlignment="1">
      <alignment horizontal="center" vertical="center" wrapText="1" shrinkToFit="1"/>
    </xf>
    <xf numFmtId="0" fontId="51" fillId="15" borderId="55" xfId="0" applyFont="1" applyFill="1" applyBorder="1" applyAlignment="1">
      <alignment horizontal="center" vertical="center" wrapText="1" shrinkToFit="1"/>
    </xf>
    <xf numFmtId="0" fontId="51" fillId="15" borderId="36" xfId="0" applyFont="1" applyFill="1" applyBorder="1" applyAlignment="1">
      <alignment horizontal="center" vertical="center" wrapText="1" shrinkToFit="1"/>
    </xf>
    <xf numFmtId="0" fontId="51" fillId="15" borderId="76" xfId="0" applyFont="1" applyFill="1" applyBorder="1" applyAlignment="1">
      <alignment horizontal="center" vertical="center" wrapText="1" shrinkToFit="1"/>
    </xf>
    <xf numFmtId="0" fontId="142" fillId="28" borderId="0" xfId="0" applyFont="1" applyFill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55" fillId="6" borderId="0" xfId="0" applyFont="1" applyFill="1" applyAlignment="1">
      <alignment horizontal="right" vertical="center"/>
    </xf>
    <xf numFmtId="0" fontId="28" fillId="11" borderId="48" xfId="0" applyFont="1" applyFill="1" applyBorder="1" applyAlignment="1">
      <alignment horizontal="center" vertical="center"/>
    </xf>
    <xf numFmtId="0" fontId="28" fillId="11" borderId="12" xfId="0" applyFont="1" applyFill="1" applyBorder="1" applyAlignment="1">
      <alignment horizontal="center" vertical="center"/>
    </xf>
    <xf numFmtId="0" fontId="188" fillId="21" borderId="51" xfId="0" applyFont="1" applyFill="1" applyBorder="1" applyAlignment="1">
      <alignment horizontal="center" vertical="center" textRotation="255"/>
    </xf>
    <xf numFmtId="0" fontId="188" fillId="21" borderId="52" xfId="0" applyFont="1" applyFill="1" applyBorder="1" applyAlignment="1">
      <alignment horizontal="center" vertical="center" textRotation="255"/>
    </xf>
    <xf numFmtId="0" fontId="188" fillId="21" borderId="53" xfId="0" applyFont="1" applyFill="1" applyBorder="1" applyAlignment="1">
      <alignment horizontal="center" vertical="center" textRotation="255"/>
    </xf>
    <xf numFmtId="0" fontId="189" fillId="15" borderId="51" xfId="0" applyFont="1" applyFill="1" applyBorder="1" applyAlignment="1">
      <alignment horizontal="center" vertical="center" textRotation="255"/>
    </xf>
    <xf numFmtId="0" fontId="189" fillId="15" borderId="52" xfId="0" applyFont="1" applyFill="1" applyBorder="1" applyAlignment="1">
      <alignment horizontal="center" vertical="center" textRotation="255"/>
    </xf>
    <xf numFmtId="0" fontId="189" fillId="15" borderId="53" xfId="0" applyFont="1" applyFill="1" applyBorder="1" applyAlignment="1">
      <alignment horizontal="center" vertical="center" textRotation="255"/>
    </xf>
    <xf numFmtId="0" fontId="78" fillId="15" borderId="3" xfId="0" applyFont="1" applyFill="1" applyBorder="1" applyAlignment="1">
      <alignment horizontal="center" vertical="center"/>
    </xf>
    <xf numFmtId="0" fontId="79" fillId="15" borderId="1" xfId="0" applyFont="1" applyFill="1" applyBorder="1" applyAlignment="1">
      <alignment horizontal="center" vertical="center"/>
    </xf>
    <xf numFmtId="0" fontId="78" fillId="15" borderId="22" xfId="0" applyFont="1" applyFill="1" applyBorder="1" applyAlignment="1">
      <alignment horizontal="center" vertical="center"/>
    </xf>
    <xf numFmtId="0" fontId="52" fillId="29" borderId="99" xfId="0" applyFont="1" applyFill="1" applyBorder="1" applyAlignment="1">
      <alignment horizontal="center" vertical="center"/>
    </xf>
    <xf numFmtId="0" fontId="52" fillId="29" borderId="21" xfId="0" applyFont="1" applyFill="1" applyBorder="1" applyAlignment="1">
      <alignment horizontal="center" vertical="center"/>
    </xf>
    <xf numFmtId="0" fontId="79" fillId="15" borderId="36" xfId="0" applyFont="1" applyFill="1" applyBorder="1" applyAlignment="1">
      <alignment horizontal="center" vertical="center"/>
    </xf>
    <xf numFmtId="0" fontId="78" fillId="15" borderId="36" xfId="0" applyFont="1" applyFill="1" applyBorder="1" applyAlignment="1">
      <alignment horizontal="center" vertical="center"/>
    </xf>
    <xf numFmtId="0" fontId="79" fillId="15" borderId="3" xfId="0" applyFont="1" applyFill="1" applyBorder="1" applyAlignment="1">
      <alignment horizontal="center" vertical="center"/>
    </xf>
    <xf numFmtId="0" fontId="79" fillId="15" borderId="55" xfId="0" applyFont="1" applyFill="1" applyBorder="1" applyAlignment="1">
      <alignment horizontal="center" vertical="center"/>
    </xf>
    <xf numFmtId="0" fontId="79" fillId="15" borderId="26" xfId="0" applyFont="1" applyFill="1" applyBorder="1" applyAlignment="1">
      <alignment horizontal="center" vertical="center"/>
    </xf>
    <xf numFmtId="0" fontId="79" fillId="15" borderId="22" xfId="0" applyFont="1" applyFill="1" applyBorder="1" applyAlignment="1">
      <alignment horizontal="center" vertical="center"/>
    </xf>
    <xf numFmtId="0" fontId="79" fillId="15" borderId="27" xfId="0" applyFont="1" applyFill="1" applyBorder="1" applyAlignment="1">
      <alignment horizontal="center" vertical="center"/>
    </xf>
    <xf numFmtId="0" fontId="79" fillId="15" borderId="28" xfId="0" applyFont="1" applyFill="1" applyBorder="1" applyAlignment="1">
      <alignment horizontal="center" vertical="center"/>
    </xf>
    <xf numFmtId="0" fontId="79" fillId="15" borderId="45" xfId="0" applyFont="1" applyFill="1" applyBorder="1" applyAlignment="1">
      <alignment horizontal="center" vertical="center"/>
    </xf>
    <xf numFmtId="0" fontId="33" fillId="6" borderId="59" xfId="0" applyFont="1" applyFill="1" applyBorder="1" applyAlignment="1">
      <alignment horizontal="left" vertical="center"/>
    </xf>
    <xf numFmtId="0" fontId="33" fillId="6" borderId="0" xfId="0" applyFont="1" applyFill="1" applyAlignment="1">
      <alignment horizontal="left" vertical="center"/>
    </xf>
    <xf numFmtId="0" fontId="33" fillId="6" borderId="54" xfId="0" applyFont="1" applyFill="1" applyBorder="1" applyAlignment="1">
      <alignment horizontal="left" vertical="center"/>
    </xf>
    <xf numFmtId="0" fontId="33" fillId="6" borderId="26" xfId="0" applyFont="1" applyFill="1" applyBorder="1" applyAlignment="1">
      <alignment horizontal="left" vertical="center"/>
    </xf>
    <xf numFmtId="0" fontId="53" fillId="6" borderId="47" xfId="0" applyFont="1" applyFill="1" applyBorder="1" applyAlignment="1">
      <alignment horizontal="left" vertical="center"/>
    </xf>
    <xf numFmtId="0" fontId="53" fillId="6" borderId="0" xfId="0" applyFont="1" applyFill="1" applyAlignment="1">
      <alignment horizontal="left" vertical="center"/>
    </xf>
    <xf numFmtId="0" fontId="98" fillId="25" borderId="48" xfId="0" applyFont="1" applyFill="1" applyBorder="1" applyAlignment="1">
      <alignment horizontal="center" vertical="center"/>
    </xf>
    <xf numFmtId="0" fontId="98" fillId="25" borderId="49" xfId="0" applyFont="1" applyFill="1" applyBorder="1" applyAlignment="1">
      <alignment horizontal="center" vertical="center"/>
    </xf>
    <xf numFmtId="0" fontId="98" fillId="25" borderId="12" xfId="0" applyFont="1" applyFill="1" applyBorder="1" applyAlignment="1">
      <alignment horizontal="center" vertical="center"/>
    </xf>
    <xf numFmtId="0" fontId="66" fillId="6" borderId="0" xfId="0" applyFont="1" applyFill="1" applyAlignment="1">
      <alignment horizontal="center"/>
    </xf>
    <xf numFmtId="0" fontId="20" fillId="6" borderId="0" xfId="0" applyFont="1" applyFill="1" applyAlignment="1">
      <alignment horizontal="center" vertical="center"/>
    </xf>
    <xf numFmtId="0" fontId="88" fillId="6" borderId="0" xfId="0" applyFont="1" applyFill="1" applyAlignment="1">
      <alignment horizontal="center" vertical="top"/>
    </xf>
    <xf numFmtId="0" fontId="90" fillId="47" borderId="48" xfId="0" applyFont="1" applyFill="1" applyBorder="1" applyAlignment="1">
      <alignment horizontal="center" vertical="center"/>
    </xf>
    <xf numFmtId="0" fontId="90" fillId="47" borderId="12" xfId="0" applyFont="1" applyFill="1" applyBorder="1" applyAlignment="1">
      <alignment horizontal="center" vertical="center"/>
    </xf>
    <xf numFmtId="0" fontId="33" fillId="6" borderId="60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center" vertical="center"/>
    </xf>
    <xf numFmtId="0" fontId="55" fillId="6" borderId="43" xfId="0" applyFont="1" applyFill="1" applyBorder="1" applyAlignment="1">
      <alignment horizontal="right" vertical="center"/>
    </xf>
    <xf numFmtId="0" fontId="57" fillId="11" borderId="48" xfId="0" applyFont="1" applyFill="1" applyBorder="1" applyAlignment="1">
      <alignment horizontal="center" vertical="center"/>
    </xf>
    <xf numFmtId="0" fontId="57" fillId="11" borderId="12" xfId="0" applyFont="1" applyFill="1" applyBorder="1" applyAlignment="1">
      <alignment horizontal="center" vertical="center"/>
    </xf>
    <xf numFmtId="0" fontId="147" fillId="35" borderId="48" xfId="0" applyFont="1" applyFill="1" applyBorder="1" applyAlignment="1">
      <alignment horizontal="center" vertical="center"/>
    </xf>
    <xf numFmtId="0" fontId="147" fillId="35" borderId="49" xfId="0" applyFont="1" applyFill="1" applyBorder="1" applyAlignment="1">
      <alignment horizontal="center" vertical="center"/>
    </xf>
    <xf numFmtId="0" fontId="147" fillId="35" borderId="12" xfId="0" applyFont="1" applyFill="1" applyBorder="1" applyAlignment="1">
      <alignment horizontal="center" vertical="center"/>
    </xf>
    <xf numFmtId="0" fontId="15" fillId="28" borderId="0" xfId="0" applyFont="1" applyFill="1" applyAlignment="1">
      <alignment horizontal="center" vertical="center"/>
    </xf>
    <xf numFmtId="0" fontId="18" fillId="45" borderId="22" xfId="2" applyFont="1" applyFill="1" applyBorder="1" applyAlignment="1" applyProtection="1">
      <alignment horizontal="center" vertical="center"/>
      <protection locked="0"/>
    </xf>
    <xf numFmtId="0" fontId="18" fillId="45" borderId="23" xfId="2" applyFont="1" applyFill="1" applyBorder="1" applyAlignment="1" applyProtection="1">
      <alignment horizontal="center" vertical="center"/>
      <protection locked="0"/>
    </xf>
    <xf numFmtId="0" fontId="18" fillId="45" borderId="35" xfId="2" applyFont="1" applyFill="1" applyBorder="1" applyAlignment="1" applyProtection="1">
      <alignment horizontal="center" vertical="center"/>
      <protection locked="0"/>
    </xf>
    <xf numFmtId="0" fontId="42" fillId="48" borderId="0" xfId="0" applyFont="1" applyFill="1" applyAlignment="1">
      <alignment horizontal="left"/>
    </xf>
    <xf numFmtId="0" fontId="42" fillId="48" borderId="0" xfId="0" applyFont="1" applyFill="1" applyAlignment="1">
      <alignment horizontal="left" vertical="center"/>
    </xf>
    <xf numFmtId="0" fontId="52" fillId="24" borderId="27" xfId="0" applyFont="1" applyFill="1" applyBorder="1" applyAlignment="1">
      <alignment horizontal="center" vertical="center"/>
    </xf>
    <xf numFmtId="0" fontId="52" fillId="24" borderId="28" xfId="0" applyFont="1" applyFill="1" applyBorder="1" applyAlignment="1">
      <alignment horizontal="center" vertical="center"/>
    </xf>
    <xf numFmtId="0" fontId="72" fillId="6" borderId="0" xfId="0" applyFont="1" applyFill="1" applyAlignment="1">
      <alignment horizontal="center" vertical="center"/>
    </xf>
    <xf numFmtId="0" fontId="151" fillId="6" borderId="11" xfId="0" applyFont="1" applyFill="1" applyBorder="1" applyAlignment="1">
      <alignment horizontal="left" vertical="top"/>
    </xf>
    <xf numFmtId="0" fontId="32" fillId="42" borderId="0" xfId="0" applyFont="1" applyFill="1" applyAlignment="1">
      <alignment horizontal="center" vertical="center"/>
    </xf>
    <xf numFmtId="0" fontId="51" fillId="6" borderId="24" xfId="0" applyFont="1" applyFill="1" applyBorder="1" applyAlignment="1">
      <alignment horizontal="left" vertical="center"/>
    </xf>
    <xf numFmtId="0" fontId="51" fillId="6" borderId="0" xfId="0" applyFont="1" applyFill="1" applyAlignment="1">
      <alignment horizontal="left" vertical="center"/>
    </xf>
    <xf numFmtId="0" fontId="32" fillId="0" borderId="7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12" fillId="25" borderId="7" xfId="0" applyFont="1" applyFill="1" applyBorder="1" applyAlignment="1">
      <alignment horizontal="center" vertical="center"/>
    </xf>
    <xf numFmtId="0" fontId="12" fillId="25" borderId="13" xfId="0" applyFont="1" applyFill="1" applyBorder="1" applyAlignment="1">
      <alignment horizontal="center" vertical="center"/>
    </xf>
    <xf numFmtId="0" fontId="12" fillId="25" borderId="4" xfId="0" applyFont="1" applyFill="1" applyBorder="1" applyAlignment="1">
      <alignment horizontal="center" vertical="center"/>
    </xf>
    <xf numFmtId="0" fontId="12" fillId="15" borderId="7" xfId="0" applyFont="1" applyFill="1" applyBorder="1" applyAlignment="1">
      <alignment horizontal="center" vertical="center"/>
    </xf>
    <xf numFmtId="0" fontId="12" fillId="15" borderId="13" xfId="0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horizontal="center" vertical="center"/>
    </xf>
    <xf numFmtId="0" fontId="18" fillId="27" borderId="22" xfId="2" applyFont="1" applyFill="1" applyBorder="1" applyAlignment="1" applyProtection="1">
      <alignment horizontal="center" vertical="center"/>
      <protection locked="0"/>
    </xf>
    <xf numFmtId="0" fontId="18" fillId="27" borderId="23" xfId="2" applyFont="1" applyFill="1" applyBorder="1" applyAlignment="1" applyProtection="1">
      <alignment horizontal="center" vertical="center"/>
      <protection locked="0"/>
    </xf>
    <xf numFmtId="0" fontId="18" fillId="27" borderId="35" xfId="2" applyFont="1" applyFill="1" applyBorder="1" applyAlignment="1" applyProtection="1">
      <alignment horizontal="center" vertical="center"/>
      <protection locked="0"/>
    </xf>
    <xf numFmtId="0" fontId="72" fillId="6" borderId="11" xfId="0" applyFont="1" applyFill="1" applyBorder="1" applyAlignment="1">
      <alignment horizontal="center" vertical="center"/>
    </xf>
    <xf numFmtId="0" fontId="51" fillId="6" borderId="11" xfId="0" applyFont="1" applyFill="1" applyBorder="1" applyAlignment="1">
      <alignment horizontal="center"/>
    </xf>
    <xf numFmtId="0" fontId="52" fillId="24" borderId="50" xfId="0" applyFont="1" applyFill="1" applyBorder="1" applyAlignment="1">
      <alignment horizontal="center" vertical="center"/>
    </xf>
    <xf numFmtId="0" fontId="52" fillId="24" borderId="63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/>
    </xf>
    <xf numFmtId="0" fontId="151" fillId="6" borderId="0" xfId="0" applyFont="1" applyFill="1" applyAlignment="1">
      <alignment horizontal="left" vertical="top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52" fillId="24" borderId="46" xfId="0" applyFont="1" applyFill="1" applyBorder="1" applyAlignment="1">
      <alignment horizontal="center" vertical="center"/>
    </xf>
    <xf numFmtId="0" fontId="72" fillId="27" borderId="7" xfId="0" applyFont="1" applyFill="1" applyBorder="1" applyAlignment="1">
      <alignment horizontal="center" vertical="center"/>
    </xf>
    <xf numFmtId="0" fontId="72" fillId="27" borderId="4" xfId="0" applyFont="1" applyFill="1" applyBorder="1" applyAlignment="1">
      <alignment horizontal="center" vertical="center"/>
    </xf>
    <xf numFmtId="0" fontId="12" fillId="21" borderId="7" xfId="0" applyFont="1" applyFill="1" applyBorder="1" applyAlignment="1">
      <alignment horizontal="center" vertical="center"/>
    </xf>
    <xf numFmtId="0" fontId="12" fillId="21" borderId="13" xfId="0" applyFont="1" applyFill="1" applyBorder="1" applyAlignment="1">
      <alignment horizontal="center" vertical="center"/>
    </xf>
    <xf numFmtId="0" fontId="12" fillId="21" borderId="4" xfId="0" applyFont="1" applyFill="1" applyBorder="1" applyAlignment="1">
      <alignment horizontal="center" vertical="center"/>
    </xf>
    <xf numFmtId="0" fontId="12" fillId="35" borderId="7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2" fillId="35" borderId="4" xfId="0" applyFont="1" applyFill="1" applyBorder="1" applyAlignment="1">
      <alignment horizontal="center" vertical="center"/>
    </xf>
    <xf numFmtId="0" fontId="75" fillId="49" borderId="22" xfId="2" applyFont="1" applyFill="1" applyBorder="1" applyAlignment="1" applyProtection="1">
      <alignment horizontal="center" vertical="center"/>
      <protection locked="0"/>
    </xf>
    <xf numFmtId="0" fontId="75" fillId="49" borderId="23" xfId="2" applyFont="1" applyFill="1" applyBorder="1" applyAlignment="1" applyProtection="1">
      <alignment horizontal="center" vertical="center"/>
      <protection locked="0"/>
    </xf>
    <xf numFmtId="0" fontId="75" fillId="49" borderId="35" xfId="2" applyFont="1" applyFill="1" applyBorder="1" applyAlignment="1" applyProtection="1">
      <alignment horizontal="center" vertical="center"/>
      <protection locked="0"/>
    </xf>
    <xf numFmtId="0" fontId="90" fillId="6" borderId="11" xfId="0" applyFont="1" applyFill="1" applyBorder="1" applyAlignment="1">
      <alignment horizontal="center" vertical="center"/>
    </xf>
    <xf numFmtId="0" fontId="156" fillId="0" borderId="7" xfId="0" applyFont="1" applyBorder="1" applyAlignment="1">
      <alignment horizontal="center"/>
    </xf>
    <xf numFmtId="0" fontId="156" fillId="0" borderId="13" xfId="0" applyFont="1" applyBorder="1" applyAlignment="1">
      <alignment horizontal="center"/>
    </xf>
    <xf numFmtId="0" fontId="156" fillId="0" borderId="4" xfId="0" applyFont="1" applyBorder="1" applyAlignment="1">
      <alignment horizontal="center"/>
    </xf>
    <xf numFmtId="0" fontId="157" fillId="44" borderId="0" xfId="0" applyFont="1" applyFill="1" applyAlignment="1">
      <alignment horizontal="center" vertical="center"/>
    </xf>
    <xf numFmtId="49" fontId="145" fillId="6" borderId="0" xfId="0" applyNumberFormat="1" applyFont="1" applyFill="1" applyAlignment="1">
      <alignment horizontal="center"/>
    </xf>
    <xf numFmtId="0" fontId="17" fillId="6" borderId="0" xfId="0" applyFont="1" applyFill="1" applyAlignment="1">
      <alignment horizontal="center"/>
    </xf>
    <xf numFmtId="0" fontId="17" fillId="38" borderId="0" xfId="0" applyFont="1" applyFill="1" applyAlignment="1">
      <alignment horizontal="center"/>
    </xf>
    <xf numFmtId="0" fontId="17" fillId="42" borderId="0" xfId="0" applyFont="1" applyFill="1" applyAlignment="1">
      <alignment horizontal="center"/>
    </xf>
    <xf numFmtId="49" fontId="145" fillId="39" borderId="0" xfId="0" applyNumberFormat="1" applyFont="1" applyFill="1" applyAlignment="1">
      <alignment horizontal="center"/>
    </xf>
    <xf numFmtId="49" fontId="145" fillId="34" borderId="0" xfId="0" applyNumberFormat="1" applyFont="1" applyFill="1" applyAlignment="1">
      <alignment horizontal="center"/>
    </xf>
    <xf numFmtId="49" fontId="145" fillId="40" borderId="0" xfId="0" applyNumberFormat="1" applyFont="1" applyFill="1" applyAlignment="1">
      <alignment horizontal="center"/>
    </xf>
    <xf numFmtId="49" fontId="145" fillId="43" borderId="0" xfId="0" applyNumberFormat="1" applyFont="1" applyFill="1" applyAlignment="1">
      <alignment horizontal="center"/>
    </xf>
    <xf numFmtId="49" fontId="145" fillId="38" borderId="0" xfId="0" applyNumberFormat="1" applyFont="1" applyFill="1" applyAlignment="1">
      <alignment horizontal="center"/>
    </xf>
    <xf numFmtId="0" fontId="32" fillId="7" borderId="0" xfId="0" applyFont="1" applyFill="1" applyAlignment="1">
      <alignment horizontal="center" vertical="center"/>
    </xf>
    <xf numFmtId="0" fontId="42" fillId="15" borderId="7" xfId="0" applyFont="1" applyFill="1" applyBorder="1" applyAlignment="1">
      <alignment horizontal="center" vertical="center"/>
    </xf>
    <xf numFmtId="0" fontId="42" fillId="15" borderId="4" xfId="0" applyFont="1" applyFill="1" applyBorder="1" applyAlignment="1">
      <alignment horizontal="center" vertical="center"/>
    </xf>
    <xf numFmtId="0" fontId="9" fillId="15" borderId="62" xfId="0" applyFont="1" applyFill="1" applyBorder="1" applyAlignment="1">
      <alignment horizontal="center" vertical="center" textRotation="255"/>
    </xf>
    <xf numFmtId="0" fontId="9" fillId="15" borderId="32" xfId="0" applyFont="1" applyFill="1" applyBorder="1" applyAlignment="1">
      <alignment horizontal="center" vertical="center" textRotation="255"/>
    </xf>
    <xf numFmtId="0" fontId="9" fillId="15" borderId="34" xfId="0" applyFont="1" applyFill="1" applyBorder="1" applyAlignment="1">
      <alignment horizontal="center" vertical="center" textRotation="255"/>
    </xf>
    <xf numFmtId="0" fontId="9" fillId="25" borderId="75" xfId="0" applyFont="1" applyFill="1" applyBorder="1" applyAlignment="1">
      <alignment horizontal="center" vertical="center"/>
    </xf>
    <xf numFmtId="0" fontId="9" fillId="25" borderId="2" xfId="0" applyFont="1" applyFill="1" applyBorder="1" applyAlignment="1">
      <alignment horizontal="center" vertical="center"/>
    </xf>
    <xf numFmtId="0" fontId="9" fillId="25" borderId="14" xfId="0" applyFont="1" applyFill="1" applyBorder="1" applyAlignment="1">
      <alignment horizontal="center" vertical="center"/>
    </xf>
    <xf numFmtId="0" fontId="9" fillId="6" borderId="76" xfId="0" applyFont="1" applyFill="1" applyBorder="1" applyAlignment="1">
      <alignment horizontal="center" vertical="center"/>
    </xf>
    <xf numFmtId="0" fontId="9" fillId="6" borderId="86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top"/>
    </xf>
    <xf numFmtId="0" fontId="67" fillId="30" borderId="7" xfId="0" applyFont="1" applyFill="1" applyBorder="1" applyAlignment="1">
      <alignment horizontal="center" vertical="center"/>
    </xf>
    <xf numFmtId="0" fontId="67" fillId="30" borderId="13" xfId="0" applyFont="1" applyFill="1" applyBorder="1" applyAlignment="1">
      <alignment horizontal="center" vertical="center"/>
    </xf>
    <xf numFmtId="0" fontId="67" fillId="30" borderId="21" xfId="0" applyFont="1" applyFill="1" applyBorder="1" applyAlignment="1">
      <alignment horizontal="center" vertical="center"/>
    </xf>
    <xf numFmtId="0" fontId="20" fillId="6" borderId="2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66" fillId="25" borderId="55" xfId="0" applyFont="1" applyFill="1" applyBorder="1" applyAlignment="1">
      <alignment horizontal="center" vertical="center"/>
    </xf>
    <xf numFmtId="0" fontId="66" fillId="25" borderId="36" xfId="0" applyFont="1" applyFill="1" applyBorder="1" applyAlignment="1">
      <alignment horizontal="center" vertical="center"/>
    </xf>
    <xf numFmtId="0" fontId="20" fillId="27" borderId="0" xfId="0" applyFont="1" applyFill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center" vertical="center" wrapText="1"/>
    </xf>
    <xf numFmtId="0" fontId="17" fillId="7" borderId="6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7" borderId="5" xfId="0" applyFont="1" applyFill="1" applyBorder="1" applyAlignment="1">
      <alignment horizontal="center" vertical="center" wrapText="1"/>
    </xf>
    <xf numFmtId="0" fontId="17" fillId="7" borderId="0" xfId="0" applyFont="1" applyFill="1" applyAlignment="1">
      <alignment horizontal="left" vertical="center"/>
    </xf>
    <xf numFmtId="0" fontId="120" fillId="7" borderId="0" xfId="0" applyFont="1" applyFill="1" applyAlignment="1">
      <alignment horizontal="left"/>
    </xf>
    <xf numFmtId="0" fontId="120" fillId="7" borderId="0" xfId="0" applyFont="1" applyFill="1" applyAlignment="1">
      <alignment horizontal="right"/>
    </xf>
    <xf numFmtId="0" fontId="17" fillId="7" borderId="0" xfId="0" applyFont="1" applyFill="1" applyAlignment="1">
      <alignment horizontal="left"/>
    </xf>
    <xf numFmtId="0" fontId="17" fillId="7" borderId="0" xfId="0" applyFont="1" applyFill="1" applyAlignment="1">
      <alignment horizontal="center"/>
    </xf>
    <xf numFmtId="0" fontId="120" fillId="7" borderId="0" xfId="0" applyFont="1" applyFill="1" applyAlignment="1">
      <alignment horizontal="center"/>
    </xf>
    <xf numFmtId="0" fontId="17" fillId="7" borderId="0" xfId="0" applyFont="1" applyFill="1" applyAlignment="1">
      <alignment horizontal="center" vertical="center"/>
    </xf>
    <xf numFmtId="0" fontId="102" fillId="7" borderId="0" xfId="0" applyFont="1" applyFill="1" applyAlignment="1" applyProtection="1">
      <alignment horizontal="center" vertical="center"/>
      <protection locked="0"/>
    </xf>
    <xf numFmtId="0" fontId="65" fillId="7" borderId="18" xfId="0" applyFont="1" applyFill="1" applyBorder="1" applyAlignment="1">
      <alignment horizontal="center" vertical="center"/>
    </xf>
    <xf numFmtId="0" fontId="65" fillId="7" borderId="19" xfId="0" applyFont="1" applyFill="1" applyBorder="1" applyAlignment="1">
      <alignment horizontal="center" vertical="center"/>
    </xf>
    <xf numFmtId="0" fontId="65" fillId="7" borderId="20" xfId="0" applyFont="1" applyFill="1" applyBorder="1" applyAlignment="1">
      <alignment horizontal="center" vertical="center"/>
    </xf>
    <xf numFmtId="0" fontId="65" fillId="7" borderId="32" xfId="0" applyFont="1" applyFill="1" applyBorder="1" applyAlignment="1">
      <alignment horizontal="left" vertical="center"/>
    </xf>
    <xf numFmtId="0" fontId="65" fillId="7" borderId="23" xfId="0" applyFont="1" applyFill="1" applyBorder="1" applyAlignment="1">
      <alignment horizontal="left" vertical="center"/>
    </xf>
    <xf numFmtId="0" fontId="65" fillId="7" borderId="33" xfId="0" applyFont="1" applyFill="1" applyBorder="1" applyAlignment="1">
      <alignment horizontal="left" vertical="center"/>
    </xf>
    <xf numFmtId="49" fontId="65" fillId="7" borderId="18" xfId="0" applyNumberFormat="1" applyFont="1" applyFill="1" applyBorder="1" applyAlignment="1">
      <alignment horizontal="left" vertical="center"/>
    </xf>
    <xf numFmtId="49" fontId="65" fillId="7" borderId="19" xfId="0" applyNumberFormat="1" applyFont="1" applyFill="1" applyBorder="1" applyAlignment="1">
      <alignment horizontal="left" vertical="center"/>
    </xf>
    <xf numFmtId="49" fontId="65" fillId="7" borderId="20" xfId="0" applyNumberFormat="1" applyFont="1" applyFill="1" applyBorder="1" applyAlignment="1">
      <alignment horizontal="left" vertical="center"/>
    </xf>
    <xf numFmtId="56" fontId="101" fillId="7" borderId="13" xfId="0" applyNumberFormat="1" applyFont="1" applyFill="1" applyBorder="1" applyAlignment="1">
      <alignment horizontal="center" vertical="center"/>
    </xf>
    <xf numFmtId="56" fontId="101" fillId="7" borderId="4" xfId="0" applyNumberFormat="1" applyFont="1" applyFill="1" applyBorder="1" applyAlignment="1">
      <alignment horizontal="center" vertical="center"/>
    </xf>
    <xf numFmtId="0" fontId="107" fillId="0" borderId="7" xfId="0" applyFont="1" applyBorder="1" applyAlignment="1">
      <alignment horizontal="center" vertical="center"/>
    </xf>
    <xf numFmtId="0" fontId="107" fillId="0" borderId="13" xfId="0" applyFont="1" applyBorder="1" applyAlignment="1">
      <alignment horizontal="center" vertical="center"/>
    </xf>
    <xf numFmtId="177" fontId="127" fillId="7" borderId="13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20" fillId="7" borderId="7" xfId="0" applyFont="1" applyFill="1" applyBorder="1" applyAlignment="1">
      <alignment horizontal="center" vertical="center"/>
    </xf>
    <xf numFmtId="0" fontId="120" fillId="7" borderId="13" xfId="0" applyFont="1" applyFill="1" applyBorder="1" applyAlignment="1">
      <alignment horizontal="center" vertical="center"/>
    </xf>
    <xf numFmtId="0" fontId="106" fillId="7" borderId="0" xfId="0" applyFont="1" applyFill="1" applyAlignment="1">
      <alignment horizontal="center" vertical="top"/>
    </xf>
    <xf numFmtId="0" fontId="0" fillId="7" borderId="0" xfId="0" applyFill="1" applyAlignment="1">
      <alignment horizontal="center"/>
    </xf>
    <xf numFmtId="0" fontId="67" fillId="7" borderId="0" xfId="0" applyFont="1" applyFill="1" applyAlignment="1">
      <alignment horizontal="center"/>
    </xf>
    <xf numFmtId="0" fontId="126" fillId="7" borderId="0" xfId="0" applyFont="1" applyFill="1" applyAlignment="1">
      <alignment horizontal="center"/>
    </xf>
    <xf numFmtId="0" fontId="20" fillId="22" borderId="7" xfId="0" applyFont="1" applyFill="1" applyBorder="1" applyAlignment="1">
      <alignment horizontal="center" vertical="center"/>
    </xf>
    <xf numFmtId="0" fontId="20" fillId="22" borderId="13" xfId="0" applyFont="1" applyFill="1" applyBorder="1" applyAlignment="1">
      <alignment horizontal="center" vertical="center"/>
    </xf>
    <xf numFmtId="0" fontId="20" fillId="22" borderId="4" xfId="0" applyFont="1" applyFill="1" applyBorder="1" applyAlignment="1">
      <alignment horizontal="center" vertical="center"/>
    </xf>
    <xf numFmtId="0" fontId="20" fillId="30" borderId="7" xfId="0" applyFont="1" applyFill="1" applyBorder="1" applyAlignment="1">
      <alignment horizontal="center" vertical="center"/>
    </xf>
    <xf numFmtId="0" fontId="20" fillId="30" borderId="13" xfId="0" applyFont="1" applyFill="1" applyBorder="1" applyAlignment="1">
      <alignment horizontal="center" vertical="center"/>
    </xf>
    <xf numFmtId="0" fontId="20" fillId="30" borderId="21" xfId="0" applyFont="1" applyFill="1" applyBorder="1" applyAlignment="1">
      <alignment horizontal="center" vertical="center"/>
    </xf>
    <xf numFmtId="0" fontId="20" fillId="6" borderId="45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45" fillId="22" borderId="42" xfId="0" applyFont="1" applyFill="1" applyBorder="1" applyAlignment="1">
      <alignment horizontal="center" vertical="center"/>
    </xf>
    <xf numFmtId="0" fontId="45" fillId="22" borderId="86" xfId="0" applyFont="1" applyFill="1" applyBorder="1" applyAlignment="1">
      <alignment horizontal="center" vertical="center"/>
    </xf>
    <xf numFmtId="0" fontId="45" fillId="22" borderId="40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5" borderId="28" xfId="0" applyFont="1" applyFill="1" applyBorder="1" applyAlignment="1">
      <alignment horizontal="center" vertical="center"/>
    </xf>
    <xf numFmtId="0" fontId="9" fillId="27" borderId="62" xfId="0" applyFont="1" applyFill="1" applyBorder="1" applyAlignment="1">
      <alignment horizontal="center" vertical="center" textRotation="255"/>
    </xf>
    <xf numFmtId="0" fontId="9" fillId="27" borderId="32" xfId="0" applyFont="1" applyFill="1" applyBorder="1" applyAlignment="1">
      <alignment horizontal="center" vertical="center" textRotation="255"/>
    </xf>
    <xf numFmtId="0" fontId="9" fillId="27" borderId="34" xfId="0" applyFont="1" applyFill="1" applyBorder="1" applyAlignment="1">
      <alignment horizontal="center" vertical="center" textRotation="255"/>
    </xf>
    <xf numFmtId="0" fontId="66" fillId="27" borderId="7" xfId="0" applyFont="1" applyFill="1" applyBorder="1" applyAlignment="1">
      <alignment horizontal="center" vertical="center"/>
    </xf>
    <xf numFmtId="0" fontId="66" fillId="27" borderId="13" xfId="0" applyFont="1" applyFill="1" applyBorder="1" applyAlignment="1">
      <alignment horizontal="center" vertical="center"/>
    </xf>
    <xf numFmtId="0" fontId="66" fillId="27" borderId="21" xfId="0" applyFont="1" applyFill="1" applyBorder="1" applyAlignment="1">
      <alignment horizontal="center" vertical="center"/>
    </xf>
    <xf numFmtId="0" fontId="9" fillId="25" borderId="1" xfId="0" applyFont="1" applyFill="1" applyBorder="1" applyAlignment="1">
      <alignment horizontal="center" vertical="center"/>
    </xf>
    <xf numFmtId="0" fontId="9" fillId="6" borderId="48" xfId="0" applyFont="1" applyFill="1" applyBorder="1" applyAlignment="1">
      <alignment horizontal="center" vertical="center"/>
    </xf>
    <xf numFmtId="0" fontId="9" fillId="6" borderId="4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25" borderId="36" xfId="0" applyFont="1" applyFill="1" applyBorder="1" applyAlignment="1">
      <alignment horizontal="center" vertical="center"/>
    </xf>
    <xf numFmtId="0" fontId="84" fillId="11" borderId="0" xfId="0" applyFont="1" applyFill="1" applyAlignment="1">
      <alignment horizontal="center" vertical="center"/>
    </xf>
    <xf numFmtId="49" fontId="25" fillId="0" borderId="91" xfId="0" applyNumberFormat="1" applyFont="1" applyBorder="1" applyAlignment="1">
      <alignment horizontal="center"/>
    </xf>
    <xf numFmtId="0" fontId="101" fillId="15" borderId="7" xfId="0" applyFont="1" applyFill="1" applyBorder="1" applyAlignment="1">
      <alignment horizontal="center" vertical="center"/>
    </xf>
    <xf numFmtId="0" fontId="138" fillId="15" borderId="13" xfId="0" applyFont="1" applyFill="1" applyBorder="1" applyAlignment="1">
      <alignment horizontal="center" vertical="center"/>
    </xf>
    <xf numFmtId="0" fontId="143" fillId="27" borderId="7" xfId="0" applyFont="1" applyFill="1" applyBorder="1" applyAlignment="1">
      <alignment horizontal="center" vertical="center"/>
    </xf>
    <xf numFmtId="0" fontId="144" fillId="27" borderId="13" xfId="0" applyFont="1" applyFill="1" applyBorder="1" applyAlignment="1">
      <alignment horizontal="center" vertical="center"/>
    </xf>
    <xf numFmtId="0" fontId="100" fillId="6" borderId="0" xfId="0" applyFont="1" applyFill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44" fillId="27" borderId="13" xfId="0" applyFont="1" applyFill="1" applyBorder="1" applyAlignment="1">
      <alignment horizontal="center" vertical="center"/>
    </xf>
    <xf numFmtId="0" fontId="44" fillId="27" borderId="4" xfId="0" applyFont="1" applyFill="1" applyBorder="1" applyAlignment="1">
      <alignment horizontal="center" vertical="center"/>
    </xf>
    <xf numFmtId="0" fontId="43" fillId="15" borderId="13" xfId="0" applyFont="1" applyFill="1" applyBorder="1" applyAlignment="1">
      <alignment horizontal="center" vertical="center"/>
    </xf>
    <xf numFmtId="0" fontId="43" fillId="15" borderId="4" xfId="0" applyFont="1" applyFill="1" applyBorder="1" applyAlignment="1">
      <alignment horizontal="center" vertical="center"/>
    </xf>
    <xf numFmtId="0" fontId="101" fillId="33" borderId="48" xfId="0" applyFont="1" applyFill="1" applyBorder="1" applyAlignment="1">
      <alignment horizontal="center" vertical="center"/>
    </xf>
    <xf numFmtId="0" fontId="101" fillId="33" borderId="49" xfId="0" applyFont="1" applyFill="1" applyBorder="1" applyAlignment="1">
      <alignment horizontal="center" vertical="center"/>
    </xf>
    <xf numFmtId="0" fontId="44" fillId="27" borderId="0" xfId="0" applyFont="1" applyFill="1" applyAlignment="1">
      <alignment horizontal="center" vertical="center"/>
    </xf>
    <xf numFmtId="0" fontId="44" fillId="15" borderId="48" xfId="0" applyFont="1" applyFill="1" applyBorder="1" applyAlignment="1">
      <alignment horizontal="center" vertical="center"/>
    </xf>
    <xf numFmtId="0" fontId="44" fillId="15" borderId="49" xfId="0" applyFont="1" applyFill="1" applyBorder="1" applyAlignment="1">
      <alignment horizontal="center" vertical="center"/>
    </xf>
    <xf numFmtId="0" fontId="44" fillId="15" borderId="12" xfId="0" applyFont="1" applyFill="1" applyBorder="1" applyAlignment="1">
      <alignment horizontal="center" vertical="center"/>
    </xf>
    <xf numFmtId="0" fontId="12" fillId="22" borderId="7" xfId="0" applyFont="1" applyFill="1" applyBorder="1" applyAlignment="1">
      <alignment horizontal="center"/>
    </xf>
    <xf numFmtId="0" fontId="12" fillId="22" borderId="4" xfId="0" applyFont="1" applyFill="1" applyBorder="1" applyAlignment="1">
      <alignment horizontal="center"/>
    </xf>
    <xf numFmtId="0" fontId="65" fillId="22" borderId="8" xfId="0" applyFont="1" applyFill="1" applyBorder="1" applyAlignment="1">
      <alignment horizontal="center" vertical="center"/>
    </xf>
    <xf numFmtId="0" fontId="65" fillId="22" borderId="10" xfId="0" applyFont="1" applyFill="1" applyBorder="1" applyAlignment="1">
      <alignment horizontal="center" vertical="center"/>
    </xf>
    <xf numFmtId="0" fontId="65" fillId="22" borderId="6" xfId="0" applyFont="1" applyFill="1" applyBorder="1" applyAlignment="1">
      <alignment horizontal="center" vertical="center"/>
    </xf>
    <xf numFmtId="0" fontId="65" fillId="22" borderId="5" xfId="0" applyFont="1" applyFill="1" applyBorder="1" applyAlignment="1">
      <alignment horizontal="center" vertical="center"/>
    </xf>
    <xf numFmtId="0" fontId="12" fillId="27" borderId="7" xfId="0" applyFont="1" applyFill="1" applyBorder="1" applyAlignment="1">
      <alignment horizontal="center"/>
    </xf>
    <xf numFmtId="0" fontId="12" fillId="27" borderId="4" xfId="0" applyFont="1" applyFill="1" applyBorder="1" applyAlignment="1">
      <alignment horizontal="center"/>
    </xf>
    <xf numFmtId="0" fontId="65" fillId="27" borderId="8" xfId="0" applyFont="1" applyFill="1" applyBorder="1" applyAlignment="1">
      <alignment horizontal="center" vertical="center"/>
    </xf>
    <xf numFmtId="0" fontId="65" fillId="27" borderId="10" xfId="0" applyFont="1" applyFill="1" applyBorder="1" applyAlignment="1">
      <alignment horizontal="center" vertical="center"/>
    </xf>
    <xf numFmtId="0" fontId="65" fillId="27" borderId="6" xfId="0" applyFont="1" applyFill="1" applyBorder="1" applyAlignment="1">
      <alignment horizontal="center" vertical="center"/>
    </xf>
    <xf numFmtId="0" fontId="65" fillId="27" borderId="5" xfId="0" applyFont="1" applyFill="1" applyBorder="1" applyAlignment="1">
      <alignment horizontal="center" vertical="center"/>
    </xf>
    <xf numFmtId="0" fontId="97" fillId="27" borderId="47" xfId="0" applyFont="1" applyFill="1" applyBorder="1" applyAlignment="1">
      <alignment horizontal="center"/>
    </xf>
    <xf numFmtId="0" fontId="97" fillId="27" borderId="0" xfId="0" applyFont="1" applyFill="1" applyAlignment="1">
      <alignment horizontal="center"/>
    </xf>
    <xf numFmtId="0" fontId="97" fillId="15" borderId="7" xfId="0" applyFont="1" applyFill="1" applyBorder="1" applyAlignment="1">
      <alignment horizontal="center"/>
    </xf>
    <xf numFmtId="0" fontId="97" fillId="15" borderId="13" xfId="0" applyFont="1" applyFill="1" applyBorder="1" applyAlignment="1">
      <alignment horizontal="center"/>
    </xf>
    <xf numFmtId="0" fontId="97" fillId="15" borderId="4" xfId="0" applyFont="1" applyFill="1" applyBorder="1" applyAlignment="1">
      <alignment horizontal="center"/>
    </xf>
    <xf numFmtId="0" fontId="97" fillId="34" borderId="7" xfId="0" applyFont="1" applyFill="1" applyBorder="1" applyAlignment="1">
      <alignment horizontal="center"/>
    </xf>
    <xf numFmtId="0" fontId="97" fillId="34" borderId="13" xfId="0" applyFont="1" applyFill="1" applyBorder="1" applyAlignment="1">
      <alignment horizontal="center"/>
    </xf>
    <xf numFmtId="0" fontId="97" fillId="34" borderId="4" xfId="0" applyFont="1" applyFill="1" applyBorder="1" applyAlignment="1">
      <alignment horizontal="center"/>
    </xf>
    <xf numFmtId="0" fontId="51" fillId="24" borderId="46" xfId="0" applyFont="1" applyFill="1" applyBorder="1" applyAlignment="1">
      <alignment horizontal="center" vertical="center"/>
    </xf>
    <xf numFmtId="0" fontId="52" fillId="24" borderId="18" xfId="0" applyFont="1" applyFill="1" applyBorder="1" applyAlignment="1">
      <alignment horizontal="center" vertical="center"/>
    </xf>
    <xf numFmtId="0" fontId="52" fillId="24" borderId="20" xfId="0" applyFont="1" applyFill="1" applyBorder="1" applyAlignment="1">
      <alignment horizontal="center" vertical="center"/>
    </xf>
    <xf numFmtId="0" fontId="18" fillId="15" borderId="35" xfId="2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_Ｈ１1県高校総体（水北地区）申込みvol2" xfId="1" xr:uid="{00000000-0005-0000-0000-000002000000}"/>
    <cellStyle name="標準_東新申込" xfId="2" xr:uid="{00000000-0005-0000-0000-000003000000}"/>
  </cellStyles>
  <dxfs count="0"/>
  <tableStyles count="0" defaultTableStyle="TableStyleMedium9" defaultPivotStyle="PivotStyleLight16"/>
  <colors>
    <mruColors>
      <color rgb="FFFFFFD1"/>
      <color rgb="FF3333FF"/>
      <color rgb="FF9FFF81"/>
      <color rgb="FFFDD7F8"/>
      <color rgb="FFFEF0FC"/>
      <color rgb="FF99FFCC"/>
      <color rgb="FFDDFFFF"/>
      <color rgb="FFFEF4FD"/>
      <color rgb="FFF3D9F1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\\Sv-file\&#20808;&#29983;\Users\pft45-masami-t\AppData\Local\Microsoft\Windows\Temporary%20Internet%20Files\Content.IE5\O0Z6XPXS\Documents%20and%20Settings\pft45-masami-t\My%20Documents\My%20Documents\&#26481;&#38517;&#20013;&#38306;&#20418;\&#38520;&#19978;&#38306;&#20418;\&#65320;&#65297;&#65300;&#30476;&#26032;&#20154;&#38520;&#19978;\&#21508;&#22320;&#21306;&#25552;&#20986;\&#38520;&#19978;\H14&#36890;&#38520;\&#36890;&#20449;&#30003;&#36796;.xls?DA1D8745" TargetMode="External"/><Relationship Id="rId1" Type="http://schemas.openxmlformats.org/officeDocument/2006/relationships/externalLinkPath" Target="file:///\\DA1D8745\&#36890;&#20449;&#30003;&#3679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HI\Desktop\&#31179;&#23395;&#12539;&#12486;&#12473;&#12488;\H29&#12539;&#31179;&#23395;&#30003;&#12375;&#36796;&#12415;&#12501;&#12457;&#12540;&#12512;&#12539;&#23567;&#233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E2">
            <v>100</v>
          </cell>
          <cell r="F2" t="str">
            <v>002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E3">
            <v>200</v>
          </cell>
          <cell r="F3" t="str">
            <v>003</v>
          </cell>
        </row>
        <row r="4">
          <cell r="E4">
            <v>400</v>
          </cell>
          <cell r="F4" t="str">
            <v>005</v>
          </cell>
        </row>
        <row r="5">
          <cell r="E5">
            <v>800</v>
          </cell>
          <cell r="F5" t="str">
            <v>006</v>
          </cell>
        </row>
        <row r="6">
          <cell r="E6">
            <v>1500</v>
          </cell>
          <cell r="F6" t="str">
            <v>008</v>
          </cell>
        </row>
        <row r="7">
          <cell r="E7">
            <v>3000</v>
          </cell>
          <cell r="F7" t="str">
            <v>010</v>
          </cell>
        </row>
        <row r="8">
          <cell r="E8" t="str">
            <v>110Ｈ</v>
          </cell>
          <cell r="F8" t="str">
            <v>032</v>
          </cell>
        </row>
        <row r="9">
          <cell r="E9" t="str">
            <v>100Ｈ</v>
          </cell>
          <cell r="F9" t="str">
            <v>042</v>
          </cell>
        </row>
        <row r="10">
          <cell r="E10" t="str">
            <v>4×100Ｒ</v>
          </cell>
          <cell r="F10" t="str">
            <v>601</v>
          </cell>
        </row>
        <row r="11"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記入用"/>
      <sheetName val="提出用"/>
      <sheetName val="データ"/>
    </sheetNames>
    <sheetDataSet>
      <sheetData sheetId="0"/>
      <sheetData sheetId="1"/>
      <sheetData sheetId="2">
        <row r="2">
          <cell r="A2" t="str">
            <v>男</v>
          </cell>
          <cell r="B2">
            <v>1</v>
          </cell>
          <cell r="C2" t="str">
            <v>釜石東</v>
          </cell>
          <cell r="D2" t="str">
            <v>032024</v>
          </cell>
          <cell r="E2">
            <v>100</v>
          </cell>
          <cell r="F2" t="str">
            <v>002</v>
          </cell>
          <cell r="G2" t="str">
            <v>１年</v>
          </cell>
          <cell r="H2" t="str">
            <v xml:space="preserve">01 </v>
          </cell>
          <cell r="I2" t="str">
            <v>岩手</v>
          </cell>
          <cell r="J2" t="str">
            <v>03</v>
          </cell>
        </row>
        <row r="3">
          <cell r="A3" t="str">
            <v>女</v>
          </cell>
          <cell r="B3">
            <v>2</v>
          </cell>
          <cell r="C3" t="str">
            <v>大平</v>
          </cell>
          <cell r="D3" t="str">
            <v>032063</v>
          </cell>
          <cell r="E3">
            <v>200</v>
          </cell>
          <cell r="F3" t="str">
            <v>003</v>
          </cell>
          <cell r="G3" t="str">
            <v>２年</v>
          </cell>
          <cell r="H3" t="str">
            <v xml:space="preserve">02 </v>
          </cell>
        </row>
        <row r="4">
          <cell r="C4" t="str">
            <v>釜石二</v>
          </cell>
          <cell r="D4" t="str">
            <v>032064</v>
          </cell>
          <cell r="E4">
            <v>400</v>
          </cell>
          <cell r="F4" t="str">
            <v>005</v>
          </cell>
          <cell r="G4" t="str">
            <v>３年</v>
          </cell>
          <cell r="H4" t="str">
            <v xml:space="preserve">03 </v>
          </cell>
        </row>
        <row r="5">
          <cell r="C5" t="str">
            <v>小佐野</v>
          </cell>
          <cell r="D5" t="str">
            <v>032065</v>
          </cell>
          <cell r="E5">
            <v>800</v>
          </cell>
          <cell r="F5" t="str">
            <v>006</v>
          </cell>
          <cell r="G5" t="str">
            <v>２，３年</v>
          </cell>
          <cell r="H5" t="str">
            <v xml:space="preserve">04 </v>
          </cell>
        </row>
        <row r="6">
          <cell r="C6" t="str">
            <v>大槌</v>
          </cell>
          <cell r="D6" t="str">
            <v>032066</v>
          </cell>
          <cell r="E6">
            <v>1500</v>
          </cell>
          <cell r="F6" t="str">
            <v>008</v>
          </cell>
          <cell r="G6" t="str">
            <v>共通</v>
          </cell>
          <cell r="H6" t="str">
            <v xml:space="preserve">00 </v>
          </cell>
        </row>
        <row r="7">
          <cell r="C7" t="str">
            <v>甲子</v>
          </cell>
          <cell r="D7" t="str">
            <v>032088</v>
          </cell>
          <cell r="E7">
            <v>3000</v>
          </cell>
          <cell r="F7" t="str">
            <v>010</v>
          </cell>
          <cell r="G7" t="str">
            <v>低学年</v>
          </cell>
          <cell r="H7" t="str">
            <v xml:space="preserve">09 </v>
          </cell>
        </row>
        <row r="8">
          <cell r="C8" t="str">
            <v>釜石一</v>
          </cell>
          <cell r="D8" t="str">
            <v>032111</v>
          </cell>
          <cell r="E8" t="str">
            <v>110Ｈ</v>
          </cell>
          <cell r="F8" t="str">
            <v>032</v>
          </cell>
        </row>
        <row r="9">
          <cell r="C9" t="str">
            <v>橋野</v>
          </cell>
          <cell r="D9" t="str">
            <v>032160</v>
          </cell>
          <cell r="E9" t="str">
            <v>100Ｈ</v>
          </cell>
          <cell r="F9" t="str">
            <v>042</v>
          </cell>
        </row>
        <row r="10">
          <cell r="C10" t="str">
            <v>唐丹</v>
          </cell>
          <cell r="D10" t="str">
            <v>032161</v>
          </cell>
          <cell r="E10" t="str">
            <v>4×100Ｒ</v>
          </cell>
          <cell r="F10" t="str">
            <v>601</v>
          </cell>
        </row>
        <row r="11">
          <cell r="C11" t="str">
            <v>吉里吉里</v>
          </cell>
          <cell r="D11" t="str">
            <v>032193</v>
          </cell>
          <cell r="E11" t="str">
            <v>4×200Ｒ</v>
          </cell>
          <cell r="F11" t="str">
            <v>602</v>
          </cell>
        </row>
        <row r="12">
          <cell r="E12" t="str">
            <v>走高跳</v>
          </cell>
          <cell r="F12" t="str">
            <v>071</v>
          </cell>
        </row>
        <row r="13">
          <cell r="E13" t="str">
            <v>棒高跳</v>
          </cell>
          <cell r="F13" t="str">
            <v>072</v>
          </cell>
        </row>
        <row r="14">
          <cell r="E14" t="str">
            <v>走幅跳</v>
          </cell>
          <cell r="F14" t="str">
            <v>073</v>
          </cell>
        </row>
        <row r="15">
          <cell r="E15" t="str">
            <v>砲丸投男</v>
          </cell>
          <cell r="F15" t="str">
            <v>083</v>
          </cell>
        </row>
        <row r="16">
          <cell r="E16" t="str">
            <v>砲丸投女</v>
          </cell>
          <cell r="F16" t="str">
            <v>085</v>
          </cell>
        </row>
        <row r="17">
          <cell r="E17" t="str">
            <v>男三種Ａ</v>
          </cell>
          <cell r="F17" t="str">
            <v>206</v>
          </cell>
        </row>
        <row r="18">
          <cell r="E18" t="str">
            <v>男三種Ｂ</v>
          </cell>
          <cell r="F18" t="str">
            <v>207</v>
          </cell>
        </row>
        <row r="19">
          <cell r="E19" t="str">
            <v>女三種Ａ</v>
          </cell>
          <cell r="F19" t="str">
            <v>208</v>
          </cell>
        </row>
        <row r="20">
          <cell r="E20" t="str">
            <v>女三種Ｂ</v>
          </cell>
          <cell r="F20" t="str">
            <v>209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所属・種目コード"/>
      <sheetName val="入力の注意"/>
      <sheetName val="個人データ入力用"/>
      <sheetName val="男子リレ-入力"/>
      <sheetName val="女子リレ-入力"/>
      <sheetName val="個人データ提出用"/>
      <sheetName val="申し込み確認書"/>
      <sheetName val="男子リレーデータ提出"/>
      <sheetName val="女子リレーデータ提出"/>
      <sheetName val="未登録者データ入力"/>
      <sheetName val="競技者原本"/>
      <sheetName val="一般・大学競技者"/>
      <sheetName val="高校競技者"/>
      <sheetName val="中学競技者"/>
      <sheetName val="小学競技者"/>
      <sheetName val="リレーデータ形式"/>
      <sheetName val="MAT提出用"/>
      <sheetName val="地区全校提出用を貼り付け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indexed="48"/>
  </sheetPr>
  <dimension ref="A1:GW804"/>
  <sheetViews>
    <sheetView tabSelected="1" zoomScale="55" zoomScaleNormal="55" zoomScaleSheetLayoutView="55" workbookViewId="0">
      <selection activeCell="M20" sqref="M20"/>
    </sheetView>
  </sheetViews>
  <sheetFormatPr defaultColWidth="11" defaultRowHeight="14"/>
  <cols>
    <col min="1" max="2" width="5.83203125" style="1" customWidth="1"/>
    <col min="3" max="3" width="6.4140625" style="1" customWidth="1"/>
    <col min="4" max="4" width="2" style="110" customWidth="1"/>
    <col min="5" max="5" width="6.33203125" style="1" customWidth="1"/>
    <col min="6" max="7" width="5.1640625" style="4" customWidth="1"/>
    <col min="8" max="8" width="12" style="4" customWidth="1"/>
    <col min="9" max="9" width="18.58203125" style="1" customWidth="1"/>
    <col min="10" max="10" width="7.6640625" style="3" customWidth="1"/>
    <col min="11" max="11" width="15.4140625" style="1" customWidth="1"/>
    <col min="12" max="12" width="20.6640625" style="1" customWidth="1"/>
    <col min="13" max="13" width="26.6640625" style="3" customWidth="1"/>
    <col min="14" max="14" width="33.58203125" style="217" customWidth="1"/>
    <col min="15" max="15" width="15.6640625" style="3" customWidth="1"/>
    <col min="16" max="16" width="26.6640625" style="3" customWidth="1"/>
    <col min="17" max="17" width="33.58203125" style="218" customWidth="1"/>
    <col min="18" max="18" width="15.6640625" style="1" customWidth="1"/>
    <col min="19" max="19" width="26.6640625" style="3" hidden="1" customWidth="1"/>
    <col min="20" max="20" width="30.6640625" style="1" hidden="1" customWidth="1"/>
    <col min="21" max="21" width="15.6640625" style="217" hidden="1" customWidth="1"/>
    <col min="22" max="22" width="11.08203125" style="217" customWidth="1"/>
    <col min="23" max="26" width="16.6640625" style="217" customWidth="1"/>
    <col min="27" max="27" width="9.9140625" style="1" customWidth="1"/>
    <col min="28" max="28" width="13.1640625" style="1" hidden="1" customWidth="1"/>
    <col min="29" max="29" width="13.1640625" style="3" hidden="1" customWidth="1"/>
    <col min="30" max="30" width="8.08203125" style="1" hidden="1" customWidth="1"/>
    <col min="31" max="32" width="8.6640625" style="3" hidden="1" customWidth="1"/>
    <col min="33" max="33" width="9.6640625" style="3" hidden="1" customWidth="1"/>
    <col min="34" max="34" width="3.33203125" hidden="1" customWidth="1"/>
    <col min="35" max="35" width="13.1640625" style="27" hidden="1" customWidth="1"/>
    <col min="36" max="37" width="11" hidden="1" customWidth="1"/>
    <col min="38" max="38" width="9.6640625" style="1" hidden="1" customWidth="1"/>
    <col min="39" max="40" width="20.5" style="3" hidden="1" customWidth="1"/>
    <col min="41" max="41" width="15.5" style="3" hidden="1" customWidth="1"/>
    <col min="42" max="42" width="6.5" style="3" hidden="1" customWidth="1"/>
    <col min="43" max="43" width="10.6640625" style="3" hidden="1" customWidth="1"/>
    <col min="44" max="45" width="7.6640625" style="3" hidden="1" customWidth="1"/>
    <col min="46" max="46" width="9.6640625" style="3" hidden="1" customWidth="1"/>
    <col min="47" max="47" width="16.08203125" style="3" hidden="1" customWidth="1"/>
    <col min="48" max="48" width="11.33203125" style="3" hidden="1" customWidth="1"/>
    <col min="49" max="50" width="9.5" style="3" hidden="1" customWidth="1"/>
    <col min="51" max="51" width="15.9140625" style="3" hidden="1" customWidth="1"/>
    <col min="52" max="52" width="8" style="1" hidden="1" customWidth="1"/>
    <col min="53" max="53" width="6.1640625" style="1" hidden="1" customWidth="1"/>
    <col min="54" max="54" width="15.33203125" style="3" hidden="1" customWidth="1"/>
    <col min="55" max="55" width="18.58203125" style="3" hidden="1" customWidth="1"/>
    <col min="56" max="56" width="10.1640625" style="1" hidden="1" customWidth="1"/>
    <col min="57" max="62" width="11.5" style="3" hidden="1" customWidth="1"/>
    <col min="63" max="63" width="10.1640625" style="1" hidden="1" customWidth="1"/>
    <col min="64" max="64" width="22.58203125" style="1" hidden="1" customWidth="1"/>
    <col min="65" max="65" width="24.08203125" style="1" hidden="1" customWidth="1"/>
    <col min="66" max="66" width="23" style="1" hidden="1" customWidth="1"/>
    <col min="67" max="67" width="32.25" style="1" hidden="1" customWidth="1"/>
    <col min="68" max="68" width="26.4140625" style="1" hidden="1" customWidth="1"/>
    <col min="69" max="69" width="19.4140625" style="1" customWidth="1"/>
    <col min="70" max="82" width="11" style="1" customWidth="1"/>
    <col min="83" max="87" width="11" style="1"/>
    <col min="88" max="205" width="11" style="110"/>
    <col min="206" max="16384" width="11" style="1"/>
  </cols>
  <sheetData>
    <row r="1" spans="1:87">
      <c r="A1" s="110"/>
      <c r="B1" s="110"/>
      <c r="C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</row>
    <row r="2" spans="1:87" ht="27" customHeight="1">
      <c r="A2" s="110"/>
      <c r="B2" s="110"/>
      <c r="C2" s="110"/>
      <c r="E2" s="110"/>
      <c r="F2" s="844" t="s">
        <v>2258</v>
      </c>
      <c r="G2" s="845"/>
      <c r="H2" s="845"/>
      <c r="I2" s="845"/>
      <c r="J2" s="845"/>
      <c r="K2" s="845"/>
      <c r="L2" s="846"/>
      <c r="M2" s="113"/>
      <c r="N2" s="111"/>
      <c r="O2" s="113"/>
      <c r="P2" s="113"/>
      <c r="Q2" s="186"/>
      <c r="R2" s="110"/>
      <c r="S2" s="113"/>
      <c r="T2" s="110"/>
      <c r="U2" s="111"/>
      <c r="V2" s="111"/>
      <c r="W2" s="111"/>
      <c r="X2" s="111"/>
      <c r="Y2" s="111"/>
      <c r="Z2" s="111"/>
      <c r="AA2" s="110"/>
      <c r="AB2" s="110"/>
      <c r="AC2" s="113"/>
      <c r="AD2" s="110"/>
      <c r="AE2" s="113"/>
      <c r="AF2" s="113"/>
      <c r="AG2" s="113"/>
      <c r="AH2" s="107"/>
      <c r="AI2" s="157"/>
      <c r="AJ2" s="107"/>
      <c r="AK2" s="107"/>
      <c r="AL2" s="110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0"/>
      <c r="BA2" s="110"/>
      <c r="BB2" s="113"/>
      <c r="BC2" s="113"/>
      <c r="BD2" s="110"/>
      <c r="BE2" s="113"/>
      <c r="BF2" s="113"/>
      <c r="BG2" s="113"/>
      <c r="BH2" s="113"/>
      <c r="BI2" s="113"/>
      <c r="BJ2" s="113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</row>
    <row r="3" spans="1:87" ht="22.75" customHeight="1">
      <c r="A3" s="110"/>
      <c r="B3" s="827" t="s">
        <v>908</v>
      </c>
      <c r="C3" s="828"/>
      <c r="D3" s="829"/>
      <c r="E3" s="110"/>
      <c r="F3" s="847"/>
      <c r="G3" s="848"/>
      <c r="H3" s="848"/>
      <c r="I3" s="848"/>
      <c r="J3" s="848"/>
      <c r="K3" s="848"/>
      <c r="L3" s="849"/>
      <c r="M3" s="306"/>
      <c r="N3" s="387"/>
      <c r="O3" s="113"/>
      <c r="P3" s="443"/>
      <c r="Q3" s="443"/>
      <c r="R3" s="443"/>
      <c r="S3" s="113"/>
      <c r="T3" s="110"/>
      <c r="U3" s="111"/>
      <c r="V3" s="111"/>
      <c r="W3" s="111"/>
      <c r="X3" s="111"/>
      <c r="Y3" s="111"/>
      <c r="Z3" s="111"/>
      <c r="AA3" s="110"/>
      <c r="AB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</row>
    <row r="4" spans="1:87" ht="8.4" customHeight="1">
      <c r="A4" s="110"/>
      <c r="B4" s="110"/>
      <c r="C4" s="110"/>
      <c r="E4" s="110"/>
      <c r="F4" s="110"/>
      <c r="G4" s="110"/>
      <c r="H4" s="110"/>
      <c r="I4" s="306"/>
      <c r="J4" s="306"/>
      <c r="K4" s="306"/>
      <c r="L4" s="306"/>
      <c r="M4" s="306"/>
      <c r="N4" s="387"/>
      <c r="O4" s="113"/>
      <c r="P4" s="113"/>
      <c r="Q4" s="186"/>
      <c r="R4" s="110"/>
      <c r="S4" s="113"/>
      <c r="T4" s="110"/>
      <c r="U4" s="111"/>
      <c r="V4" s="111"/>
      <c r="W4" s="111"/>
      <c r="X4" s="111"/>
      <c r="Y4" s="111"/>
      <c r="Z4" s="111"/>
      <c r="AA4" s="110"/>
      <c r="AB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</row>
    <row r="5" spans="1:87" ht="20.399999999999999" customHeight="1">
      <c r="A5" s="110"/>
      <c r="B5" s="110"/>
      <c r="C5" s="110"/>
      <c r="E5" s="110"/>
      <c r="F5" s="110"/>
      <c r="G5" s="110"/>
      <c r="H5" s="110"/>
      <c r="I5" s="306"/>
      <c r="J5" s="306"/>
      <c r="K5" s="306"/>
      <c r="L5" s="863" t="s">
        <v>1012</v>
      </c>
      <c r="M5" s="863"/>
      <c r="N5" s="676" t="s">
        <v>1013</v>
      </c>
      <c r="O5" s="524"/>
      <c r="P5" s="378"/>
      <c r="Q5" s="186"/>
      <c r="R5" s="110"/>
      <c r="S5" s="113"/>
      <c r="T5" s="110"/>
      <c r="U5" s="111"/>
      <c r="V5" s="111"/>
      <c r="W5" s="111"/>
      <c r="X5" s="111"/>
      <c r="Y5" s="111"/>
      <c r="Z5" s="111"/>
      <c r="AA5" s="110"/>
      <c r="AB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</row>
    <row r="6" spans="1:87" ht="24.65" customHeight="1">
      <c r="A6" s="110"/>
      <c r="B6" s="110"/>
      <c r="C6" s="110"/>
      <c r="D6" s="858" t="s">
        <v>460</v>
      </c>
      <c r="E6" s="859"/>
      <c r="F6" s="860"/>
      <c r="G6" s="861" t="s">
        <v>531</v>
      </c>
      <c r="H6" s="862"/>
      <c r="I6" s="862"/>
      <c r="J6" s="306"/>
      <c r="K6" s="306"/>
      <c r="L6" s="864" t="s">
        <v>1014</v>
      </c>
      <c r="M6" s="864"/>
      <c r="N6" s="864"/>
      <c r="O6" s="864"/>
      <c r="P6" s="113"/>
      <c r="Q6" s="186"/>
      <c r="R6" s="110"/>
      <c r="S6" s="113"/>
      <c r="T6" s="110"/>
      <c r="U6" s="111"/>
      <c r="V6" s="111"/>
      <c r="W6" s="111"/>
      <c r="X6" s="111"/>
      <c r="Y6" s="111"/>
      <c r="Z6" s="111"/>
      <c r="AA6" s="110"/>
      <c r="AB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</row>
    <row r="7" spans="1:87" ht="36" customHeight="1" thickBot="1">
      <c r="A7" s="110"/>
      <c r="B7" s="110"/>
      <c r="C7" s="110"/>
      <c r="E7" s="110"/>
      <c r="F7" s="110"/>
      <c r="G7" s="110"/>
      <c r="H7" s="110"/>
      <c r="I7" s="110"/>
      <c r="J7" s="113"/>
      <c r="K7" s="445"/>
      <c r="L7" s="443"/>
      <c r="M7" s="525" t="s">
        <v>909</v>
      </c>
      <c r="N7" s="526"/>
      <c r="O7" s="526"/>
      <c r="P7" s="443"/>
      <c r="Q7" s="186"/>
      <c r="R7" s="110"/>
      <c r="S7" s="113"/>
      <c r="T7" s="110"/>
      <c r="U7" s="112"/>
      <c r="V7" s="112"/>
      <c r="W7" s="112"/>
      <c r="X7" s="112"/>
      <c r="Y7" s="112"/>
      <c r="Z7" s="112"/>
      <c r="AA7" s="110"/>
      <c r="AB7" s="110"/>
      <c r="AG7" s="27"/>
      <c r="AK7" s="1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</row>
    <row r="8" spans="1:87" ht="26.4" customHeight="1" thickBot="1">
      <c r="A8" s="110"/>
      <c r="B8" s="110"/>
      <c r="C8" s="110"/>
      <c r="E8" s="854" t="s">
        <v>551</v>
      </c>
      <c r="F8" s="855"/>
      <c r="G8" s="855"/>
      <c r="H8" s="856"/>
      <c r="I8" s="857"/>
      <c r="J8" s="857"/>
      <c r="K8" s="187"/>
      <c r="L8" s="850" t="s">
        <v>910</v>
      </c>
      <c r="M8" s="850"/>
      <c r="N8" s="527" t="s">
        <v>911</v>
      </c>
      <c r="O8" s="113"/>
      <c r="P8" s="113"/>
      <c r="Q8" s="186"/>
      <c r="R8" s="110"/>
      <c r="S8" s="113"/>
      <c r="T8" s="110"/>
      <c r="U8" s="112"/>
      <c r="V8" s="112"/>
      <c r="W8" s="112"/>
      <c r="X8" s="112"/>
      <c r="Y8" s="112"/>
      <c r="Z8" s="112"/>
      <c r="AA8" s="110"/>
      <c r="AB8" s="110"/>
      <c r="AG8" s="27"/>
      <c r="AK8" s="1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</row>
    <row r="9" spans="1:87" ht="28.25" customHeight="1">
      <c r="A9" s="110"/>
      <c r="B9" s="110"/>
      <c r="C9" s="110"/>
      <c r="E9" s="914" t="s">
        <v>533</v>
      </c>
      <c r="F9" s="915"/>
      <c r="G9" s="915"/>
      <c r="H9" s="915"/>
      <c r="I9" s="916" t="s">
        <v>1029</v>
      </c>
      <c r="J9" s="917"/>
      <c r="K9" s="110"/>
      <c r="L9" s="528"/>
      <c r="M9" s="528"/>
      <c r="N9" s="528"/>
      <c r="O9" s="528"/>
      <c r="P9" s="528"/>
      <c r="Q9" s="110"/>
      <c r="R9" s="243"/>
      <c r="S9" s="379"/>
      <c r="T9" s="243"/>
      <c r="U9" s="243"/>
      <c r="V9" s="243"/>
      <c r="W9" s="243"/>
      <c r="X9" s="243"/>
      <c r="Y9" s="243"/>
      <c r="Z9" s="243"/>
      <c r="AA9" s="243"/>
      <c r="AB9" s="243"/>
      <c r="AC9" s="360"/>
      <c r="AD9" s="242"/>
      <c r="AE9" s="360"/>
      <c r="AF9" s="360"/>
      <c r="AG9" s="360"/>
      <c r="AH9" s="242"/>
      <c r="AI9" s="242"/>
      <c r="AJ9" s="242"/>
      <c r="AK9" s="242"/>
      <c r="AL9" s="242"/>
      <c r="AM9" s="360"/>
      <c r="AN9" s="360"/>
      <c r="AO9" s="360"/>
      <c r="AP9" s="360"/>
      <c r="AQ9" s="360"/>
      <c r="AR9" s="360"/>
      <c r="AS9" s="360"/>
      <c r="AT9" s="360"/>
      <c r="AU9" s="360"/>
      <c r="AV9" s="360"/>
      <c r="AW9" s="360"/>
      <c r="AX9" s="360"/>
      <c r="AY9" s="360"/>
      <c r="AZ9" s="242"/>
      <c r="BA9" s="242"/>
      <c r="BB9" s="360"/>
      <c r="BC9" s="360"/>
      <c r="BD9" s="242"/>
      <c r="BE9" s="360"/>
      <c r="BF9" s="360"/>
      <c r="BG9" s="360"/>
      <c r="BH9" s="360"/>
      <c r="BI9" s="360"/>
      <c r="BJ9" s="360"/>
      <c r="BK9" s="242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</row>
    <row r="10" spans="1:87" ht="22.25" customHeight="1">
      <c r="A10" s="110"/>
      <c r="B10" s="110"/>
      <c r="C10" s="110"/>
      <c r="E10" s="908" t="s">
        <v>521</v>
      </c>
      <c r="F10" s="909"/>
      <c r="G10" s="909"/>
      <c r="H10" s="911"/>
      <c r="I10" s="912"/>
      <c r="J10" s="913"/>
      <c r="K10" s="113"/>
      <c r="L10" s="635"/>
      <c r="M10" s="825" t="s">
        <v>958</v>
      </c>
      <c r="N10" s="826"/>
      <c r="O10" s="528"/>
      <c r="P10" s="528"/>
      <c r="Q10" s="110"/>
      <c r="R10" s="110"/>
      <c r="S10" s="113"/>
      <c r="T10" s="110"/>
      <c r="U10" s="110"/>
      <c r="V10" s="110"/>
      <c r="W10" s="110"/>
      <c r="X10" s="110"/>
      <c r="Y10" s="113"/>
      <c r="Z10" s="107"/>
      <c r="AA10" s="113"/>
      <c r="AB10" s="107"/>
      <c r="AC10" s="27"/>
      <c r="AD10" s="27"/>
      <c r="AH10" s="1"/>
      <c r="AI10" s="1"/>
      <c r="AJ10" s="1"/>
      <c r="AK10" s="1"/>
      <c r="BF10" s="372"/>
      <c r="BG10" s="372"/>
      <c r="BH10" s="372"/>
      <c r="BI10" s="372"/>
      <c r="BJ10" s="113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</row>
    <row r="11" spans="1:87" ht="22.25" customHeight="1">
      <c r="A11" s="110"/>
      <c r="B11" s="110"/>
      <c r="C11" s="110"/>
      <c r="E11" s="908" t="s">
        <v>522</v>
      </c>
      <c r="F11" s="909"/>
      <c r="G11" s="910"/>
      <c r="H11" s="918"/>
      <c r="I11" s="918"/>
      <c r="J11" s="919"/>
      <c r="K11" s="113"/>
      <c r="L11" s="851" t="s">
        <v>912</v>
      </c>
      <c r="M11" s="851"/>
      <c r="N11" s="851"/>
      <c r="O11" s="851"/>
      <c r="P11" s="851"/>
      <c r="Q11" s="110"/>
      <c r="R11" s="293"/>
      <c r="S11" s="372"/>
      <c r="T11" s="293"/>
      <c r="U11" s="293"/>
      <c r="V11" s="293"/>
      <c r="W11" s="293"/>
      <c r="X11" s="293"/>
      <c r="Y11" s="293"/>
      <c r="Z11" s="293"/>
      <c r="AA11" s="110"/>
      <c r="AB11" s="110"/>
      <c r="AC11" s="27"/>
      <c r="AD11"/>
      <c r="AJ11" s="3"/>
      <c r="AK11" s="3"/>
      <c r="AL11" s="3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0"/>
      <c r="CG11" s="110"/>
      <c r="CH11" s="110"/>
      <c r="CI11" s="110"/>
    </row>
    <row r="12" spans="1:87" ht="22.25" customHeight="1">
      <c r="A12" s="110"/>
      <c r="B12" s="110"/>
      <c r="C12" s="110"/>
      <c r="E12" s="927" t="s">
        <v>523</v>
      </c>
      <c r="F12" s="928"/>
      <c r="G12" s="928"/>
      <c r="H12" s="924"/>
      <c r="I12" s="925"/>
      <c r="J12" s="926"/>
      <c r="K12" s="187"/>
      <c r="L12" s="851" t="s">
        <v>913</v>
      </c>
      <c r="M12" s="851"/>
      <c r="N12" s="851"/>
      <c r="O12" s="851"/>
      <c r="P12" s="851"/>
      <c r="Q12" s="110"/>
      <c r="R12" s="294"/>
      <c r="S12" s="364"/>
      <c r="T12" s="294"/>
      <c r="U12" s="294"/>
      <c r="V12" s="294"/>
      <c r="W12" s="294"/>
      <c r="X12" s="294"/>
      <c r="Y12" s="294"/>
      <c r="Z12" s="294"/>
      <c r="AA12" s="187"/>
      <c r="AB12" s="187"/>
      <c r="AC12" s="189"/>
      <c r="AG12" s="27"/>
      <c r="AK12" s="1"/>
      <c r="BL12" s="295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10"/>
      <c r="BZ12" s="110"/>
      <c r="CA12" s="110"/>
      <c r="CB12" s="110"/>
      <c r="CC12" s="110"/>
      <c r="CD12" s="110"/>
      <c r="CE12" s="110"/>
      <c r="CF12" s="110"/>
      <c r="CG12" s="110"/>
      <c r="CH12" s="110"/>
      <c r="CI12" s="110"/>
    </row>
    <row r="13" spans="1:87" ht="22.25" customHeight="1">
      <c r="A13" s="110"/>
      <c r="B13" s="110"/>
      <c r="C13" s="110"/>
      <c r="E13" s="908" t="s">
        <v>462</v>
      </c>
      <c r="F13" s="909"/>
      <c r="G13" s="910"/>
      <c r="H13" s="925"/>
      <c r="I13" s="925"/>
      <c r="J13" s="926"/>
      <c r="K13" s="187"/>
      <c r="L13" s="110"/>
      <c r="M13" s="643" t="s">
        <v>527</v>
      </c>
      <c r="N13" s="852" t="s">
        <v>902</v>
      </c>
      <c r="O13" s="853"/>
      <c r="P13" s="853"/>
      <c r="Q13" s="110"/>
      <c r="R13" s="304"/>
      <c r="S13" s="365"/>
      <c r="T13" s="304"/>
      <c r="U13" s="294"/>
      <c r="V13" s="294"/>
      <c r="W13" s="294"/>
      <c r="X13" s="294"/>
      <c r="Y13" s="294"/>
      <c r="Z13" s="294"/>
      <c r="AA13" s="187"/>
      <c r="AB13" s="187"/>
      <c r="AC13" s="189"/>
      <c r="AG13" s="27"/>
      <c r="AK13" s="1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</row>
    <row r="14" spans="1:87" ht="18.649999999999999" customHeight="1">
      <c r="A14" s="110"/>
      <c r="B14" s="110"/>
      <c r="C14" s="110"/>
      <c r="E14" s="932" t="s">
        <v>529</v>
      </c>
      <c r="F14" s="933"/>
      <c r="G14" s="934"/>
      <c r="H14" s="920"/>
      <c r="I14" s="920"/>
      <c r="J14" s="921"/>
      <c r="K14" s="187"/>
      <c r="L14" s="110"/>
      <c r="M14" s="113"/>
      <c r="N14" s="111"/>
      <c r="O14" s="111"/>
      <c r="P14" s="111"/>
      <c r="Q14" s="529"/>
      <c r="R14" s="187"/>
      <c r="S14" s="187"/>
      <c r="T14" s="187"/>
      <c r="U14" s="188"/>
      <c r="V14" s="188"/>
      <c r="W14" s="188"/>
      <c r="X14" s="188"/>
      <c r="Y14" s="188"/>
      <c r="Z14" s="188"/>
      <c r="AA14" s="187"/>
      <c r="AB14" s="187"/>
      <c r="AC14" s="189"/>
      <c r="AG14" s="27"/>
      <c r="AK14" s="1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</row>
    <row r="15" spans="1:87" ht="18.649999999999999" customHeight="1" thickBot="1">
      <c r="A15" s="110"/>
      <c r="B15" s="110"/>
      <c r="C15" s="110"/>
      <c r="E15" s="935"/>
      <c r="F15" s="936"/>
      <c r="G15" s="937"/>
      <c r="H15" s="922"/>
      <c r="I15" s="922"/>
      <c r="J15" s="923"/>
      <c r="K15" s="187"/>
      <c r="L15" s="196"/>
      <c r="M15" s="196"/>
      <c r="N15" s="111"/>
      <c r="O15" s="111"/>
      <c r="P15" s="111"/>
      <c r="Q15" s="529"/>
      <c r="R15" s="191"/>
      <c r="S15" s="380"/>
      <c r="T15" s="190"/>
      <c r="U15" s="190"/>
      <c r="V15" s="190"/>
      <c r="W15" s="190"/>
      <c r="X15" s="190"/>
      <c r="Y15" s="190"/>
      <c r="Z15" s="190"/>
      <c r="AA15" s="187"/>
      <c r="AB15" s="187"/>
      <c r="AC15" s="189"/>
      <c r="AG15" s="27"/>
      <c r="AK15" s="1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</row>
    <row r="16" spans="1:87" ht="21" customHeight="1">
      <c r="A16" s="110"/>
      <c r="B16" s="110"/>
      <c r="C16" s="110"/>
      <c r="E16" s="110"/>
      <c r="F16" s="833" t="s">
        <v>959</v>
      </c>
      <c r="G16" s="833"/>
      <c r="H16" s="833"/>
      <c r="I16" s="833"/>
      <c r="J16" s="187"/>
      <c r="K16" s="187"/>
      <c r="L16" s="940" t="s">
        <v>1015</v>
      </c>
      <c r="M16" s="940"/>
      <c r="N16" s="940"/>
      <c r="O16" s="941" t="s">
        <v>1009</v>
      </c>
      <c r="P16" s="942"/>
      <c r="Q16" s="673" t="s">
        <v>1010</v>
      </c>
      <c r="R16" s="192"/>
      <c r="S16" s="380"/>
      <c r="T16" s="191"/>
      <c r="U16" s="191"/>
      <c r="V16" s="191"/>
      <c r="W16" s="191"/>
      <c r="X16" s="191"/>
      <c r="Y16" s="191"/>
      <c r="Z16" s="191"/>
      <c r="AA16" s="187"/>
      <c r="AB16" s="187"/>
      <c r="AC16" s="189"/>
      <c r="AG16" s="27"/>
      <c r="AK16" s="1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</row>
    <row r="17" spans="1:205" ht="24.65" customHeight="1">
      <c r="A17" s="110"/>
      <c r="B17" s="110"/>
      <c r="C17" s="110"/>
      <c r="E17" s="110"/>
      <c r="F17" s="234"/>
      <c r="G17" s="234"/>
      <c r="H17" s="234"/>
      <c r="I17" s="110"/>
      <c r="J17" s="192"/>
      <c r="K17" s="192"/>
      <c r="L17" s="853" t="s">
        <v>1032</v>
      </c>
      <c r="M17" s="853"/>
      <c r="N17" s="853"/>
      <c r="O17" s="853"/>
      <c r="P17" s="853"/>
      <c r="Q17" s="192"/>
      <c r="R17" s="192"/>
      <c r="S17" s="375"/>
      <c r="T17" s="192"/>
      <c r="U17" s="192"/>
      <c r="V17" s="192"/>
      <c r="W17" s="192"/>
      <c r="X17" s="192"/>
      <c r="Y17" s="192"/>
      <c r="Z17" s="192"/>
      <c r="AA17" s="193"/>
      <c r="AB17" s="194"/>
      <c r="AC17" s="930" t="s">
        <v>697</v>
      </c>
      <c r="AD17" s="930"/>
      <c r="AE17" s="938" t="s">
        <v>699</v>
      </c>
      <c r="AF17" s="938"/>
      <c r="AG17" s="938"/>
      <c r="AK17" s="1"/>
      <c r="BL17" s="31"/>
      <c r="BM17" s="31"/>
      <c r="BN17" s="31"/>
      <c r="BO17" s="31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</row>
    <row r="18" spans="1:205" ht="19.25" customHeight="1" thickBot="1">
      <c r="A18" s="110"/>
      <c r="B18" s="110"/>
      <c r="C18" s="110"/>
      <c r="E18" s="195"/>
      <c r="F18" s="195"/>
      <c r="G18" s="195"/>
      <c r="H18" s="195"/>
      <c r="I18" s="939" t="s">
        <v>525</v>
      </c>
      <c r="J18" s="939"/>
      <c r="K18" s="196"/>
      <c r="L18" s="197"/>
      <c r="M18" s="196"/>
      <c r="N18" s="388"/>
      <c r="O18" s="192"/>
      <c r="P18" s="375"/>
      <c r="Q18" s="192"/>
      <c r="R18" s="192"/>
      <c r="S18" s="375"/>
      <c r="T18" s="192"/>
      <c r="U18" s="192"/>
      <c r="V18" s="192"/>
      <c r="W18" s="192"/>
      <c r="X18" s="192"/>
      <c r="Y18" s="192"/>
      <c r="Z18" s="192"/>
      <c r="AA18" s="193"/>
      <c r="AB18" s="194"/>
      <c r="AC18" s="931"/>
      <c r="AD18" s="931"/>
      <c r="AE18" s="929" t="s">
        <v>698</v>
      </c>
      <c r="AF18" s="929"/>
      <c r="AG18" s="929"/>
      <c r="AI18" s="843" t="s">
        <v>693</v>
      </c>
      <c r="AJ18" s="843"/>
      <c r="AK18" s="843"/>
      <c r="AL18" s="843"/>
      <c r="AM18" s="368" t="s">
        <v>692</v>
      </c>
      <c r="AN18" s="383" t="s">
        <v>691</v>
      </c>
      <c r="AO18" s="893" t="s">
        <v>697</v>
      </c>
      <c r="AP18" s="893"/>
      <c r="AQ18" s="842" t="s">
        <v>691</v>
      </c>
      <c r="AR18" s="842"/>
      <c r="AS18" s="842"/>
      <c r="AT18" s="842"/>
      <c r="AU18" s="842"/>
      <c r="AV18" s="842"/>
      <c r="AW18" s="842"/>
      <c r="AX18" s="842"/>
      <c r="AY18" s="842"/>
      <c r="AZ18" s="842"/>
      <c r="BA18" s="842"/>
      <c r="BB18" s="842"/>
      <c r="BC18" s="842"/>
      <c r="BE18" s="883" t="s">
        <v>690</v>
      </c>
      <c r="BF18" s="883"/>
      <c r="BG18" s="883"/>
      <c r="BH18" s="883"/>
      <c r="BI18" s="883"/>
      <c r="BJ18" s="368"/>
      <c r="BL18" s="31"/>
      <c r="BM18" s="31"/>
      <c r="BN18" s="31"/>
      <c r="BO18" s="31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</row>
    <row r="19" spans="1:205" s="120" customFormat="1" ht="20.399999999999999" customHeight="1" thickBot="1">
      <c r="A19" s="114"/>
      <c r="B19" s="114"/>
      <c r="C19" s="114"/>
      <c r="D19" s="114"/>
      <c r="E19" s="668" t="s">
        <v>468</v>
      </c>
      <c r="F19" s="877" t="s">
        <v>452</v>
      </c>
      <c r="G19" s="878"/>
      <c r="H19" s="669" t="s">
        <v>453</v>
      </c>
      <c r="I19" s="670" t="s">
        <v>457</v>
      </c>
      <c r="J19" s="670" t="s">
        <v>20</v>
      </c>
      <c r="K19" s="671" t="s">
        <v>25</v>
      </c>
      <c r="L19" s="672" t="s">
        <v>611</v>
      </c>
      <c r="M19" s="744" t="s">
        <v>914</v>
      </c>
      <c r="N19" s="745" t="s">
        <v>915</v>
      </c>
      <c r="O19" s="746" t="s">
        <v>1008</v>
      </c>
      <c r="P19" s="747" t="s">
        <v>914</v>
      </c>
      <c r="Q19" s="748" t="s">
        <v>917</v>
      </c>
      <c r="R19" s="749" t="s">
        <v>918</v>
      </c>
      <c r="S19" s="340" t="s">
        <v>919</v>
      </c>
      <c r="T19" s="340" t="s">
        <v>920</v>
      </c>
      <c r="U19" s="374" t="s">
        <v>921</v>
      </c>
      <c r="V19" s="316"/>
      <c r="W19" s="316"/>
      <c r="X19" s="316"/>
      <c r="Y19" s="382"/>
      <c r="Z19" s="316"/>
      <c r="AA19" s="886"/>
      <c r="AB19" s="886"/>
      <c r="AC19" s="115"/>
      <c r="AD19" s="116" t="s">
        <v>45</v>
      </c>
      <c r="AE19" s="117" t="s">
        <v>449</v>
      </c>
      <c r="AF19" s="118" t="s">
        <v>450</v>
      </c>
      <c r="AG19" s="119" t="s">
        <v>451</v>
      </c>
      <c r="AI19" s="394" t="s">
        <v>641</v>
      </c>
      <c r="AJ19" s="394" t="s">
        <v>45</v>
      </c>
      <c r="AK19" s="394" t="s">
        <v>384</v>
      </c>
      <c r="AL19" s="394" t="s">
        <v>383</v>
      </c>
      <c r="AM19" s="371" t="s">
        <v>590</v>
      </c>
      <c r="AN19" s="370" t="s">
        <v>591</v>
      </c>
      <c r="AO19" s="394" t="s">
        <v>640</v>
      </c>
      <c r="AP19" s="394" t="s">
        <v>4</v>
      </c>
      <c r="AQ19" s="370" t="s">
        <v>39</v>
      </c>
      <c r="AR19" s="370" t="s">
        <v>33</v>
      </c>
      <c r="AS19" s="370" t="s">
        <v>22</v>
      </c>
      <c r="AT19" s="370" t="s">
        <v>635</v>
      </c>
      <c r="AU19" s="370" t="s">
        <v>35</v>
      </c>
      <c r="AV19" s="370" t="s">
        <v>34</v>
      </c>
      <c r="AW19" s="370" t="s">
        <v>22</v>
      </c>
      <c r="AX19" s="370" t="s">
        <v>638</v>
      </c>
      <c r="AY19" s="370" t="s">
        <v>36</v>
      </c>
      <c r="AZ19" s="370" t="s">
        <v>37</v>
      </c>
      <c r="BA19" s="370" t="s">
        <v>22</v>
      </c>
      <c r="BB19" s="370" t="s">
        <v>639</v>
      </c>
      <c r="BC19" s="370" t="s">
        <v>38</v>
      </c>
      <c r="BE19" s="371" t="s">
        <v>33</v>
      </c>
      <c r="BF19" s="371" t="s">
        <v>391</v>
      </c>
      <c r="BG19" s="371" t="s">
        <v>34</v>
      </c>
      <c r="BH19" s="371" t="s">
        <v>391</v>
      </c>
      <c r="BI19" s="371" t="s">
        <v>34</v>
      </c>
      <c r="BJ19" s="371" t="s">
        <v>639</v>
      </c>
      <c r="BL19" s="114"/>
      <c r="BM19" s="587" t="s">
        <v>2261</v>
      </c>
      <c r="BN19" s="567" t="s">
        <v>2268</v>
      </c>
      <c r="BO19" s="567" t="s">
        <v>2267</v>
      </c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644"/>
      <c r="CK19" s="644"/>
      <c r="CL19" s="644"/>
      <c r="CM19" s="644"/>
      <c r="CN19" s="644"/>
      <c r="CO19" s="644"/>
      <c r="CP19" s="644"/>
      <c r="CQ19" s="644"/>
      <c r="CR19" s="644"/>
      <c r="CS19" s="644"/>
      <c r="CT19" s="644"/>
      <c r="CU19" s="644"/>
      <c r="CV19" s="644"/>
      <c r="CW19" s="644"/>
      <c r="CX19" s="644"/>
      <c r="CY19" s="644"/>
      <c r="CZ19" s="644"/>
      <c r="DA19" s="644"/>
      <c r="DB19" s="644"/>
      <c r="DC19" s="644"/>
      <c r="DD19" s="644"/>
      <c r="DE19" s="644"/>
      <c r="DF19" s="644"/>
      <c r="DG19" s="644"/>
      <c r="DH19" s="644"/>
      <c r="DI19" s="644"/>
      <c r="DJ19" s="644"/>
      <c r="DK19" s="644"/>
      <c r="DL19" s="644"/>
      <c r="DM19" s="644"/>
      <c r="DN19" s="644"/>
      <c r="DO19" s="644"/>
      <c r="DP19" s="644"/>
      <c r="DQ19" s="644"/>
      <c r="DR19" s="644"/>
      <c r="DS19" s="644"/>
      <c r="DT19" s="644"/>
      <c r="DU19" s="644"/>
      <c r="DV19" s="644"/>
      <c r="DW19" s="644"/>
      <c r="DX19" s="644"/>
      <c r="DY19" s="644"/>
      <c r="DZ19" s="644"/>
      <c r="EA19" s="644"/>
      <c r="EB19" s="644"/>
      <c r="EC19" s="644"/>
      <c r="ED19" s="644"/>
      <c r="EE19" s="644"/>
      <c r="EF19" s="644"/>
      <c r="EG19" s="644"/>
      <c r="EH19" s="644"/>
      <c r="EI19" s="644"/>
      <c r="EJ19" s="644"/>
      <c r="EK19" s="644"/>
      <c r="EL19" s="644"/>
      <c r="EM19" s="644"/>
      <c r="EN19" s="644"/>
      <c r="EO19" s="644"/>
      <c r="EP19" s="644"/>
      <c r="EQ19" s="644"/>
      <c r="ER19" s="644"/>
      <c r="ES19" s="644"/>
      <c r="ET19" s="644"/>
      <c r="EU19" s="644"/>
      <c r="EV19" s="644"/>
      <c r="EW19" s="644"/>
      <c r="EX19" s="644"/>
      <c r="EY19" s="644"/>
      <c r="EZ19" s="644"/>
      <c r="FA19" s="644"/>
      <c r="FB19" s="644"/>
      <c r="FC19" s="644"/>
      <c r="FD19" s="644"/>
      <c r="FE19" s="644"/>
      <c r="FF19" s="644"/>
      <c r="FG19" s="644"/>
      <c r="FH19" s="644"/>
      <c r="FI19" s="644"/>
      <c r="FJ19" s="644"/>
      <c r="FK19" s="644"/>
      <c r="FL19" s="644"/>
      <c r="FM19" s="644"/>
      <c r="FN19" s="644"/>
      <c r="FO19" s="644"/>
      <c r="FP19" s="644"/>
      <c r="FQ19" s="644"/>
      <c r="FR19" s="644"/>
      <c r="FS19" s="644"/>
      <c r="FT19" s="644"/>
      <c r="FU19" s="644"/>
      <c r="FV19" s="644"/>
      <c r="FW19" s="644"/>
      <c r="FX19" s="644"/>
      <c r="FY19" s="644"/>
      <c r="FZ19" s="644"/>
      <c r="GA19" s="644"/>
      <c r="GB19" s="644"/>
      <c r="GC19" s="644"/>
      <c r="GD19" s="644"/>
      <c r="GE19" s="644"/>
      <c r="GF19" s="644"/>
      <c r="GG19" s="644"/>
      <c r="GH19" s="644"/>
      <c r="GI19" s="644"/>
      <c r="GJ19" s="644"/>
      <c r="GK19" s="644"/>
      <c r="GL19" s="644"/>
      <c r="GM19" s="644"/>
      <c r="GN19" s="644"/>
      <c r="GO19" s="644"/>
      <c r="GP19" s="644"/>
      <c r="GQ19" s="644"/>
      <c r="GR19" s="644"/>
      <c r="GS19" s="644"/>
      <c r="GT19" s="644"/>
      <c r="GU19" s="644"/>
      <c r="GV19" s="644"/>
      <c r="GW19" s="644"/>
    </row>
    <row r="20" spans="1:205" s="121" customFormat="1" ht="25.25" customHeight="1">
      <c r="A20" s="31"/>
      <c r="B20" s="31"/>
      <c r="C20" s="830" t="s">
        <v>545</v>
      </c>
      <c r="D20" s="31"/>
      <c r="E20" s="307" t="s">
        <v>515</v>
      </c>
      <c r="F20" s="889">
        <v>1</v>
      </c>
      <c r="G20" s="890"/>
      <c r="H20" s="538"/>
      <c r="I20" s="814" t="str">
        <f>IF($H20="","",(VLOOKUP($H20,'競技者（中）'!$O$2:$U$1200,3,0)))</f>
        <v/>
      </c>
      <c r="J20" s="814" t="str">
        <f>IF($H20="","",(VLOOKUP($H20,'競技者（中）'!$O$2:$U$1200,7,0)))</f>
        <v/>
      </c>
      <c r="K20" s="814" t="str">
        <f>IF($H20="","",(VLOOKUP($H20,'競技者（中）'!$O$2:$U$1200,4,0)))</f>
        <v/>
      </c>
      <c r="L20" s="817" t="str">
        <f>IF($H20="","",(VLOOKUP($H20,'競技者（中）'!$O$2:$U$1200,5,0)))</f>
        <v/>
      </c>
      <c r="M20" s="774"/>
      <c r="N20" s="664"/>
      <c r="O20" s="665"/>
      <c r="P20" s="751"/>
      <c r="Q20" s="664"/>
      <c r="R20" s="665"/>
      <c r="S20" s="533"/>
      <c r="T20" s="534"/>
      <c r="U20" s="535"/>
      <c r="V20" s="345"/>
      <c r="W20" s="345"/>
      <c r="X20" s="345"/>
      <c r="Y20" s="382"/>
      <c r="Z20" s="345"/>
      <c r="AA20" s="124"/>
      <c r="AB20" s="124"/>
      <c r="AC20" s="125" t="s">
        <v>24</v>
      </c>
      <c r="AD20" s="126" t="s">
        <v>46</v>
      </c>
      <c r="AE20" s="401" t="s">
        <v>83</v>
      </c>
      <c r="AF20" s="401" t="s">
        <v>83</v>
      </c>
      <c r="AG20" s="401" t="s">
        <v>83</v>
      </c>
      <c r="AI20" s="120" t="str">
        <f t="shared" ref="AI20:AI49" si="0">L20</f>
        <v/>
      </c>
      <c r="AJ20" s="120">
        <f>IF(AD20="","",VLOOKUP(AD20,所属・種目コード!W:X,2,FALSE))</f>
        <v>3</v>
      </c>
      <c r="AK20" s="128">
        <f t="shared" ref="AK20:AK49" si="1">H20</f>
        <v>0</v>
      </c>
      <c r="AL20" s="120" t="str">
        <f t="shared" ref="AL20:AL49" si="2">J20</f>
        <v/>
      </c>
      <c r="AM20" s="120" t="str">
        <f t="shared" ref="AM20:AM49" si="3">I20</f>
        <v/>
      </c>
      <c r="AN20" s="120" t="str">
        <f t="shared" ref="AN20:AN49" si="4">CONCATENATE(I20,"(",J20,")")</f>
        <v>()</v>
      </c>
      <c r="AO20" s="120" t="str">
        <f>K20</f>
        <v/>
      </c>
      <c r="AP20" s="120">
        <f>IF(AC20="","",VLOOKUP(AC20,所属・種目コード!AQ:AR,2,FALSE))</f>
        <v>2</v>
      </c>
      <c r="AQ20" s="120" t="str">
        <f>IF(L20="","",VLOOKUP(L20,所属・種目コード!$B$2:$D$160,3,FALSE))</f>
        <v/>
      </c>
      <c r="AR20" s="120" t="str">
        <f>IF(N20="","",VLOOKUP(N20,所属・種目コード!$AF$2:$AG$55,2,FALSE))</f>
        <v/>
      </c>
      <c r="AS20" s="120" t="str">
        <f>IF(M20="","",VLOOKUP(M20,所属・種目コード!$AB$2:$AD$8,3,FALSE))</f>
        <v/>
      </c>
      <c r="AT20" s="361">
        <f>O20</f>
        <v>0</v>
      </c>
      <c r="AU20" s="120" t="str">
        <f>CONCATENATE(AR20,AS20," ",AT20)</f>
        <v xml:space="preserve"> 0</v>
      </c>
      <c r="AV20" s="120" t="str">
        <f>IF(Q20="","",VLOOKUP(Q20,所属・種目コード!$AF$2:$AG$55,2,FALSE))</f>
        <v/>
      </c>
      <c r="AW20" s="120" t="str">
        <f>IF(P20="","",VLOOKUP(P20,所属・種目コード!$AB$2:$AD$8,3,FALSE))</f>
        <v/>
      </c>
      <c r="AX20" s="361">
        <f>R20</f>
        <v>0</v>
      </c>
      <c r="AY20" s="120" t="str">
        <f t="shared" ref="AY20:AY49" si="5">IF(Q20="","",CONCATENATE(AV20,AW20," ",R20))</f>
        <v/>
      </c>
      <c r="AZ20" s="120" t="str">
        <f>IF(T20="","",VLOOKUP(T20,所属・種目コード!$AF$2:$AG$52,2,FALSE))</f>
        <v/>
      </c>
      <c r="BA20" s="120" t="str">
        <f>IF(S20="","",VLOOKUP(S20,所属・種目コード!$AB$2:$AD$8,3,FALSE))</f>
        <v/>
      </c>
      <c r="BB20" s="361">
        <f>U20</f>
        <v>0</v>
      </c>
      <c r="BC20" s="120" t="str">
        <f>CONCATENATE(AZ20,BA20," ",BB20)</f>
        <v xml:space="preserve"> 0</v>
      </c>
      <c r="BE20" s="120" t="str">
        <f>IF(N20="","",VLOOKUP(N20,所属・種目コード!$AF$25:$AH$47,3,FALSE))</f>
        <v/>
      </c>
      <c r="BF20" s="361">
        <f>O20</f>
        <v>0</v>
      </c>
      <c r="BG20" s="120" t="str">
        <f>IF(Q20="","",VLOOKUP(Q20,所属・種目コード!$AF$25:$AH$47,3,FALSE))</f>
        <v/>
      </c>
      <c r="BH20" s="361">
        <f>R20</f>
        <v>0</v>
      </c>
      <c r="BI20" s="120" t="str">
        <f>IF(T20="","",VLOOKUP(T20,所属・種目コード!$AF$25:$AH$47,3,FALSE))</f>
        <v/>
      </c>
      <c r="BJ20" s="361">
        <f>U20</f>
        <v>0</v>
      </c>
      <c r="BL20" s="31"/>
      <c r="BM20" s="702" t="s">
        <v>1034</v>
      </c>
      <c r="BN20" s="734" t="s">
        <v>616</v>
      </c>
      <c r="BO20" s="734" t="s">
        <v>2266</v>
      </c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</row>
    <row r="21" spans="1:205" s="121" customFormat="1" ht="25.25" customHeight="1">
      <c r="A21" s="31"/>
      <c r="B21" s="31"/>
      <c r="C21" s="831"/>
      <c r="D21" s="31"/>
      <c r="E21" s="307" t="s">
        <v>515</v>
      </c>
      <c r="F21" s="891">
        <v>2</v>
      </c>
      <c r="G21" s="892"/>
      <c r="H21" s="531"/>
      <c r="I21" s="815" t="str">
        <f>IF($H21="","",(VLOOKUP($H21,'競技者（中）'!$O$2:$U$1200,3,0)))</f>
        <v/>
      </c>
      <c r="J21" s="815" t="str">
        <f>IF($H21="","",(VLOOKUP($H21,'競技者（中）'!$O$2:$U$1200,7,0)))</f>
        <v/>
      </c>
      <c r="K21" s="815" t="str">
        <f>IF($H21="","",(VLOOKUP($H21,'競技者（中）'!$O$2:$U$1200,4,0)))</f>
        <v/>
      </c>
      <c r="L21" s="818" t="str">
        <f>IF($H21="","",(VLOOKUP($H21,'競技者（中）'!$O$2:$U$1200,5,0)))</f>
        <v/>
      </c>
      <c r="M21" s="775"/>
      <c r="N21" s="534"/>
      <c r="O21" s="535"/>
      <c r="P21" s="752"/>
      <c r="Q21" s="534"/>
      <c r="R21" s="535"/>
      <c r="S21" s="533"/>
      <c r="T21" s="534"/>
      <c r="U21" s="535"/>
      <c r="V21" s="345"/>
      <c r="W21" s="345"/>
      <c r="X21" s="345"/>
      <c r="Y21" s="382"/>
      <c r="Z21" s="345"/>
      <c r="AA21" s="124"/>
      <c r="AB21" s="124"/>
      <c r="AC21" s="214" t="s">
        <v>24</v>
      </c>
      <c r="AD21" s="126" t="s">
        <v>46</v>
      </c>
      <c r="AE21" s="401" t="s">
        <v>83</v>
      </c>
      <c r="AF21" s="401" t="s">
        <v>83</v>
      </c>
      <c r="AG21" s="401" t="s">
        <v>83</v>
      </c>
      <c r="AI21" s="120" t="str">
        <f t="shared" si="0"/>
        <v/>
      </c>
      <c r="AJ21" s="120">
        <f>IF(AD21="","",VLOOKUP(AD21,所属・種目コード!W:X,2,FALSE))</f>
        <v>3</v>
      </c>
      <c r="AK21" s="128">
        <f t="shared" si="1"/>
        <v>0</v>
      </c>
      <c r="AL21" s="120" t="str">
        <f t="shared" si="2"/>
        <v/>
      </c>
      <c r="AM21" s="120" t="str">
        <f t="shared" si="3"/>
        <v/>
      </c>
      <c r="AN21" s="120" t="str">
        <f t="shared" si="4"/>
        <v>()</v>
      </c>
      <c r="AO21" s="120" t="str">
        <f t="shared" ref="AO21:AO49" si="6">K21</f>
        <v/>
      </c>
      <c r="AP21" s="120">
        <f>IF(AC21="","",VLOOKUP(AC21,所属・種目コード!AQ:AR,2,FALSE))</f>
        <v>2</v>
      </c>
      <c r="AQ21" s="120" t="str">
        <f>IF(L21="","",VLOOKUP(L21,所属・種目コード!$B$2:$D$160,3,FALSE))</f>
        <v/>
      </c>
      <c r="AR21" s="120" t="str">
        <f>IF(N21="","",VLOOKUP(N21,所属・種目コード!$AF$2:$AG$55,2,FALSE))</f>
        <v/>
      </c>
      <c r="AS21" s="120" t="str">
        <f>IF(M21="","",VLOOKUP(M21,所属・種目コード!$AB$2:$AD$8,3,FALSE))</f>
        <v/>
      </c>
      <c r="AT21" s="361">
        <f t="shared" ref="AT21:AT49" si="7">O21</f>
        <v>0</v>
      </c>
      <c r="AU21" s="120" t="str">
        <f t="shared" ref="AU21:AU49" si="8">CONCATENATE(AR21,AS21," ",AT21)</f>
        <v xml:space="preserve"> 0</v>
      </c>
      <c r="AV21" s="120" t="str">
        <f>IF(Q21="","",VLOOKUP(Q21,所属・種目コード!$AF$2:$AG$55,2,FALSE))</f>
        <v/>
      </c>
      <c r="AW21" s="120" t="str">
        <f>IF(P21="","",VLOOKUP(P21,所属・種目コード!$AB$2:$AD$8,3,FALSE))</f>
        <v/>
      </c>
      <c r="AX21" s="361">
        <f t="shared" ref="AX21:AX49" si="9">R21</f>
        <v>0</v>
      </c>
      <c r="AY21" s="120" t="str">
        <f t="shared" si="5"/>
        <v/>
      </c>
      <c r="AZ21" s="120" t="str">
        <f>IF(T21="","",VLOOKUP(T21,所属・種目コード!$AF$2:$AG$52,2,FALSE))</f>
        <v/>
      </c>
      <c r="BA21" s="120" t="str">
        <f>IF(S21="","",VLOOKUP(S21,所属・種目コード!$AB$2:$AD$8,3,FALSE))</f>
        <v/>
      </c>
      <c r="BB21" s="361">
        <f t="shared" ref="BB21:BB49" si="10">U21</f>
        <v>0</v>
      </c>
      <c r="BC21" s="120" t="str">
        <f t="shared" ref="BC21:BC49" si="11">CONCATENATE(AZ21,BA21," ",BB21)</f>
        <v xml:space="preserve"> 0</v>
      </c>
      <c r="BE21" s="120" t="str">
        <f>IF(N21="","",VLOOKUP(N21,所属・種目コード!$AF$25:$AH$47,3,FALSE))</f>
        <v/>
      </c>
      <c r="BF21" s="361">
        <f t="shared" ref="BF21:BF49" si="12">O21</f>
        <v>0</v>
      </c>
      <c r="BG21" s="120" t="str">
        <f>IF(Q21="","",VLOOKUP(Q21,所属・種目コード!$AF$25:$AH$47,3,FALSE))</f>
        <v/>
      </c>
      <c r="BH21" s="361">
        <f t="shared" ref="BH21:BH49" si="13">R21</f>
        <v>0</v>
      </c>
      <c r="BI21" s="120" t="str">
        <f>IF(T21="","",VLOOKUP(T21,所属・種目コード!$AF$25:$AH$47,3,FALSE))</f>
        <v/>
      </c>
      <c r="BJ21" s="361">
        <f t="shared" ref="BJ21:BJ49" si="14">U21</f>
        <v>0</v>
      </c>
      <c r="BL21" s="31"/>
      <c r="BM21" s="588" t="s">
        <v>88</v>
      </c>
      <c r="BN21" s="734" t="s">
        <v>1446</v>
      </c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</row>
    <row r="22" spans="1:205" s="121" customFormat="1" ht="25.25" customHeight="1" thickBot="1">
      <c r="A22" s="31"/>
      <c r="B22" s="31"/>
      <c r="C22" s="832"/>
      <c r="D22" s="31"/>
      <c r="E22" s="307" t="s">
        <v>515</v>
      </c>
      <c r="F22" s="838">
        <v>3</v>
      </c>
      <c r="G22" s="839"/>
      <c r="H22" s="531"/>
      <c r="I22" s="815" t="str">
        <f>IF($H22="","",(VLOOKUP($H22,'競技者（中）'!$O$2:$U$1200,3,0)))</f>
        <v/>
      </c>
      <c r="J22" s="815" t="str">
        <f>IF($H22="","",(VLOOKUP($H22,'競技者（中）'!$O$2:$U$1200,7,0)))</f>
        <v/>
      </c>
      <c r="K22" s="815" t="str">
        <f>IF($H22="","",(VLOOKUP($H22,'競技者（中）'!$O$2:$U$1200,4,0)))</f>
        <v/>
      </c>
      <c r="L22" s="818" t="str">
        <f>IF($H22="","",(VLOOKUP($H22,'競技者（中）'!$O$2:$U$1200,5,0)))</f>
        <v/>
      </c>
      <c r="M22" s="775"/>
      <c r="N22" s="534"/>
      <c r="O22" s="535"/>
      <c r="P22" s="752"/>
      <c r="Q22" s="534"/>
      <c r="R22" s="535"/>
      <c r="S22" s="533"/>
      <c r="T22" s="534"/>
      <c r="U22" s="535"/>
      <c r="V22" s="345"/>
      <c r="W22" s="345"/>
      <c r="X22" s="345"/>
      <c r="Y22" s="382"/>
      <c r="Z22" s="345"/>
      <c r="AA22" s="124"/>
      <c r="AB22" s="124"/>
      <c r="AC22" s="214" t="s">
        <v>24</v>
      </c>
      <c r="AD22" s="126" t="s">
        <v>46</v>
      </c>
      <c r="AE22" s="401" t="s">
        <v>83</v>
      </c>
      <c r="AF22" s="401" t="s">
        <v>83</v>
      </c>
      <c r="AG22" s="401" t="s">
        <v>83</v>
      </c>
      <c r="AI22" s="120" t="str">
        <f t="shared" si="0"/>
        <v/>
      </c>
      <c r="AJ22" s="120">
        <f>IF(AD22="","",VLOOKUP(AD22,所属・種目コード!W:X,2,FALSE))</f>
        <v>3</v>
      </c>
      <c r="AK22" s="128">
        <f t="shared" si="1"/>
        <v>0</v>
      </c>
      <c r="AL22" s="120" t="str">
        <f t="shared" si="2"/>
        <v/>
      </c>
      <c r="AM22" s="120" t="str">
        <f t="shared" si="3"/>
        <v/>
      </c>
      <c r="AN22" s="120" t="str">
        <f t="shared" si="4"/>
        <v>()</v>
      </c>
      <c r="AO22" s="120" t="str">
        <f t="shared" si="6"/>
        <v/>
      </c>
      <c r="AP22" s="120">
        <f>IF(AC22="","",VLOOKUP(AC22,所属・種目コード!AQ:AR,2,FALSE))</f>
        <v>2</v>
      </c>
      <c r="AQ22" s="120" t="str">
        <f>IF(L22="","",VLOOKUP(L22,所属・種目コード!$B$2:$D$160,3,FALSE))</f>
        <v/>
      </c>
      <c r="AR22" s="120" t="str">
        <f>IF(N22="","",VLOOKUP(N22,所属・種目コード!$AF$2:$AG$55,2,FALSE))</f>
        <v/>
      </c>
      <c r="AS22" s="120" t="str">
        <f>IF(M22="","",VLOOKUP(M22,所属・種目コード!$AB$2:$AD$8,3,FALSE))</f>
        <v/>
      </c>
      <c r="AT22" s="361">
        <f t="shared" si="7"/>
        <v>0</v>
      </c>
      <c r="AU22" s="120" t="str">
        <f t="shared" si="8"/>
        <v xml:space="preserve"> 0</v>
      </c>
      <c r="AV22" s="120" t="str">
        <f>IF(Q22="","",VLOOKUP(Q22,所属・種目コード!$AF$2:$AG$55,2,FALSE))</f>
        <v/>
      </c>
      <c r="AW22" s="120" t="str">
        <f>IF(P22="","",VLOOKUP(P22,所属・種目コード!$AB$2:$AD$8,3,FALSE))</f>
        <v/>
      </c>
      <c r="AX22" s="361">
        <f t="shared" si="9"/>
        <v>0</v>
      </c>
      <c r="AY22" s="120" t="str">
        <f t="shared" si="5"/>
        <v/>
      </c>
      <c r="AZ22" s="120" t="str">
        <f>IF(T22="","",VLOOKUP(T22,所属・種目コード!$AF$2:$AG$52,2,FALSE))</f>
        <v/>
      </c>
      <c r="BA22" s="120" t="str">
        <f>IF(S22="","",VLOOKUP(S22,所属・種目コード!$AB$2:$AD$8,3,FALSE))</f>
        <v/>
      </c>
      <c r="BB22" s="361">
        <f t="shared" si="10"/>
        <v>0</v>
      </c>
      <c r="BC22" s="120" t="str">
        <f t="shared" si="11"/>
        <v xml:space="preserve"> 0</v>
      </c>
      <c r="BE22" s="120" t="str">
        <f>IF(N22="","",VLOOKUP(N22,所属・種目コード!$AF$25:$AH$47,3,FALSE))</f>
        <v/>
      </c>
      <c r="BF22" s="361">
        <f t="shared" si="12"/>
        <v>0</v>
      </c>
      <c r="BG22" s="120" t="str">
        <f>IF(Q22="","",VLOOKUP(Q22,所属・種目コード!$AF$25:$AH$47,3,FALSE))</f>
        <v/>
      </c>
      <c r="BH22" s="361">
        <f t="shared" si="13"/>
        <v>0</v>
      </c>
      <c r="BI22" s="120" t="str">
        <f>IF(T22="","",VLOOKUP(T22,所属・種目コード!$AF$25:$AH$47,3,FALSE))</f>
        <v/>
      </c>
      <c r="BJ22" s="361">
        <f t="shared" si="14"/>
        <v>0</v>
      </c>
      <c r="BL22" s="31"/>
      <c r="BM22" s="588" t="s">
        <v>94</v>
      </c>
      <c r="BN22" s="734" t="s">
        <v>1447</v>
      </c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</row>
    <row r="23" spans="1:205" s="121" customFormat="1" ht="25.25" customHeight="1">
      <c r="A23" s="31"/>
      <c r="B23" s="31"/>
      <c r="C23" s="31"/>
      <c r="D23" s="31"/>
      <c r="E23" s="307" t="s">
        <v>515</v>
      </c>
      <c r="F23" s="836">
        <v>4</v>
      </c>
      <c r="G23" s="837"/>
      <c r="H23" s="531"/>
      <c r="I23" s="815" t="str">
        <f>IF($H23="","",(VLOOKUP($H23,'競技者（中）'!$O$2:$U$1200,3,0)))</f>
        <v/>
      </c>
      <c r="J23" s="815" t="str">
        <f>IF($H23="","",(VLOOKUP($H23,'競技者（中）'!$O$2:$U$1200,7,0)))</f>
        <v/>
      </c>
      <c r="K23" s="815" t="str">
        <f>IF($H23="","",(VLOOKUP($H23,'競技者（中）'!$O$2:$U$1200,4,0)))</f>
        <v/>
      </c>
      <c r="L23" s="818" t="str">
        <f>IF($H23="","",(VLOOKUP($H23,'競技者（中）'!$O$2:$U$1200,5,0)))</f>
        <v/>
      </c>
      <c r="M23" s="775"/>
      <c r="N23" s="534"/>
      <c r="O23" s="535"/>
      <c r="P23" s="752"/>
      <c r="Q23" s="534"/>
      <c r="R23" s="535"/>
      <c r="S23" s="533"/>
      <c r="T23" s="534"/>
      <c r="U23" s="535"/>
      <c r="V23" s="345"/>
      <c r="W23" s="345"/>
      <c r="X23" s="345"/>
      <c r="Y23" s="382"/>
      <c r="Z23" s="345"/>
      <c r="AA23" s="124"/>
      <c r="AB23" s="124"/>
      <c r="AC23" s="214" t="s">
        <v>24</v>
      </c>
      <c r="AD23" s="126" t="s">
        <v>394</v>
      </c>
      <c r="AE23" s="401" t="s">
        <v>83</v>
      </c>
      <c r="AF23" s="401" t="s">
        <v>83</v>
      </c>
      <c r="AG23" s="401" t="s">
        <v>83</v>
      </c>
      <c r="AI23" s="120" t="str">
        <f t="shared" si="0"/>
        <v/>
      </c>
      <c r="AJ23" s="120">
        <f>IF(AD23="","",VLOOKUP(AD23,所属・種目コード!W:X,2,FALSE))</f>
        <v>3</v>
      </c>
      <c r="AK23" s="128">
        <f t="shared" si="1"/>
        <v>0</v>
      </c>
      <c r="AL23" s="120" t="str">
        <f t="shared" si="2"/>
        <v/>
      </c>
      <c r="AM23" s="120" t="str">
        <f t="shared" si="3"/>
        <v/>
      </c>
      <c r="AN23" s="120" t="str">
        <f t="shared" si="4"/>
        <v>()</v>
      </c>
      <c r="AO23" s="120" t="str">
        <f t="shared" si="6"/>
        <v/>
      </c>
      <c r="AP23" s="120">
        <f>IF(AC23="","",VLOOKUP(AC23,所属・種目コード!AQ:AR,2,FALSE))</f>
        <v>2</v>
      </c>
      <c r="AQ23" s="120" t="str">
        <f>IF(L23="","",VLOOKUP(L23,所属・種目コード!$B$2:$D$160,3,FALSE))</f>
        <v/>
      </c>
      <c r="AR23" s="120" t="str">
        <f>IF(N23="","",VLOOKUP(N23,所属・種目コード!$AF$2:$AG$55,2,FALSE))</f>
        <v/>
      </c>
      <c r="AS23" s="120" t="str">
        <f>IF(M23="","",VLOOKUP(M23,所属・種目コード!$AB$2:$AD$8,3,FALSE))</f>
        <v/>
      </c>
      <c r="AT23" s="361">
        <f t="shared" si="7"/>
        <v>0</v>
      </c>
      <c r="AU23" s="120" t="str">
        <f t="shared" si="8"/>
        <v xml:space="preserve"> 0</v>
      </c>
      <c r="AV23" s="120" t="str">
        <f>IF(Q23="","",VLOOKUP(Q23,所属・種目コード!$AF$2:$AG$55,2,FALSE))</f>
        <v/>
      </c>
      <c r="AW23" s="120" t="str">
        <f>IF(P23="","",VLOOKUP(P23,所属・種目コード!$AB$2:$AD$8,3,FALSE))</f>
        <v/>
      </c>
      <c r="AX23" s="361">
        <f t="shared" si="9"/>
        <v>0</v>
      </c>
      <c r="AY23" s="120" t="str">
        <f t="shared" si="5"/>
        <v/>
      </c>
      <c r="AZ23" s="120" t="str">
        <f>IF(T23="","",VLOOKUP(T23,所属・種目コード!$AF$2:$AG$52,2,FALSE))</f>
        <v/>
      </c>
      <c r="BA23" s="120" t="str">
        <f>IF(S23="","",VLOOKUP(S23,所属・種目コード!$AB$2:$AD$8,3,FALSE))</f>
        <v/>
      </c>
      <c r="BB23" s="361">
        <f t="shared" si="10"/>
        <v>0</v>
      </c>
      <c r="BC23" s="120" t="str">
        <f t="shared" si="11"/>
        <v xml:space="preserve"> 0</v>
      </c>
      <c r="BE23" s="120" t="str">
        <f>IF(N23="","",VLOOKUP(N23,所属・種目コード!$AF$25:$AH$47,3,FALSE))</f>
        <v/>
      </c>
      <c r="BF23" s="361">
        <f t="shared" si="12"/>
        <v>0</v>
      </c>
      <c r="BG23" s="120" t="str">
        <f>IF(Q23="","",VLOOKUP(Q23,所属・種目コード!$AF$25:$AH$47,3,FALSE))</f>
        <v/>
      </c>
      <c r="BH23" s="361">
        <f t="shared" si="13"/>
        <v>0</v>
      </c>
      <c r="BI23" s="120" t="str">
        <f>IF(T23="","",VLOOKUP(T23,所属・種目コード!$AF$25:$AH$47,3,FALSE))</f>
        <v/>
      </c>
      <c r="BJ23" s="361">
        <f t="shared" si="14"/>
        <v>0</v>
      </c>
      <c r="BL23" s="31"/>
      <c r="BM23" s="588" t="s">
        <v>42</v>
      </c>
      <c r="BN23" s="734" t="s">
        <v>1448</v>
      </c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</row>
    <row r="24" spans="1:205" s="121" customFormat="1" ht="25.25" customHeight="1" thickBot="1">
      <c r="A24" s="31"/>
      <c r="B24" s="31"/>
      <c r="C24" s="31"/>
      <c r="D24" s="31"/>
      <c r="E24" s="307" t="s">
        <v>515</v>
      </c>
      <c r="F24" s="834">
        <v>5</v>
      </c>
      <c r="G24" s="835"/>
      <c r="H24" s="532"/>
      <c r="I24" s="816" t="str">
        <f>IF($H24="","",(VLOOKUP($H24,'競技者（中）'!$O$2:$U$1200,3,0)))</f>
        <v/>
      </c>
      <c r="J24" s="816" t="str">
        <f>IF($H24="","",(VLOOKUP($H24,'競技者（中）'!$O$2:$U$1200,7,0)))</f>
        <v/>
      </c>
      <c r="K24" s="816" t="str">
        <f>IF($H24="","",(VLOOKUP($H24,'競技者（中）'!$O$2:$U$1200,4,0)))</f>
        <v/>
      </c>
      <c r="L24" s="819" t="str">
        <f>IF($H24="","",(VLOOKUP($H24,'競技者（中）'!$O$2:$U$1200,5,0)))</f>
        <v/>
      </c>
      <c r="M24" s="776"/>
      <c r="N24" s="536"/>
      <c r="O24" s="537"/>
      <c r="P24" s="753"/>
      <c r="Q24" s="536"/>
      <c r="R24" s="537"/>
      <c r="S24" s="533"/>
      <c r="T24" s="534"/>
      <c r="U24" s="535"/>
      <c r="V24" s="345"/>
      <c r="W24" s="345"/>
      <c r="X24" s="345"/>
      <c r="Y24" s="382"/>
      <c r="Z24" s="345"/>
      <c r="AA24" s="124"/>
      <c r="AB24" s="124"/>
      <c r="AC24" s="214" t="s">
        <v>24</v>
      </c>
      <c r="AD24" s="126" t="s">
        <v>394</v>
      </c>
      <c r="AE24" s="401" t="s">
        <v>83</v>
      </c>
      <c r="AF24" s="401" t="s">
        <v>83</v>
      </c>
      <c r="AG24" s="401" t="s">
        <v>83</v>
      </c>
      <c r="AI24" s="120" t="str">
        <f t="shared" si="0"/>
        <v/>
      </c>
      <c r="AJ24" s="120">
        <f>IF(AD24="","",VLOOKUP(AD24,所属・種目コード!W:X,2,FALSE))</f>
        <v>3</v>
      </c>
      <c r="AK24" s="128">
        <f t="shared" si="1"/>
        <v>0</v>
      </c>
      <c r="AL24" s="120" t="str">
        <f t="shared" si="2"/>
        <v/>
      </c>
      <c r="AM24" s="120" t="str">
        <f t="shared" si="3"/>
        <v/>
      </c>
      <c r="AN24" s="120" t="str">
        <f t="shared" si="4"/>
        <v>()</v>
      </c>
      <c r="AO24" s="120" t="str">
        <f t="shared" si="6"/>
        <v/>
      </c>
      <c r="AP24" s="120">
        <f>IF(AC24="","",VLOOKUP(AC24,所属・種目コード!AQ:AR,2,FALSE))</f>
        <v>2</v>
      </c>
      <c r="AQ24" s="120" t="str">
        <f>IF(L24="","",VLOOKUP(L24,所属・種目コード!$B$2:$D$160,3,FALSE))</f>
        <v/>
      </c>
      <c r="AR24" s="120" t="str">
        <f>IF(N24="","",VLOOKUP(N24,所属・種目コード!$AF$2:$AG$55,2,FALSE))</f>
        <v/>
      </c>
      <c r="AS24" s="120" t="str">
        <f>IF(M24="","",VLOOKUP(M24,所属・種目コード!$AB$2:$AD$8,3,FALSE))</f>
        <v/>
      </c>
      <c r="AT24" s="361">
        <f t="shared" si="7"/>
        <v>0</v>
      </c>
      <c r="AU24" s="120" t="str">
        <f t="shared" si="8"/>
        <v xml:space="preserve"> 0</v>
      </c>
      <c r="AV24" s="120" t="str">
        <f>IF(Q24="","",VLOOKUP(Q24,所属・種目コード!$AF$2:$AG$55,2,FALSE))</f>
        <v/>
      </c>
      <c r="AW24" s="120" t="str">
        <f>IF(P24="","",VLOOKUP(P24,所属・種目コード!$AB$2:$AD$8,3,FALSE))</f>
        <v/>
      </c>
      <c r="AX24" s="361">
        <f t="shared" si="9"/>
        <v>0</v>
      </c>
      <c r="AY24" s="120" t="str">
        <f t="shared" si="5"/>
        <v/>
      </c>
      <c r="AZ24" s="120" t="str">
        <f>IF(T24="","",VLOOKUP(T24,所属・種目コード!$AF$2:$AG$52,2,FALSE))</f>
        <v/>
      </c>
      <c r="BA24" s="120" t="str">
        <f>IF(S24="","",VLOOKUP(S24,所属・種目コード!$AB$2:$AD$8,3,FALSE))</f>
        <v/>
      </c>
      <c r="BB24" s="361">
        <f t="shared" si="10"/>
        <v>0</v>
      </c>
      <c r="BC24" s="120" t="str">
        <f t="shared" si="11"/>
        <v xml:space="preserve"> 0</v>
      </c>
      <c r="BE24" s="120" t="str">
        <f>IF(N24="","",VLOOKUP(N24,所属・種目コード!$AF$25:$AH$47,3,FALSE))</f>
        <v/>
      </c>
      <c r="BF24" s="361">
        <f t="shared" si="12"/>
        <v>0</v>
      </c>
      <c r="BG24" s="120" t="str">
        <f>IF(Q24="","",VLOOKUP(Q24,所属・種目コード!$AF$25:$AH$47,3,FALSE))</f>
        <v/>
      </c>
      <c r="BH24" s="361">
        <f t="shared" si="13"/>
        <v>0</v>
      </c>
      <c r="BI24" s="120" t="str">
        <f>IF(T24="","",VLOOKUP(T24,所属・種目コード!$AF$25:$AH$47,3,FALSE))</f>
        <v/>
      </c>
      <c r="BJ24" s="361">
        <f t="shared" si="14"/>
        <v>0</v>
      </c>
      <c r="BL24" s="31"/>
      <c r="BM24" s="588" t="s">
        <v>43</v>
      </c>
      <c r="BN24" s="734" t="s">
        <v>950</v>
      </c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</row>
    <row r="25" spans="1:205" s="121" customFormat="1" ht="25.25" customHeight="1">
      <c r="A25" s="31"/>
      <c r="B25" s="31"/>
      <c r="C25" s="31"/>
      <c r="D25" s="31"/>
      <c r="E25" s="307" t="s">
        <v>515</v>
      </c>
      <c r="F25" s="887">
        <v>6</v>
      </c>
      <c r="G25" s="888"/>
      <c r="H25" s="530"/>
      <c r="I25" s="814" t="str">
        <f>IF($H25="","",(VLOOKUP($H25,'競技者（中）'!$O$2:$U$1200,3,0)))</f>
        <v/>
      </c>
      <c r="J25" s="814" t="str">
        <f>IF($H25="","",(VLOOKUP($H25,'競技者（中）'!$O$2:$U$1200,7,0)))</f>
        <v/>
      </c>
      <c r="K25" s="814" t="str">
        <f>IF($H25="","",(VLOOKUP($H25,'競技者（中）'!$O$2:$U$1200,4,0)))</f>
        <v/>
      </c>
      <c r="L25" s="817" t="str">
        <f>IF($H25="","",(VLOOKUP($H25,'競技者（中）'!$O$2:$U$1200,5,0)))</f>
        <v/>
      </c>
      <c r="M25" s="751"/>
      <c r="N25" s="664"/>
      <c r="O25" s="665"/>
      <c r="P25" s="751"/>
      <c r="Q25" s="664"/>
      <c r="R25" s="540"/>
      <c r="S25" s="533"/>
      <c r="T25" s="534"/>
      <c r="U25" s="535"/>
      <c r="V25" s="345"/>
      <c r="W25" s="345"/>
      <c r="X25" s="345"/>
      <c r="Y25" s="382"/>
      <c r="Z25" s="345"/>
      <c r="AA25" s="124"/>
      <c r="AB25" s="124"/>
      <c r="AC25" s="214" t="s">
        <v>24</v>
      </c>
      <c r="AD25" s="126" t="s">
        <v>394</v>
      </c>
      <c r="AE25" s="401" t="s">
        <v>83</v>
      </c>
      <c r="AF25" s="401" t="s">
        <v>83</v>
      </c>
      <c r="AG25" s="401" t="s">
        <v>83</v>
      </c>
      <c r="AI25" s="120" t="str">
        <f t="shared" si="0"/>
        <v/>
      </c>
      <c r="AJ25" s="120">
        <f>IF(AD25="","",VLOOKUP(AD25,所属・種目コード!W:X,2,FALSE))</f>
        <v>3</v>
      </c>
      <c r="AK25" s="128">
        <f t="shared" si="1"/>
        <v>0</v>
      </c>
      <c r="AL25" s="120" t="str">
        <f t="shared" si="2"/>
        <v/>
      </c>
      <c r="AM25" s="120" t="str">
        <f t="shared" si="3"/>
        <v/>
      </c>
      <c r="AN25" s="120" t="str">
        <f t="shared" si="4"/>
        <v>()</v>
      </c>
      <c r="AO25" s="120" t="str">
        <f t="shared" si="6"/>
        <v/>
      </c>
      <c r="AP25" s="120">
        <f>IF(AC25="","",VLOOKUP(AC25,所属・種目コード!AQ:AR,2,FALSE))</f>
        <v>2</v>
      </c>
      <c r="AQ25" s="120" t="str">
        <f>IF(L25="","",VLOOKUP(L25,所属・種目コード!$B$2:$D$160,3,FALSE))</f>
        <v/>
      </c>
      <c r="AR25" s="120" t="str">
        <f>IF(N25="","",VLOOKUP(N25,所属・種目コード!$AF$2:$AG$55,2,FALSE))</f>
        <v/>
      </c>
      <c r="AS25" s="120" t="str">
        <f>IF(M25="","",VLOOKUP(M25,所属・種目コード!$AB$2:$AD$8,3,FALSE))</f>
        <v/>
      </c>
      <c r="AT25" s="361">
        <f t="shared" si="7"/>
        <v>0</v>
      </c>
      <c r="AU25" s="120" t="str">
        <f t="shared" si="8"/>
        <v xml:space="preserve"> 0</v>
      </c>
      <c r="AV25" s="120" t="str">
        <f>IF(Q25="","",VLOOKUP(Q25,所属・種目コード!$AF$2:$AG$55,2,FALSE))</f>
        <v/>
      </c>
      <c r="AW25" s="120" t="str">
        <f>IF(P25="","",VLOOKUP(P25,所属・種目コード!$AB$2:$AD$8,3,FALSE))</f>
        <v/>
      </c>
      <c r="AX25" s="361">
        <f t="shared" si="9"/>
        <v>0</v>
      </c>
      <c r="AY25" s="120" t="str">
        <f t="shared" si="5"/>
        <v/>
      </c>
      <c r="AZ25" s="120" t="str">
        <f>IF(T25="","",VLOOKUP(T25,所属・種目コード!$AF$2:$AG$52,2,FALSE))</f>
        <v/>
      </c>
      <c r="BA25" s="120" t="str">
        <f>IF(S25="","",VLOOKUP(S25,所属・種目コード!$AB$2:$AD$8,3,FALSE))</f>
        <v/>
      </c>
      <c r="BB25" s="361">
        <f t="shared" si="10"/>
        <v>0</v>
      </c>
      <c r="BC25" s="120" t="str">
        <f t="shared" si="11"/>
        <v xml:space="preserve"> 0</v>
      </c>
      <c r="BE25" s="120" t="str">
        <f>IF(N25="","",VLOOKUP(N25,所属・種目コード!$AF$25:$AH$47,3,FALSE))</f>
        <v/>
      </c>
      <c r="BF25" s="361">
        <f t="shared" si="12"/>
        <v>0</v>
      </c>
      <c r="BG25" s="120" t="str">
        <f>IF(Q25="","",VLOOKUP(Q25,所属・種目コード!$AF$25:$AH$47,3,FALSE))</f>
        <v/>
      </c>
      <c r="BH25" s="361">
        <f t="shared" si="13"/>
        <v>0</v>
      </c>
      <c r="BI25" s="120" t="str">
        <f>IF(T25="","",VLOOKUP(T25,所属・種目コード!$AF$25:$AH$47,3,FALSE))</f>
        <v/>
      </c>
      <c r="BJ25" s="361">
        <f t="shared" si="14"/>
        <v>0</v>
      </c>
      <c r="BL25" s="31"/>
      <c r="BM25" s="588" t="s">
        <v>108</v>
      </c>
      <c r="BN25" s="734" t="s">
        <v>951</v>
      </c>
      <c r="BO25" s="31"/>
      <c r="BP25" s="31" t="s">
        <v>1006</v>
      </c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</row>
    <row r="26" spans="1:205" s="121" customFormat="1" ht="25.25" customHeight="1">
      <c r="A26" s="31"/>
      <c r="B26" s="31"/>
      <c r="C26" s="31"/>
      <c r="D26" s="31"/>
      <c r="E26" s="307" t="s">
        <v>515</v>
      </c>
      <c r="F26" s="838">
        <v>7</v>
      </c>
      <c r="G26" s="839"/>
      <c r="H26" s="531"/>
      <c r="I26" s="815" t="str">
        <f>IF($H26="","",(VLOOKUP($H26,'競技者（中）'!$O$2:$U$1200,3,0)))</f>
        <v/>
      </c>
      <c r="J26" s="815" t="str">
        <f>IF($H26="","",(VLOOKUP($H26,'競技者（中）'!$O$2:$U$1200,7,0)))</f>
        <v/>
      </c>
      <c r="K26" s="815" t="str">
        <f>IF($H26="","",(VLOOKUP($H26,'競技者（中）'!$O$2:$U$1200,4,0)))</f>
        <v/>
      </c>
      <c r="L26" s="818" t="str">
        <f>IF($H26="","",(VLOOKUP($H26,'競技者（中）'!$O$2:$U$1200,5,0)))</f>
        <v/>
      </c>
      <c r="M26" s="752"/>
      <c r="N26" s="534"/>
      <c r="O26" s="535"/>
      <c r="P26" s="752"/>
      <c r="Q26" s="534"/>
      <c r="R26" s="535"/>
      <c r="S26" s="533"/>
      <c r="T26" s="534"/>
      <c r="U26" s="535"/>
      <c r="V26" s="345"/>
      <c r="W26" s="345"/>
      <c r="X26" s="345"/>
      <c r="Y26" s="382"/>
      <c r="Z26" s="345"/>
      <c r="AA26" s="124"/>
      <c r="AB26" s="124"/>
      <c r="AC26" s="214" t="s">
        <v>24</v>
      </c>
      <c r="AD26" s="126" t="s">
        <v>394</v>
      </c>
      <c r="AE26" s="401" t="s">
        <v>83</v>
      </c>
      <c r="AF26" s="401" t="s">
        <v>83</v>
      </c>
      <c r="AG26" s="401" t="s">
        <v>83</v>
      </c>
      <c r="AI26" s="120" t="str">
        <f t="shared" si="0"/>
        <v/>
      </c>
      <c r="AJ26" s="120">
        <f>IF(AD26="","",VLOOKUP(AD26,所属・種目コード!W:X,2,FALSE))</f>
        <v>3</v>
      </c>
      <c r="AK26" s="128">
        <f t="shared" si="1"/>
        <v>0</v>
      </c>
      <c r="AL26" s="120" t="str">
        <f t="shared" si="2"/>
        <v/>
      </c>
      <c r="AM26" s="120" t="str">
        <f t="shared" si="3"/>
        <v/>
      </c>
      <c r="AN26" s="120" t="str">
        <f t="shared" si="4"/>
        <v>()</v>
      </c>
      <c r="AO26" s="120" t="str">
        <f t="shared" si="6"/>
        <v/>
      </c>
      <c r="AP26" s="120">
        <f>IF(AC26="","",VLOOKUP(AC26,所属・種目コード!AQ:AR,2,FALSE))</f>
        <v>2</v>
      </c>
      <c r="AQ26" s="120" t="str">
        <f>IF(L26="","",VLOOKUP(L26,所属・種目コード!$B$2:$D$160,3,FALSE))</f>
        <v/>
      </c>
      <c r="AR26" s="120" t="str">
        <f>IF(N26="","",VLOOKUP(N26,所属・種目コード!$AF$2:$AG$55,2,FALSE))</f>
        <v/>
      </c>
      <c r="AS26" s="120" t="str">
        <f>IF(M26="","",VLOOKUP(M26,所属・種目コード!$AB$2:$AD$8,3,FALSE))</f>
        <v/>
      </c>
      <c r="AT26" s="361">
        <f t="shared" si="7"/>
        <v>0</v>
      </c>
      <c r="AU26" s="120" t="str">
        <f t="shared" si="8"/>
        <v xml:space="preserve"> 0</v>
      </c>
      <c r="AV26" s="120" t="str">
        <f>IF(Q26="","",VLOOKUP(Q26,所属・種目コード!$AF$2:$AG$55,2,FALSE))</f>
        <v/>
      </c>
      <c r="AW26" s="120" t="str">
        <f>IF(P26="","",VLOOKUP(P26,所属・種目コード!$AB$2:$AD$8,3,FALSE))</f>
        <v/>
      </c>
      <c r="AX26" s="361">
        <f t="shared" si="9"/>
        <v>0</v>
      </c>
      <c r="AY26" s="120" t="str">
        <f t="shared" si="5"/>
        <v/>
      </c>
      <c r="AZ26" s="120" t="str">
        <f>IF(T26="","",VLOOKUP(T26,所属・種目コード!$AF$2:$AG$52,2,FALSE))</f>
        <v/>
      </c>
      <c r="BA26" s="120" t="str">
        <f>IF(S26="","",VLOOKUP(S26,所属・種目コード!$AB$2:$AD$8,3,FALSE))</f>
        <v/>
      </c>
      <c r="BB26" s="361">
        <f t="shared" si="10"/>
        <v>0</v>
      </c>
      <c r="BC26" s="120" t="str">
        <f t="shared" si="11"/>
        <v xml:space="preserve"> 0</v>
      </c>
      <c r="BE26" s="120" t="str">
        <f>IF(N26="","",VLOOKUP(N26,所属・種目コード!$AF$25:$AH$47,3,FALSE))</f>
        <v/>
      </c>
      <c r="BF26" s="361">
        <f t="shared" si="12"/>
        <v>0</v>
      </c>
      <c r="BG26" s="120" t="str">
        <f>IF(Q26="","",VLOOKUP(Q26,所属・種目コード!$AF$25:$AH$47,3,FALSE))</f>
        <v/>
      </c>
      <c r="BH26" s="361">
        <f t="shared" si="13"/>
        <v>0</v>
      </c>
      <c r="BI26" s="120" t="str">
        <f>IF(T26="","",VLOOKUP(T26,所属・種目コード!$AF$25:$AH$47,3,FALSE))</f>
        <v/>
      </c>
      <c r="BJ26" s="361">
        <f t="shared" si="14"/>
        <v>0</v>
      </c>
      <c r="BL26" s="31"/>
      <c r="BM26" s="735" t="s">
        <v>120</v>
      </c>
      <c r="BN26" s="31"/>
      <c r="BO26" s="31"/>
      <c r="BP26" s="31" t="s">
        <v>1016</v>
      </c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</row>
    <row r="27" spans="1:205" s="121" customFormat="1" ht="25.25" customHeight="1">
      <c r="A27" s="31"/>
      <c r="B27" s="31"/>
      <c r="C27" s="31"/>
      <c r="D27" s="31"/>
      <c r="E27" s="307" t="s">
        <v>515</v>
      </c>
      <c r="F27" s="836">
        <v>8</v>
      </c>
      <c r="G27" s="837"/>
      <c r="H27" s="531"/>
      <c r="I27" s="815" t="str">
        <f>IF($H27="","",(VLOOKUP($H27,'競技者（中）'!$O$2:$U$1200,3,0)))</f>
        <v/>
      </c>
      <c r="J27" s="815" t="str">
        <f>IF($H27="","",(VLOOKUP($H27,'競技者（中）'!$O$2:$U$1200,7,0)))</f>
        <v/>
      </c>
      <c r="K27" s="815" t="str">
        <f>IF($H27="","",(VLOOKUP($H27,'競技者（中）'!$O$2:$U$1200,4,0)))</f>
        <v/>
      </c>
      <c r="L27" s="818" t="str">
        <f>IF($H27="","",(VLOOKUP($H27,'競技者（中）'!$O$2:$U$1200,5,0)))</f>
        <v/>
      </c>
      <c r="M27" s="752"/>
      <c r="N27" s="534"/>
      <c r="O27" s="535"/>
      <c r="P27" s="752"/>
      <c r="Q27" s="534"/>
      <c r="R27" s="535"/>
      <c r="S27" s="533"/>
      <c r="T27" s="534"/>
      <c r="U27" s="535"/>
      <c r="V27" s="345"/>
      <c r="W27" s="345"/>
      <c r="X27" s="345"/>
      <c r="Y27" s="382"/>
      <c r="Z27" s="345"/>
      <c r="AA27" s="124"/>
      <c r="AB27" s="124"/>
      <c r="AC27" s="214" t="s">
        <v>24</v>
      </c>
      <c r="AD27" s="126" t="s">
        <v>394</v>
      </c>
      <c r="AE27" s="401" t="s">
        <v>83</v>
      </c>
      <c r="AF27" s="401" t="s">
        <v>83</v>
      </c>
      <c r="AG27" s="401" t="s">
        <v>83</v>
      </c>
      <c r="AI27" s="120" t="str">
        <f t="shared" si="0"/>
        <v/>
      </c>
      <c r="AJ27" s="120">
        <f>IF(AD27="","",VLOOKUP(AD27,所属・種目コード!W:X,2,FALSE))</f>
        <v>3</v>
      </c>
      <c r="AK27" s="128">
        <f t="shared" si="1"/>
        <v>0</v>
      </c>
      <c r="AL27" s="120" t="str">
        <f t="shared" si="2"/>
        <v/>
      </c>
      <c r="AM27" s="120" t="str">
        <f t="shared" si="3"/>
        <v/>
      </c>
      <c r="AN27" s="120" t="str">
        <f t="shared" si="4"/>
        <v>()</v>
      </c>
      <c r="AO27" s="120" t="str">
        <f t="shared" si="6"/>
        <v/>
      </c>
      <c r="AP27" s="120">
        <f>IF(AC27="","",VLOOKUP(AC27,所属・種目コード!AQ:AR,2,FALSE))</f>
        <v>2</v>
      </c>
      <c r="AQ27" s="120" t="str">
        <f>IF(L27="","",VLOOKUP(L27,所属・種目コード!$B$2:$D$160,3,FALSE))</f>
        <v/>
      </c>
      <c r="AR27" s="120" t="str">
        <f>IF(N27="","",VLOOKUP(N27,所属・種目コード!$AF$2:$AG$55,2,FALSE))</f>
        <v/>
      </c>
      <c r="AS27" s="120" t="str">
        <f>IF(M27="","",VLOOKUP(M27,所属・種目コード!$AB$2:$AD$8,3,FALSE))</f>
        <v/>
      </c>
      <c r="AT27" s="361">
        <f t="shared" si="7"/>
        <v>0</v>
      </c>
      <c r="AU27" s="120" t="str">
        <f t="shared" si="8"/>
        <v xml:space="preserve"> 0</v>
      </c>
      <c r="AV27" s="120" t="str">
        <f>IF(Q27="","",VLOOKUP(Q27,所属・種目コード!$AF$2:$AG$55,2,FALSE))</f>
        <v/>
      </c>
      <c r="AW27" s="120" t="str">
        <f>IF(P27="","",VLOOKUP(P27,所属・種目コード!$AB$2:$AD$8,3,FALSE))</f>
        <v/>
      </c>
      <c r="AX27" s="361">
        <f t="shared" si="9"/>
        <v>0</v>
      </c>
      <c r="AY27" s="120" t="str">
        <f t="shared" si="5"/>
        <v/>
      </c>
      <c r="AZ27" s="120" t="str">
        <f>IF(T27="","",VLOOKUP(T27,所属・種目コード!$AF$2:$AG$52,2,FALSE))</f>
        <v/>
      </c>
      <c r="BA27" s="120" t="str">
        <f>IF(S27="","",VLOOKUP(S27,所属・種目コード!$AB$2:$AD$8,3,FALSE))</f>
        <v/>
      </c>
      <c r="BB27" s="361">
        <f t="shared" si="10"/>
        <v>0</v>
      </c>
      <c r="BC27" s="120" t="str">
        <f t="shared" si="11"/>
        <v xml:space="preserve"> 0</v>
      </c>
      <c r="BE27" s="120" t="str">
        <f>IF(N27="","",VLOOKUP(N27,所属・種目コード!$AF$25:$AH$47,3,FALSE))</f>
        <v/>
      </c>
      <c r="BF27" s="361">
        <f t="shared" si="12"/>
        <v>0</v>
      </c>
      <c r="BG27" s="120" t="str">
        <f>IF(Q27="","",VLOOKUP(Q27,所属・種目コード!$AF$25:$AH$47,3,FALSE))</f>
        <v/>
      </c>
      <c r="BH27" s="361">
        <f t="shared" si="13"/>
        <v>0</v>
      </c>
      <c r="BI27" s="120" t="str">
        <f>IF(T27="","",VLOOKUP(T27,所属・種目コード!$AF$25:$AH$47,3,FALSE))</f>
        <v/>
      </c>
      <c r="BJ27" s="361">
        <f t="shared" si="14"/>
        <v>0</v>
      </c>
      <c r="BL27" s="31"/>
      <c r="BM27" s="736" t="s">
        <v>942</v>
      </c>
      <c r="BN27" s="31"/>
      <c r="BO27" s="31"/>
      <c r="BP27" s="31" t="s">
        <v>1017</v>
      </c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</row>
    <row r="28" spans="1:205" s="121" customFormat="1" ht="25.25" customHeight="1">
      <c r="A28" s="31"/>
      <c r="B28" s="31"/>
      <c r="C28" s="31"/>
      <c r="D28" s="31"/>
      <c r="E28" s="307" t="s">
        <v>515</v>
      </c>
      <c r="F28" s="838">
        <v>9</v>
      </c>
      <c r="G28" s="839"/>
      <c r="H28" s="531"/>
      <c r="I28" s="815" t="str">
        <f>IF($H28="","",(VLOOKUP($H28,'競技者（中）'!$O$2:$U$1200,3,0)))</f>
        <v/>
      </c>
      <c r="J28" s="815" t="str">
        <f>IF($H28="","",(VLOOKUP($H28,'競技者（中）'!$O$2:$U$1200,7,0)))</f>
        <v/>
      </c>
      <c r="K28" s="815" t="str">
        <f>IF($H28="","",(VLOOKUP($H28,'競技者（中）'!$O$2:$U$1200,4,0)))</f>
        <v/>
      </c>
      <c r="L28" s="818" t="str">
        <f>IF($H28="","",(VLOOKUP($H28,'競技者（中）'!$O$2:$U$1200,5,0)))</f>
        <v/>
      </c>
      <c r="M28" s="752"/>
      <c r="N28" s="534"/>
      <c r="O28" s="535"/>
      <c r="P28" s="752"/>
      <c r="Q28" s="534"/>
      <c r="R28" s="535"/>
      <c r="S28" s="533"/>
      <c r="T28" s="534"/>
      <c r="U28" s="535"/>
      <c r="V28" s="345"/>
      <c r="W28" s="345"/>
      <c r="X28" s="345"/>
      <c r="Y28" s="202"/>
      <c r="Z28" s="345"/>
      <c r="AA28" s="124"/>
      <c r="AB28" s="124"/>
      <c r="AC28" s="214" t="s">
        <v>24</v>
      </c>
      <c r="AD28" s="126" t="s">
        <v>394</v>
      </c>
      <c r="AE28" s="401" t="s">
        <v>83</v>
      </c>
      <c r="AF28" s="401" t="s">
        <v>83</v>
      </c>
      <c r="AG28" s="401" t="s">
        <v>83</v>
      </c>
      <c r="AI28" s="120" t="str">
        <f t="shared" si="0"/>
        <v/>
      </c>
      <c r="AJ28" s="120">
        <f>IF(AD28="","",VLOOKUP(AD28,所属・種目コード!W:X,2,FALSE))</f>
        <v>3</v>
      </c>
      <c r="AK28" s="128">
        <f t="shared" si="1"/>
        <v>0</v>
      </c>
      <c r="AL28" s="120" t="str">
        <f t="shared" si="2"/>
        <v/>
      </c>
      <c r="AM28" s="120" t="str">
        <f t="shared" si="3"/>
        <v/>
      </c>
      <c r="AN28" s="120" t="str">
        <f t="shared" si="4"/>
        <v>()</v>
      </c>
      <c r="AO28" s="120" t="str">
        <f t="shared" si="6"/>
        <v/>
      </c>
      <c r="AP28" s="120">
        <f>IF(AC28="","",VLOOKUP(AC28,所属・種目コード!AQ:AR,2,FALSE))</f>
        <v>2</v>
      </c>
      <c r="AQ28" s="120" t="str">
        <f>IF(L28="","",VLOOKUP(L28,所属・種目コード!$B$2:$D$160,3,FALSE))</f>
        <v/>
      </c>
      <c r="AR28" s="120" t="str">
        <f>IF(N28="","",VLOOKUP(N28,所属・種目コード!$AF$2:$AG$55,2,FALSE))</f>
        <v/>
      </c>
      <c r="AS28" s="120" t="str">
        <f>IF(M28="","",VLOOKUP(M28,所属・種目コード!$AB$2:$AD$8,3,FALSE))</f>
        <v/>
      </c>
      <c r="AT28" s="361">
        <f t="shared" si="7"/>
        <v>0</v>
      </c>
      <c r="AU28" s="120" t="str">
        <f t="shared" si="8"/>
        <v xml:space="preserve"> 0</v>
      </c>
      <c r="AV28" s="120" t="str">
        <f>IF(Q28="","",VLOOKUP(Q28,所属・種目コード!$AF$2:$AG$55,2,FALSE))</f>
        <v/>
      </c>
      <c r="AW28" s="120" t="str">
        <f>IF(P28="","",VLOOKUP(P28,所属・種目コード!$AB$2:$AD$8,3,FALSE))</f>
        <v/>
      </c>
      <c r="AX28" s="361">
        <f t="shared" si="9"/>
        <v>0</v>
      </c>
      <c r="AY28" s="120" t="str">
        <f t="shared" si="5"/>
        <v/>
      </c>
      <c r="AZ28" s="120" t="str">
        <f>IF(T28="","",VLOOKUP(T28,所属・種目コード!$AF$2:$AG$52,2,FALSE))</f>
        <v/>
      </c>
      <c r="BA28" s="120" t="str">
        <f>IF(S28="","",VLOOKUP(S28,所属・種目コード!$AB$2:$AD$8,3,FALSE))</f>
        <v/>
      </c>
      <c r="BB28" s="361">
        <f t="shared" si="10"/>
        <v>0</v>
      </c>
      <c r="BC28" s="120" t="str">
        <f t="shared" si="11"/>
        <v xml:space="preserve"> 0</v>
      </c>
      <c r="BE28" s="120" t="str">
        <f>IF(N28="","",VLOOKUP(N28,所属・種目コード!$AF$25:$AH$47,3,FALSE))</f>
        <v/>
      </c>
      <c r="BF28" s="361">
        <f t="shared" si="12"/>
        <v>0</v>
      </c>
      <c r="BG28" s="120" t="str">
        <f>IF(Q28="","",VLOOKUP(Q28,所属・種目コード!$AF$25:$AH$47,3,FALSE))</f>
        <v/>
      </c>
      <c r="BH28" s="361">
        <f t="shared" si="13"/>
        <v>0</v>
      </c>
      <c r="BI28" s="120" t="str">
        <f>IF(T28="","",VLOOKUP(T28,所属・種目コード!$AF$25:$AH$47,3,FALSE))</f>
        <v/>
      </c>
      <c r="BJ28" s="361">
        <f t="shared" si="14"/>
        <v>0</v>
      </c>
      <c r="BL28" s="31"/>
      <c r="BM28" s="737" t="s">
        <v>944</v>
      </c>
      <c r="BN28" s="31"/>
      <c r="BO28" s="31"/>
      <c r="BP28" s="31" t="s">
        <v>1021</v>
      </c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</row>
    <row r="29" spans="1:205" s="121" customFormat="1" ht="25.25" customHeight="1" thickBot="1">
      <c r="A29" s="31"/>
      <c r="B29" s="31"/>
      <c r="C29" s="31"/>
      <c r="D29" s="31"/>
      <c r="E29" s="307" t="s">
        <v>515</v>
      </c>
      <c r="F29" s="834">
        <v>10</v>
      </c>
      <c r="G29" s="835"/>
      <c r="H29" s="532"/>
      <c r="I29" s="816" t="str">
        <f>IF($H29="","",(VLOOKUP($H29,'競技者（中）'!$O$2:$U$1200,3,0)))</f>
        <v/>
      </c>
      <c r="J29" s="816" t="str">
        <f>IF($H29="","",(VLOOKUP($H29,'競技者（中）'!$O$2:$U$1200,7,0)))</f>
        <v/>
      </c>
      <c r="K29" s="816" t="str">
        <f>IF($H29="","",(VLOOKUP($H29,'競技者（中）'!$O$2:$U$1200,4,0)))</f>
        <v/>
      </c>
      <c r="L29" s="819" t="str">
        <f>IF($H29="","",(VLOOKUP($H29,'競技者（中）'!$O$2:$U$1200,5,0)))</f>
        <v/>
      </c>
      <c r="M29" s="753"/>
      <c r="N29" s="536"/>
      <c r="O29" s="537"/>
      <c r="P29" s="753"/>
      <c r="Q29" s="536"/>
      <c r="R29" s="537"/>
      <c r="S29" s="533"/>
      <c r="T29" s="534"/>
      <c r="U29" s="535"/>
      <c r="V29" s="345"/>
      <c r="W29" s="345"/>
      <c r="X29" s="345"/>
      <c r="Y29" s="202"/>
      <c r="Z29" s="345"/>
      <c r="AA29" s="124"/>
      <c r="AB29" s="124"/>
      <c r="AC29" s="214" t="s">
        <v>24</v>
      </c>
      <c r="AD29" s="126" t="s">
        <v>394</v>
      </c>
      <c r="AE29" s="401" t="s">
        <v>83</v>
      </c>
      <c r="AF29" s="401" t="s">
        <v>83</v>
      </c>
      <c r="AG29" s="401" t="s">
        <v>83</v>
      </c>
      <c r="AI29" s="120" t="str">
        <f t="shared" si="0"/>
        <v/>
      </c>
      <c r="AJ29" s="120">
        <f>IF(AD29="","",VLOOKUP(AD29,所属・種目コード!W:X,2,FALSE))</f>
        <v>3</v>
      </c>
      <c r="AK29" s="128">
        <f t="shared" si="1"/>
        <v>0</v>
      </c>
      <c r="AL29" s="120" t="str">
        <f t="shared" si="2"/>
        <v/>
      </c>
      <c r="AM29" s="120" t="str">
        <f t="shared" si="3"/>
        <v/>
      </c>
      <c r="AN29" s="120" t="str">
        <f t="shared" si="4"/>
        <v>()</v>
      </c>
      <c r="AO29" s="120" t="str">
        <f t="shared" si="6"/>
        <v/>
      </c>
      <c r="AP29" s="120">
        <f>IF(AC29="","",VLOOKUP(AC29,所属・種目コード!AQ:AR,2,FALSE))</f>
        <v>2</v>
      </c>
      <c r="AQ29" s="120" t="str">
        <f>IF(L29="","",VLOOKUP(L29,所属・種目コード!$B$2:$D$160,3,FALSE))</f>
        <v/>
      </c>
      <c r="AR29" s="120" t="str">
        <f>IF(N29="","",VLOOKUP(N29,所属・種目コード!$AF$2:$AG$55,2,FALSE))</f>
        <v/>
      </c>
      <c r="AS29" s="120" t="str">
        <f>IF(M29="","",VLOOKUP(M29,所属・種目コード!$AB$2:$AD$8,3,FALSE))</f>
        <v/>
      </c>
      <c r="AT29" s="361">
        <f t="shared" si="7"/>
        <v>0</v>
      </c>
      <c r="AU29" s="120" t="str">
        <f t="shared" si="8"/>
        <v xml:space="preserve"> 0</v>
      </c>
      <c r="AV29" s="120" t="str">
        <f>IF(Q29="","",VLOOKUP(Q29,所属・種目コード!$AF$2:$AG$55,2,FALSE))</f>
        <v/>
      </c>
      <c r="AW29" s="120" t="str">
        <f>IF(P29="","",VLOOKUP(P29,所属・種目コード!$AB$2:$AD$8,3,FALSE))</f>
        <v/>
      </c>
      <c r="AX29" s="361">
        <f t="shared" si="9"/>
        <v>0</v>
      </c>
      <c r="AY29" s="120" t="str">
        <f t="shared" si="5"/>
        <v/>
      </c>
      <c r="AZ29" s="120" t="str">
        <f>IF(T29="","",VLOOKUP(T29,所属・種目コード!$AF$2:$AG$52,2,FALSE))</f>
        <v/>
      </c>
      <c r="BA29" s="120" t="str">
        <f>IF(S29="","",VLOOKUP(S29,所属・種目コード!$AB$2:$AD$8,3,FALSE))</f>
        <v/>
      </c>
      <c r="BB29" s="361">
        <f t="shared" si="10"/>
        <v>0</v>
      </c>
      <c r="BC29" s="120" t="str">
        <f t="shared" si="11"/>
        <v xml:space="preserve"> 0</v>
      </c>
      <c r="BE29" s="120" t="str">
        <f>IF(N29="","",VLOOKUP(N29,所属・種目コード!$AF$25:$AH$47,3,FALSE))</f>
        <v/>
      </c>
      <c r="BF29" s="361">
        <f t="shared" si="12"/>
        <v>0</v>
      </c>
      <c r="BG29" s="120" t="str">
        <f>IF(Q29="","",VLOOKUP(Q29,所属・種目コード!$AF$25:$AH$47,3,FALSE))</f>
        <v/>
      </c>
      <c r="BH29" s="361">
        <f t="shared" si="13"/>
        <v>0</v>
      </c>
      <c r="BI29" s="120" t="str">
        <f>IF(T29="","",VLOOKUP(T29,所属・種目コード!$AF$25:$AH$47,3,FALSE))</f>
        <v/>
      </c>
      <c r="BJ29" s="361">
        <f t="shared" si="14"/>
        <v>0</v>
      </c>
      <c r="BL29" s="31"/>
      <c r="BM29" s="738" t="s">
        <v>932</v>
      </c>
      <c r="BN29" s="31"/>
      <c r="BO29" s="31"/>
      <c r="BP29" s="31" t="s">
        <v>1022</v>
      </c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</row>
    <row r="30" spans="1:205" s="121" customFormat="1" ht="25.25" customHeight="1">
      <c r="A30" s="31"/>
      <c r="B30" s="31"/>
      <c r="C30" s="31"/>
      <c r="D30" s="31"/>
      <c r="E30" s="307" t="s">
        <v>515</v>
      </c>
      <c r="F30" s="870">
        <v>11</v>
      </c>
      <c r="G30" s="871"/>
      <c r="H30" s="538"/>
      <c r="I30" s="814" t="str">
        <f>IF($H30="","",(VLOOKUP($H30,'競技者（中）'!$O$2:$U$1200,3,0)))</f>
        <v/>
      </c>
      <c r="J30" s="814" t="str">
        <f>IF($H30="","",(VLOOKUP($H30,'競技者（中）'!$O$2:$U$1200,7,0)))</f>
        <v/>
      </c>
      <c r="K30" s="814" t="str">
        <f>IF($H30="","",(VLOOKUP($H30,'競技者（中）'!$O$2:$U$1200,4,0)))</f>
        <v/>
      </c>
      <c r="L30" s="817" t="str">
        <f>IF($H30="","",(VLOOKUP($H30,'競技者（中）'!$O$2:$U$1200,5,0)))</f>
        <v/>
      </c>
      <c r="M30" s="751"/>
      <c r="N30" s="592"/>
      <c r="O30" s="540"/>
      <c r="P30" s="751"/>
      <c r="Q30" s="592"/>
      <c r="R30" s="540"/>
      <c r="S30" s="533"/>
      <c r="T30" s="534"/>
      <c r="U30" s="535"/>
      <c r="V30" s="345"/>
      <c r="W30" s="345"/>
      <c r="X30" s="345"/>
      <c r="Y30" s="202"/>
      <c r="Z30" s="345"/>
      <c r="AA30" s="124"/>
      <c r="AB30" s="124"/>
      <c r="AC30" s="214" t="s">
        <v>24</v>
      </c>
      <c r="AD30" s="126" t="s">
        <v>394</v>
      </c>
      <c r="AE30" s="401" t="s">
        <v>83</v>
      </c>
      <c r="AF30" s="401" t="s">
        <v>83</v>
      </c>
      <c r="AG30" s="401" t="s">
        <v>83</v>
      </c>
      <c r="AI30" s="120" t="str">
        <f t="shared" si="0"/>
        <v/>
      </c>
      <c r="AJ30" s="120">
        <f>IF(AD30="","",VLOOKUP(AD30,所属・種目コード!W:X,2,FALSE))</f>
        <v>3</v>
      </c>
      <c r="AK30" s="128">
        <f t="shared" si="1"/>
        <v>0</v>
      </c>
      <c r="AL30" s="120" t="str">
        <f t="shared" si="2"/>
        <v/>
      </c>
      <c r="AM30" s="120" t="str">
        <f t="shared" si="3"/>
        <v/>
      </c>
      <c r="AN30" s="120" t="str">
        <f t="shared" si="4"/>
        <v>()</v>
      </c>
      <c r="AO30" s="120" t="str">
        <f t="shared" si="6"/>
        <v/>
      </c>
      <c r="AP30" s="120">
        <f>IF(AC30="","",VLOOKUP(AC30,所属・種目コード!AQ:AR,2,FALSE))</f>
        <v>2</v>
      </c>
      <c r="AQ30" s="120" t="str">
        <f>IF(L30="","",VLOOKUP(L30,所属・種目コード!$B$2:$D$160,3,FALSE))</f>
        <v/>
      </c>
      <c r="AR30" s="120" t="str">
        <f>IF(N30="","",VLOOKUP(N30,所属・種目コード!$AF$2:$AG$55,2,FALSE))</f>
        <v/>
      </c>
      <c r="AS30" s="120" t="str">
        <f>IF(M30="","",VLOOKUP(M30,所属・種目コード!$AB$2:$AD$8,3,FALSE))</f>
        <v/>
      </c>
      <c r="AT30" s="361">
        <f t="shared" si="7"/>
        <v>0</v>
      </c>
      <c r="AU30" s="120" t="str">
        <f t="shared" si="8"/>
        <v xml:space="preserve"> 0</v>
      </c>
      <c r="AV30" s="120" t="str">
        <f>IF(Q30="","",VLOOKUP(Q30,所属・種目コード!$AF$2:$AG$55,2,FALSE))</f>
        <v/>
      </c>
      <c r="AW30" s="120" t="str">
        <f>IF(P30="","",VLOOKUP(P30,所属・種目コード!$AB$2:$AD$8,3,FALSE))</f>
        <v/>
      </c>
      <c r="AX30" s="361">
        <f t="shared" si="9"/>
        <v>0</v>
      </c>
      <c r="AY30" s="120" t="str">
        <f t="shared" si="5"/>
        <v/>
      </c>
      <c r="AZ30" s="120" t="str">
        <f>IF(T30="","",VLOOKUP(T30,所属・種目コード!$AF$2:$AG$52,2,FALSE))</f>
        <v/>
      </c>
      <c r="BA30" s="120" t="str">
        <f>IF(S30="","",VLOOKUP(S30,所属・種目コード!$AB$2:$AD$8,3,FALSE))</f>
        <v/>
      </c>
      <c r="BB30" s="361">
        <f t="shared" si="10"/>
        <v>0</v>
      </c>
      <c r="BC30" s="120" t="str">
        <f t="shared" si="11"/>
        <v xml:space="preserve"> 0</v>
      </c>
      <c r="BE30" s="120" t="str">
        <f>IF(N30="","",VLOOKUP(N30,所属・種目コード!$AF$25:$AH$47,3,FALSE))</f>
        <v/>
      </c>
      <c r="BF30" s="361">
        <f t="shared" si="12"/>
        <v>0</v>
      </c>
      <c r="BG30" s="120" t="str">
        <f>IF(Q30="","",VLOOKUP(Q30,所属・種目コード!$AF$25:$AH$47,3,FALSE))</f>
        <v/>
      </c>
      <c r="BH30" s="361">
        <f t="shared" si="13"/>
        <v>0</v>
      </c>
      <c r="BI30" s="120" t="str">
        <f>IF(T30="","",VLOOKUP(T30,所属・種目コード!$AF$25:$AH$47,3,FALSE))</f>
        <v/>
      </c>
      <c r="BJ30" s="361">
        <f t="shared" si="14"/>
        <v>0</v>
      </c>
      <c r="BL30" s="31"/>
      <c r="BM30" s="735" t="s">
        <v>152</v>
      </c>
      <c r="BN30" s="31"/>
      <c r="BO30" s="31"/>
      <c r="BP30" s="31" t="s">
        <v>1018</v>
      </c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</row>
    <row r="31" spans="1:205" s="121" customFormat="1" ht="25.25" customHeight="1">
      <c r="A31" s="31"/>
      <c r="B31" s="31"/>
      <c r="C31" s="31"/>
      <c r="D31" s="31"/>
      <c r="E31" s="307" t="s">
        <v>515</v>
      </c>
      <c r="F31" s="836">
        <v>12</v>
      </c>
      <c r="G31" s="837"/>
      <c r="H31" s="531"/>
      <c r="I31" s="815" t="str">
        <f>IF($H31="","",(VLOOKUP($H31,'競技者（中）'!$O$2:$U$1200,3,0)))</f>
        <v/>
      </c>
      <c r="J31" s="815" t="str">
        <f>IF($H31="","",(VLOOKUP($H31,'競技者（中）'!$O$2:$U$1200,7,0)))</f>
        <v/>
      </c>
      <c r="K31" s="815" t="str">
        <f>IF($H31="","",(VLOOKUP($H31,'競技者（中）'!$O$2:$U$1200,4,0)))</f>
        <v/>
      </c>
      <c r="L31" s="818" t="str">
        <f>IF($H31="","",(VLOOKUP($H31,'競技者（中）'!$O$2:$U$1200,5,0)))</f>
        <v/>
      </c>
      <c r="M31" s="752"/>
      <c r="N31" s="534"/>
      <c r="O31" s="535"/>
      <c r="P31" s="752"/>
      <c r="Q31" s="534"/>
      <c r="R31" s="535"/>
      <c r="S31" s="533"/>
      <c r="T31" s="534"/>
      <c r="U31" s="535"/>
      <c r="V31" s="345"/>
      <c r="W31" s="345"/>
      <c r="X31" s="345"/>
      <c r="Y31" s="316"/>
      <c r="Z31" s="345"/>
      <c r="AA31" s="124"/>
      <c r="AB31" s="124"/>
      <c r="AC31" s="214" t="s">
        <v>24</v>
      </c>
      <c r="AD31" s="126" t="s">
        <v>394</v>
      </c>
      <c r="AE31" s="401" t="s">
        <v>83</v>
      </c>
      <c r="AF31" s="401" t="s">
        <v>83</v>
      </c>
      <c r="AG31" s="401" t="s">
        <v>83</v>
      </c>
      <c r="AI31" s="120" t="str">
        <f t="shared" si="0"/>
        <v/>
      </c>
      <c r="AJ31" s="120">
        <f>IF(AD31="","",VLOOKUP(AD31,所属・種目コード!W:X,2,FALSE))</f>
        <v>3</v>
      </c>
      <c r="AK31" s="128">
        <f t="shared" si="1"/>
        <v>0</v>
      </c>
      <c r="AL31" s="120" t="str">
        <f t="shared" si="2"/>
        <v/>
      </c>
      <c r="AM31" s="120" t="str">
        <f t="shared" si="3"/>
        <v/>
      </c>
      <c r="AN31" s="120" t="str">
        <f t="shared" si="4"/>
        <v>()</v>
      </c>
      <c r="AO31" s="120" t="str">
        <f t="shared" si="6"/>
        <v/>
      </c>
      <c r="AP31" s="120">
        <f>IF(AC31="","",VLOOKUP(AC31,所属・種目コード!AQ:AR,2,FALSE))</f>
        <v>2</v>
      </c>
      <c r="AQ31" s="120" t="str">
        <f>IF(L31="","",VLOOKUP(L31,所属・種目コード!$B$2:$D$160,3,FALSE))</f>
        <v/>
      </c>
      <c r="AR31" s="120" t="str">
        <f>IF(N31="","",VLOOKUP(N31,所属・種目コード!$AF$2:$AG$55,2,FALSE))</f>
        <v/>
      </c>
      <c r="AS31" s="120" t="str">
        <f>IF(M31="","",VLOOKUP(M31,所属・種目コード!$AB$2:$AD$8,3,FALSE))</f>
        <v/>
      </c>
      <c r="AT31" s="361">
        <f t="shared" si="7"/>
        <v>0</v>
      </c>
      <c r="AU31" s="120" t="str">
        <f t="shared" si="8"/>
        <v xml:space="preserve"> 0</v>
      </c>
      <c r="AV31" s="120" t="str">
        <f>IF(Q31="","",VLOOKUP(Q31,所属・種目コード!$AF$2:$AG$55,2,FALSE))</f>
        <v/>
      </c>
      <c r="AW31" s="120" t="str">
        <f>IF(P31="","",VLOOKUP(P31,所属・種目コード!$AB$2:$AD$8,3,FALSE))</f>
        <v/>
      </c>
      <c r="AX31" s="361">
        <f t="shared" si="9"/>
        <v>0</v>
      </c>
      <c r="AY31" s="120" t="str">
        <f t="shared" si="5"/>
        <v/>
      </c>
      <c r="AZ31" s="120" t="str">
        <f>IF(T31="","",VLOOKUP(T31,所属・種目コード!$AF$2:$AG$52,2,FALSE))</f>
        <v/>
      </c>
      <c r="BA31" s="120" t="str">
        <f>IF(S31="","",VLOOKUP(S31,所属・種目コード!$AB$2:$AD$8,3,FALSE))</f>
        <v/>
      </c>
      <c r="BB31" s="361">
        <f t="shared" si="10"/>
        <v>0</v>
      </c>
      <c r="BC31" s="120" t="str">
        <f t="shared" si="11"/>
        <v xml:space="preserve"> 0</v>
      </c>
      <c r="BE31" s="120" t="str">
        <f>IF(N31="","",VLOOKUP(N31,所属・種目コード!$AF$25:$AH$47,3,FALSE))</f>
        <v/>
      </c>
      <c r="BF31" s="361">
        <f t="shared" si="12"/>
        <v>0</v>
      </c>
      <c r="BG31" s="120" t="str">
        <f>IF(Q31="","",VLOOKUP(Q31,所属・種目コード!$AF$25:$AH$47,3,FALSE))</f>
        <v/>
      </c>
      <c r="BH31" s="361">
        <f t="shared" si="13"/>
        <v>0</v>
      </c>
      <c r="BI31" s="120" t="str">
        <f>IF(T31="","",VLOOKUP(T31,所属・種目コード!$AF$25:$AH$47,3,FALSE))</f>
        <v/>
      </c>
      <c r="BJ31" s="361">
        <f t="shared" si="14"/>
        <v>0</v>
      </c>
      <c r="BL31" s="31"/>
      <c r="BM31" s="735" t="s">
        <v>168</v>
      </c>
      <c r="BN31" s="31"/>
      <c r="BO31" s="31"/>
      <c r="BP31" s="31" t="s">
        <v>1019</v>
      </c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</row>
    <row r="32" spans="1:205" s="121" customFormat="1" ht="25.25" customHeight="1">
      <c r="A32" s="31"/>
      <c r="B32" s="31"/>
      <c r="C32" s="31"/>
      <c r="D32" s="31"/>
      <c r="E32" s="307" t="s">
        <v>515</v>
      </c>
      <c r="F32" s="838">
        <v>13</v>
      </c>
      <c r="G32" s="839"/>
      <c r="H32" s="531"/>
      <c r="I32" s="815" t="str">
        <f>IF($H32="","",(VLOOKUP($H32,'競技者（中）'!$O$2:$U$1200,3,0)))</f>
        <v/>
      </c>
      <c r="J32" s="815" t="str">
        <f>IF($H32="","",(VLOOKUP($H32,'競技者（中）'!$O$2:$U$1200,7,0)))</f>
        <v/>
      </c>
      <c r="K32" s="815" t="str">
        <f>IF($H32="","",(VLOOKUP($H32,'競技者（中）'!$O$2:$U$1200,4,0)))</f>
        <v/>
      </c>
      <c r="L32" s="818" t="str">
        <f>IF($H32="","",(VLOOKUP($H32,'競技者（中）'!$O$2:$U$1200,5,0)))</f>
        <v/>
      </c>
      <c r="M32" s="752"/>
      <c r="N32" s="534"/>
      <c r="O32" s="535"/>
      <c r="P32" s="752"/>
      <c r="Q32" s="534"/>
      <c r="R32" s="535"/>
      <c r="S32" s="533"/>
      <c r="T32" s="534"/>
      <c r="U32" s="535"/>
      <c r="V32" s="345"/>
      <c r="W32" s="345"/>
      <c r="X32" s="345"/>
      <c r="Y32" s="124"/>
      <c r="Z32" s="345"/>
      <c r="AA32" s="124"/>
      <c r="AB32" s="124"/>
      <c r="AC32" s="214" t="s">
        <v>24</v>
      </c>
      <c r="AD32" s="126" t="s">
        <v>394</v>
      </c>
      <c r="AE32" s="401" t="s">
        <v>83</v>
      </c>
      <c r="AF32" s="401" t="s">
        <v>83</v>
      </c>
      <c r="AG32" s="401" t="s">
        <v>83</v>
      </c>
      <c r="AI32" s="120" t="str">
        <f t="shared" si="0"/>
        <v/>
      </c>
      <c r="AJ32" s="120">
        <f>IF(AD32="","",VLOOKUP(AD32,所属・種目コード!W:X,2,FALSE))</f>
        <v>3</v>
      </c>
      <c r="AK32" s="128">
        <f t="shared" si="1"/>
        <v>0</v>
      </c>
      <c r="AL32" s="120" t="str">
        <f t="shared" si="2"/>
        <v/>
      </c>
      <c r="AM32" s="120" t="str">
        <f t="shared" si="3"/>
        <v/>
      </c>
      <c r="AN32" s="120" t="str">
        <f t="shared" si="4"/>
        <v>()</v>
      </c>
      <c r="AO32" s="120" t="str">
        <f t="shared" si="6"/>
        <v/>
      </c>
      <c r="AP32" s="120">
        <f>IF(AC32="","",VLOOKUP(AC32,所属・種目コード!AQ:AR,2,FALSE))</f>
        <v>2</v>
      </c>
      <c r="AQ32" s="120" t="str">
        <f>IF(L32="","",VLOOKUP(L32,所属・種目コード!$B$2:$D$160,3,FALSE))</f>
        <v/>
      </c>
      <c r="AR32" s="120" t="str">
        <f>IF(N32="","",VLOOKUP(N32,所属・種目コード!$AF$2:$AG$55,2,FALSE))</f>
        <v/>
      </c>
      <c r="AS32" s="120" t="str">
        <f>IF(M32="","",VLOOKUP(M32,所属・種目コード!$AB$2:$AD$8,3,FALSE))</f>
        <v/>
      </c>
      <c r="AT32" s="361">
        <f t="shared" si="7"/>
        <v>0</v>
      </c>
      <c r="AU32" s="120" t="str">
        <f t="shared" si="8"/>
        <v xml:space="preserve"> 0</v>
      </c>
      <c r="AV32" s="120" t="str">
        <f>IF(Q32="","",VLOOKUP(Q32,所属・種目コード!$AF$2:$AG$55,2,FALSE))</f>
        <v/>
      </c>
      <c r="AW32" s="120" t="str">
        <f>IF(P32="","",VLOOKUP(P32,所属・種目コード!$AB$2:$AD$8,3,FALSE))</f>
        <v/>
      </c>
      <c r="AX32" s="361">
        <f t="shared" si="9"/>
        <v>0</v>
      </c>
      <c r="AY32" s="120" t="str">
        <f t="shared" si="5"/>
        <v/>
      </c>
      <c r="AZ32" s="120" t="str">
        <f>IF(T32="","",VLOOKUP(T32,所属・種目コード!$AF$2:$AG$52,2,FALSE))</f>
        <v/>
      </c>
      <c r="BA32" s="120" t="str">
        <f>IF(S32="","",VLOOKUP(S32,所属・種目コード!$AB$2:$AD$8,3,FALSE))</f>
        <v/>
      </c>
      <c r="BB32" s="361">
        <f t="shared" si="10"/>
        <v>0</v>
      </c>
      <c r="BC32" s="120" t="str">
        <f t="shared" si="11"/>
        <v xml:space="preserve"> 0</v>
      </c>
      <c r="BE32" s="120" t="str">
        <f>IF(N32="","",VLOOKUP(N32,所属・種目コード!$AF$25:$AH$47,3,FALSE))</f>
        <v/>
      </c>
      <c r="BF32" s="361">
        <f t="shared" si="12"/>
        <v>0</v>
      </c>
      <c r="BG32" s="120" t="str">
        <f>IF(Q32="","",VLOOKUP(Q32,所属・種目コード!$AF$25:$AH$47,3,FALSE))</f>
        <v/>
      </c>
      <c r="BH32" s="361">
        <f t="shared" si="13"/>
        <v>0</v>
      </c>
      <c r="BI32" s="120" t="str">
        <f>IF(T32="","",VLOOKUP(T32,所属・種目コード!$AF$25:$AH$47,3,FALSE))</f>
        <v/>
      </c>
      <c r="BJ32" s="361">
        <f t="shared" si="14"/>
        <v>0</v>
      </c>
      <c r="BL32" s="31"/>
      <c r="BM32" s="735" t="s">
        <v>174</v>
      </c>
      <c r="BN32" s="31"/>
      <c r="BO32" s="31"/>
      <c r="BP32" s="31" t="s">
        <v>951</v>
      </c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</row>
    <row r="33" spans="1:205" s="121" customFormat="1" ht="25.25" customHeight="1">
      <c r="A33" s="31"/>
      <c r="B33" s="31"/>
      <c r="C33" s="31"/>
      <c r="D33" s="31"/>
      <c r="E33" s="307" t="s">
        <v>515</v>
      </c>
      <c r="F33" s="836">
        <v>14</v>
      </c>
      <c r="G33" s="837"/>
      <c r="H33" s="531"/>
      <c r="I33" s="815" t="str">
        <f>IF($H33="","",(VLOOKUP($H33,'競技者（中）'!$O$2:$U$1200,3,0)))</f>
        <v/>
      </c>
      <c r="J33" s="815" t="str">
        <f>IF($H33="","",(VLOOKUP($H33,'競技者（中）'!$O$2:$U$1200,7,0)))</f>
        <v/>
      </c>
      <c r="K33" s="815" t="str">
        <f>IF($H33="","",(VLOOKUP($H33,'競技者（中）'!$O$2:$U$1200,4,0)))</f>
        <v/>
      </c>
      <c r="L33" s="818" t="str">
        <f>IF($H33="","",(VLOOKUP($H33,'競技者（中）'!$O$2:$U$1200,5,0)))</f>
        <v/>
      </c>
      <c r="M33" s="752"/>
      <c r="N33" s="534"/>
      <c r="O33" s="535"/>
      <c r="P33" s="752"/>
      <c r="Q33" s="534"/>
      <c r="R33" s="535"/>
      <c r="S33" s="533"/>
      <c r="T33" s="534"/>
      <c r="U33" s="535"/>
      <c r="V33" s="345"/>
      <c r="W33" s="345"/>
      <c r="X33" s="345"/>
      <c r="Y33" s="124"/>
      <c r="Z33" s="345"/>
      <c r="AA33" s="124"/>
      <c r="AB33" s="124"/>
      <c r="AC33" s="214" t="s">
        <v>24</v>
      </c>
      <c r="AD33" s="126" t="s">
        <v>394</v>
      </c>
      <c r="AE33" s="401" t="s">
        <v>83</v>
      </c>
      <c r="AF33" s="401" t="s">
        <v>83</v>
      </c>
      <c r="AG33" s="401" t="s">
        <v>83</v>
      </c>
      <c r="AI33" s="120" t="str">
        <f t="shared" si="0"/>
        <v/>
      </c>
      <c r="AJ33" s="120">
        <f>IF(AD33="","",VLOOKUP(AD33,所属・種目コード!W:X,2,FALSE))</f>
        <v>3</v>
      </c>
      <c r="AK33" s="128">
        <f t="shared" si="1"/>
        <v>0</v>
      </c>
      <c r="AL33" s="120" t="str">
        <f t="shared" si="2"/>
        <v/>
      </c>
      <c r="AM33" s="120" t="str">
        <f t="shared" si="3"/>
        <v/>
      </c>
      <c r="AN33" s="120" t="str">
        <f t="shared" si="4"/>
        <v>()</v>
      </c>
      <c r="AO33" s="120" t="str">
        <f t="shared" si="6"/>
        <v/>
      </c>
      <c r="AP33" s="120">
        <f>IF(AC33="","",VLOOKUP(AC33,所属・種目コード!AQ:AR,2,FALSE))</f>
        <v>2</v>
      </c>
      <c r="AQ33" s="120" t="str">
        <f>IF(L33="","",VLOOKUP(L33,所属・種目コード!$B$2:$D$160,3,FALSE))</f>
        <v/>
      </c>
      <c r="AR33" s="120" t="str">
        <f>IF(N33="","",VLOOKUP(N33,所属・種目コード!$AF$2:$AG$55,2,FALSE))</f>
        <v/>
      </c>
      <c r="AS33" s="120" t="str">
        <f>IF(M33="","",VLOOKUP(M33,所属・種目コード!$AB$2:$AD$8,3,FALSE))</f>
        <v/>
      </c>
      <c r="AT33" s="361">
        <f t="shared" si="7"/>
        <v>0</v>
      </c>
      <c r="AU33" s="120" t="str">
        <f t="shared" si="8"/>
        <v xml:space="preserve"> 0</v>
      </c>
      <c r="AV33" s="120" t="str">
        <f>IF(Q33="","",VLOOKUP(Q33,所属・種目コード!$AF$2:$AG$55,2,FALSE))</f>
        <v/>
      </c>
      <c r="AW33" s="120" t="str">
        <f>IF(P33="","",VLOOKUP(P33,所属・種目コード!$AB$2:$AD$8,3,FALSE))</f>
        <v/>
      </c>
      <c r="AX33" s="361">
        <f t="shared" si="9"/>
        <v>0</v>
      </c>
      <c r="AY33" s="120" t="str">
        <f t="shared" si="5"/>
        <v/>
      </c>
      <c r="AZ33" s="120" t="str">
        <f>IF(T33="","",VLOOKUP(T33,所属・種目コード!$AF$2:$AG$52,2,FALSE))</f>
        <v/>
      </c>
      <c r="BA33" s="120" t="str">
        <f>IF(S33="","",VLOOKUP(S33,所属・種目コード!$AB$2:$AD$8,3,FALSE))</f>
        <v/>
      </c>
      <c r="BB33" s="361">
        <f t="shared" si="10"/>
        <v>0</v>
      </c>
      <c r="BC33" s="120" t="str">
        <f t="shared" si="11"/>
        <v xml:space="preserve"> 0</v>
      </c>
      <c r="BE33" s="120" t="str">
        <f>IF(N33="","",VLOOKUP(N33,所属・種目コード!$AF$25:$AH$47,3,FALSE))</f>
        <v/>
      </c>
      <c r="BF33" s="361">
        <f t="shared" si="12"/>
        <v>0</v>
      </c>
      <c r="BG33" s="120" t="str">
        <f>IF(Q33="","",VLOOKUP(Q33,所属・種目コード!$AF$25:$AH$47,3,FALSE))</f>
        <v/>
      </c>
      <c r="BH33" s="361">
        <f t="shared" si="13"/>
        <v>0</v>
      </c>
      <c r="BI33" s="120" t="str">
        <f>IF(T33="","",VLOOKUP(T33,所属・種目コード!$AF$25:$AH$47,3,FALSE))</f>
        <v/>
      </c>
      <c r="BJ33" s="361">
        <f t="shared" si="14"/>
        <v>0</v>
      </c>
      <c r="BL33" s="31"/>
      <c r="BM33" s="735" t="s">
        <v>180</v>
      </c>
      <c r="BN33" s="31"/>
      <c r="BO33" s="31"/>
      <c r="BP33" s="31" t="s">
        <v>1020</v>
      </c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</row>
    <row r="34" spans="1:205" s="121" customFormat="1" ht="25.25" customHeight="1" thickBot="1">
      <c r="A34" s="31"/>
      <c r="B34" s="31"/>
      <c r="C34" s="31"/>
      <c r="D34" s="31"/>
      <c r="E34" s="307" t="s">
        <v>515</v>
      </c>
      <c r="F34" s="834">
        <v>15</v>
      </c>
      <c r="G34" s="835"/>
      <c r="H34" s="532"/>
      <c r="I34" s="816" t="str">
        <f>IF($H34="","",(VLOOKUP($H34,'競技者（中）'!$O$2:$U$1200,3,0)))</f>
        <v/>
      </c>
      <c r="J34" s="816" t="str">
        <f>IF($H34="","",(VLOOKUP($H34,'競技者（中）'!$O$2:$U$1200,7,0)))</f>
        <v/>
      </c>
      <c r="K34" s="816" t="str">
        <f>IF($H34="","",(VLOOKUP($H34,'競技者（中）'!$O$2:$U$1200,4,0)))</f>
        <v/>
      </c>
      <c r="L34" s="819" t="str">
        <f>IF($H34="","",(VLOOKUP($H34,'競技者（中）'!$O$2:$U$1200,5,0)))</f>
        <v/>
      </c>
      <c r="M34" s="753"/>
      <c r="N34" s="536"/>
      <c r="O34" s="537"/>
      <c r="P34" s="753"/>
      <c r="Q34" s="536"/>
      <c r="R34" s="537"/>
      <c r="S34" s="533"/>
      <c r="T34" s="534"/>
      <c r="U34" s="535"/>
      <c r="V34" s="345"/>
      <c r="W34" s="345"/>
      <c r="X34" s="345"/>
      <c r="Y34" s="124"/>
      <c r="Z34" s="345"/>
      <c r="AA34" s="124"/>
      <c r="AB34" s="124"/>
      <c r="AC34" s="214" t="s">
        <v>24</v>
      </c>
      <c r="AD34" s="126" t="s">
        <v>394</v>
      </c>
      <c r="AE34" s="401" t="s">
        <v>83</v>
      </c>
      <c r="AF34" s="401" t="s">
        <v>83</v>
      </c>
      <c r="AG34" s="401" t="s">
        <v>83</v>
      </c>
      <c r="AI34" s="120" t="str">
        <f t="shared" si="0"/>
        <v/>
      </c>
      <c r="AJ34" s="120">
        <f>IF(AD34="","",VLOOKUP(AD34,所属・種目コード!W:X,2,FALSE))</f>
        <v>3</v>
      </c>
      <c r="AK34" s="128">
        <f t="shared" si="1"/>
        <v>0</v>
      </c>
      <c r="AL34" s="120" t="str">
        <f t="shared" si="2"/>
        <v/>
      </c>
      <c r="AM34" s="120" t="str">
        <f t="shared" si="3"/>
        <v/>
      </c>
      <c r="AN34" s="120" t="str">
        <f t="shared" si="4"/>
        <v>()</v>
      </c>
      <c r="AO34" s="120" t="str">
        <f t="shared" si="6"/>
        <v/>
      </c>
      <c r="AP34" s="120">
        <f>IF(AC34="","",VLOOKUP(AC34,所属・種目コード!AQ:AR,2,FALSE))</f>
        <v>2</v>
      </c>
      <c r="AQ34" s="120" t="str">
        <f>IF(L34="","",VLOOKUP(L34,所属・種目コード!$B$2:$D$160,3,FALSE))</f>
        <v/>
      </c>
      <c r="AR34" s="120" t="str">
        <f>IF(N34="","",VLOOKUP(N34,所属・種目コード!$AF$2:$AG$55,2,FALSE))</f>
        <v/>
      </c>
      <c r="AS34" s="120" t="str">
        <f>IF(M34="","",VLOOKUP(M34,所属・種目コード!$AB$2:$AD$8,3,FALSE))</f>
        <v/>
      </c>
      <c r="AT34" s="361">
        <f t="shared" si="7"/>
        <v>0</v>
      </c>
      <c r="AU34" s="120" t="str">
        <f t="shared" si="8"/>
        <v xml:space="preserve"> 0</v>
      </c>
      <c r="AV34" s="120" t="str">
        <f>IF(Q34="","",VLOOKUP(Q34,所属・種目コード!$AF$2:$AG$55,2,FALSE))</f>
        <v/>
      </c>
      <c r="AW34" s="120" t="str">
        <f>IF(P34="","",VLOOKUP(P34,所属・種目コード!$AB$2:$AD$8,3,FALSE))</f>
        <v/>
      </c>
      <c r="AX34" s="361">
        <f t="shared" si="9"/>
        <v>0</v>
      </c>
      <c r="AY34" s="120" t="str">
        <f t="shared" si="5"/>
        <v/>
      </c>
      <c r="AZ34" s="120" t="str">
        <f>IF(T34="","",VLOOKUP(T34,所属・種目コード!$AF$2:$AG$52,2,FALSE))</f>
        <v/>
      </c>
      <c r="BA34" s="120" t="str">
        <f>IF(S34="","",VLOOKUP(S34,所属・種目コード!$AB$2:$AD$8,3,FALSE))</f>
        <v/>
      </c>
      <c r="BB34" s="361">
        <f t="shared" si="10"/>
        <v>0</v>
      </c>
      <c r="BC34" s="120" t="str">
        <f t="shared" si="11"/>
        <v xml:space="preserve"> 0</v>
      </c>
      <c r="BE34" s="120" t="str">
        <f>IF(N34="","",VLOOKUP(N34,所属・種目コード!$AF$25:$AH$47,3,FALSE))</f>
        <v/>
      </c>
      <c r="BF34" s="361">
        <f t="shared" si="12"/>
        <v>0</v>
      </c>
      <c r="BG34" s="120" t="str">
        <f>IF(Q34="","",VLOOKUP(Q34,所属・種目コード!$AF$25:$AH$47,3,FALSE))</f>
        <v/>
      </c>
      <c r="BH34" s="361">
        <f t="shared" si="13"/>
        <v>0</v>
      </c>
      <c r="BI34" s="120" t="str">
        <f>IF(T34="","",VLOOKUP(T34,所属・種目コード!$AF$25:$AH$47,3,FALSE))</f>
        <v/>
      </c>
      <c r="BJ34" s="361">
        <f t="shared" si="14"/>
        <v>0</v>
      </c>
      <c r="BL34" s="31"/>
      <c r="BM34" s="735" t="s">
        <v>186</v>
      </c>
      <c r="BN34" s="31"/>
      <c r="BO34" s="31"/>
      <c r="BP34" s="31" t="s">
        <v>725</v>
      </c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</row>
    <row r="35" spans="1:205" s="121" customFormat="1" ht="25.25" customHeight="1">
      <c r="A35" s="31"/>
      <c r="B35" s="31"/>
      <c r="C35" s="31"/>
      <c r="D35" s="31"/>
      <c r="E35" s="307" t="s">
        <v>515</v>
      </c>
      <c r="F35" s="884">
        <v>16</v>
      </c>
      <c r="G35" s="885"/>
      <c r="H35" s="538"/>
      <c r="I35" s="814" t="str">
        <f>IF($H35="","",(VLOOKUP($H35,'競技者（中）'!$O$2:$U$1200,3,0)))</f>
        <v/>
      </c>
      <c r="J35" s="814" t="str">
        <f>IF($H35="","",(VLOOKUP($H35,'競技者（中）'!$O$2:$U$1200,7,0)))</f>
        <v/>
      </c>
      <c r="K35" s="814" t="str">
        <f>IF($H35="","",(VLOOKUP($H35,'競技者（中）'!$O$2:$U$1200,4,0)))</f>
        <v/>
      </c>
      <c r="L35" s="817" t="str">
        <f>IF($H35="","",(VLOOKUP($H35,'競技者（中）'!$O$2:$U$1200,5,0)))</f>
        <v/>
      </c>
      <c r="M35" s="751"/>
      <c r="N35" s="592"/>
      <c r="O35" s="540"/>
      <c r="P35" s="751"/>
      <c r="Q35" s="592"/>
      <c r="R35" s="540"/>
      <c r="S35" s="533"/>
      <c r="T35" s="534"/>
      <c r="U35" s="535"/>
      <c r="V35" s="345"/>
      <c r="W35" s="345"/>
      <c r="X35" s="345"/>
      <c r="Y35" s="124"/>
      <c r="Z35" s="345"/>
      <c r="AA35" s="124"/>
      <c r="AB35" s="124"/>
      <c r="AC35" s="214" t="s">
        <v>24</v>
      </c>
      <c r="AD35" s="126" t="s">
        <v>394</v>
      </c>
      <c r="AE35" s="401" t="s">
        <v>83</v>
      </c>
      <c r="AF35" s="401" t="s">
        <v>83</v>
      </c>
      <c r="AG35" s="401" t="s">
        <v>83</v>
      </c>
      <c r="AI35" s="120" t="str">
        <f t="shared" si="0"/>
        <v/>
      </c>
      <c r="AJ35" s="120">
        <f>IF(AD35="","",VLOOKUP(AD35,所属・種目コード!W:X,2,FALSE))</f>
        <v>3</v>
      </c>
      <c r="AK35" s="128">
        <f t="shared" si="1"/>
        <v>0</v>
      </c>
      <c r="AL35" s="120" t="str">
        <f t="shared" si="2"/>
        <v/>
      </c>
      <c r="AM35" s="120" t="str">
        <f t="shared" si="3"/>
        <v/>
      </c>
      <c r="AN35" s="120" t="str">
        <f t="shared" si="4"/>
        <v>()</v>
      </c>
      <c r="AO35" s="120" t="str">
        <f t="shared" si="6"/>
        <v/>
      </c>
      <c r="AP35" s="120">
        <f>IF(AC35="","",VLOOKUP(AC35,所属・種目コード!AQ:AR,2,FALSE))</f>
        <v>2</v>
      </c>
      <c r="AQ35" s="120" t="str">
        <f>IF(L35="","",VLOOKUP(L35,所属・種目コード!$B$2:$D$160,3,FALSE))</f>
        <v/>
      </c>
      <c r="AR35" s="120" t="str">
        <f>IF(N35="","",VLOOKUP(N35,所属・種目コード!$AF$2:$AG$55,2,FALSE))</f>
        <v/>
      </c>
      <c r="AS35" s="120" t="str">
        <f>IF(M35="","",VLOOKUP(M35,所属・種目コード!$AB$2:$AD$8,3,FALSE))</f>
        <v/>
      </c>
      <c r="AT35" s="361">
        <f t="shared" si="7"/>
        <v>0</v>
      </c>
      <c r="AU35" s="120" t="str">
        <f t="shared" si="8"/>
        <v xml:space="preserve"> 0</v>
      </c>
      <c r="AV35" s="120" t="str">
        <f>IF(Q35="","",VLOOKUP(Q35,所属・種目コード!$AF$2:$AG$55,2,FALSE))</f>
        <v/>
      </c>
      <c r="AW35" s="120" t="str">
        <f>IF(P35="","",VLOOKUP(P35,所属・種目コード!$AB$2:$AD$8,3,FALSE))</f>
        <v/>
      </c>
      <c r="AX35" s="361">
        <f t="shared" si="9"/>
        <v>0</v>
      </c>
      <c r="AY35" s="120" t="str">
        <f t="shared" si="5"/>
        <v/>
      </c>
      <c r="AZ35" s="120" t="str">
        <f>IF(T35="","",VLOOKUP(T35,所属・種目コード!$AF$2:$AG$52,2,FALSE))</f>
        <v/>
      </c>
      <c r="BA35" s="120" t="str">
        <f>IF(S35="","",VLOOKUP(S35,所属・種目コード!$AB$2:$AD$8,3,FALSE))</f>
        <v/>
      </c>
      <c r="BB35" s="361">
        <f t="shared" si="10"/>
        <v>0</v>
      </c>
      <c r="BC35" s="120" t="str">
        <f t="shared" si="11"/>
        <v xml:space="preserve"> 0</v>
      </c>
      <c r="BE35" s="120" t="str">
        <f>IF(N35="","",VLOOKUP(N35,所属・種目コード!$AF$25:$AH$47,3,FALSE))</f>
        <v/>
      </c>
      <c r="BF35" s="361">
        <f t="shared" si="12"/>
        <v>0</v>
      </c>
      <c r="BG35" s="120" t="str">
        <f>IF(Q35="","",VLOOKUP(Q35,所属・種目コード!$AF$25:$AH$47,3,FALSE))</f>
        <v/>
      </c>
      <c r="BH35" s="361">
        <f t="shared" si="13"/>
        <v>0</v>
      </c>
      <c r="BI35" s="120" t="str">
        <f>IF(T35="","",VLOOKUP(T35,所属・種目コード!$AF$25:$AH$47,3,FALSE))</f>
        <v/>
      </c>
      <c r="BJ35" s="361">
        <f t="shared" si="14"/>
        <v>0</v>
      </c>
      <c r="BL35" s="31"/>
      <c r="BM35" s="739" t="s">
        <v>725</v>
      </c>
      <c r="BN35" s="31"/>
      <c r="BO35" s="31"/>
      <c r="BP35" s="31" t="s">
        <v>726</v>
      </c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</row>
    <row r="36" spans="1:205" s="121" customFormat="1" ht="25.25" customHeight="1">
      <c r="A36" s="31"/>
      <c r="B36" s="31"/>
      <c r="C36" s="31"/>
      <c r="D36" s="31"/>
      <c r="E36" s="307" t="s">
        <v>515</v>
      </c>
      <c r="F36" s="838">
        <v>17</v>
      </c>
      <c r="G36" s="839"/>
      <c r="H36" s="531"/>
      <c r="I36" s="815" t="str">
        <f>IF($H36="","",(VLOOKUP($H36,'競技者（中）'!$O$2:$U$1200,3,0)))</f>
        <v/>
      </c>
      <c r="J36" s="815" t="str">
        <f>IF($H36="","",(VLOOKUP($H36,'競技者（中）'!$O$2:$U$1200,7,0)))</f>
        <v/>
      </c>
      <c r="K36" s="815" t="str">
        <f>IF($H36="","",(VLOOKUP($H36,'競技者（中）'!$O$2:$U$1200,4,0)))</f>
        <v/>
      </c>
      <c r="L36" s="818" t="str">
        <f>IF($H36="","",(VLOOKUP($H36,'競技者（中）'!$O$2:$U$1200,5,0)))</f>
        <v/>
      </c>
      <c r="M36" s="752"/>
      <c r="N36" s="534"/>
      <c r="O36" s="535"/>
      <c r="P36" s="752"/>
      <c r="Q36" s="534"/>
      <c r="R36" s="535"/>
      <c r="S36" s="533"/>
      <c r="T36" s="534"/>
      <c r="U36" s="535"/>
      <c r="V36" s="345"/>
      <c r="W36" s="345"/>
      <c r="X36" s="345"/>
      <c r="Y36" s="345"/>
      <c r="Z36" s="345"/>
      <c r="AA36" s="124"/>
      <c r="AB36" s="124"/>
      <c r="AC36" s="214" t="s">
        <v>24</v>
      </c>
      <c r="AD36" s="126" t="s">
        <v>394</v>
      </c>
      <c r="AE36" s="401" t="s">
        <v>83</v>
      </c>
      <c r="AF36" s="401" t="s">
        <v>83</v>
      </c>
      <c r="AG36" s="401" t="s">
        <v>83</v>
      </c>
      <c r="AI36" s="120" t="str">
        <f t="shared" si="0"/>
        <v/>
      </c>
      <c r="AJ36" s="120">
        <f>IF(AD36="","",VLOOKUP(AD36,所属・種目コード!W:X,2,FALSE))</f>
        <v>3</v>
      </c>
      <c r="AK36" s="128">
        <f t="shared" si="1"/>
        <v>0</v>
      </c>
      <c r="AL36" s="120" t="str">
        <f t="shared" si="2"/>
        <v/>
      </c>
      <c r="AM36" s="120" t="str">
        <f t="shared" si="3"/>
        <v/>
      </c>
      <c r="AN36" s="120" t="str">
        <f t="shared" si="4"/>
        <v>()</v>
      </c>
      <c r="AO36" s="120" t="str">
        <f t="shared" si="6"/>
        <v/>
      </c>
      <c r="AP36" s="120">
        <f>IF(AC36="","",VLOOKUP(AC36,所属・種目コード!AQ:AR,2,FALSE))</f>
        <v>2</v>
      </c>
      <c r="AQ36" s="120" t="str">
        <f>IF(L36="","",VLOOKUP(L36,所属・種目コード!$B$2:$D$160,3,FALSE))</f>
        <v/>
      </c>
      <c r="AR36" s="120" t="str">
        <f>IF(N36="","",VLOOKUP(N36,所属・種目コード!$AF$2:$AG$55,2,FALSE))</f>
        <v/>
      </c>
      <c r="AS36" s="120" t="str">
        <f>IF(M36="","",VLOOKUP(M36,所属・種目コード!$AB$2:$AD$8,3,FALSE))</f>
        <v/>
      </c>
      <c r="AT36" s="361">
        <f t="shared" si="7"/>
        <v>0</v>
      </c>
      <c r="AU36" s="120" t="str">
        <f t="shared" si="8"/>
        <v xml:space="preserve"> 0</v>
      </c>
      <c r="AV36" s="120" t="str">
        <f>IF(Q36="","",VLOOKUP(Q36,所属・種目コード!$AF$2:$AG$55,2,FALSE))</f>
        <v/>
      </c>
      <c r="AW36" s="120" t="str">
        <f>IF(P36="","",VLOOKUP(P36,所属・種目コード!$AB$2:$AD$8,3,FALSE))</f>
        <v/>
      </c>
      <c r="AX36" s="361">
        <f t="shared" si="9"/>
        <v>0</v>
      </c>
      <c r="AY36" s="120" t="str">
        <f t="shared" si="5"/>
        <v/>
      </c>
      <c r="AZ36" s="120" t="str">
        <f>IF(T36="","",VLOOKUP(T36,所属・種目コード!$AF$2:$AG$52,2,FALSE))</f>
        <v/>
      </c>
      <c r="BA36" s="120" t="str">
        <f>IF(S36="","",VLOOKUP(S36,所属・種目コード!$AB$2:$AD$8,3,FALSE))</f>
        <v/>
      </c>
      <c r="BB36" s="361">
        <f t="shared" si="10"/>
        <v>0</v>
      </c>
      <c r="BC36" s="120" t="str">
        <f t="shared" si="11"/>
        <v xml:space="preserve"> 0</v>
      </c>
      <c r="BE36" s="120" t="str">
        <f>IF(N36="","",VLOOKUP(N36,所属・種目コード!$AF$25:$AH$47,3,FALSE))</f>
        <v/>
      </c>
      <c r="BF36" s="361">
        <f t="shared" si="12"/>
        <v>0</v>
      </c>
      <c r="BG36" s="120" t="str">
        <f>IF(Q36="","",VLOOKUP(Q36,所属・種目コード!$AF$25:$AH$47,3,FALSE))</f>
        <v/>
      </c>
      <c r="BH36" s="361">
        <f t="shared" si="13"/>
        <v>0</v>
      </c>
      <c r="BI36" s="120" t="str">
        <f>IF(T36="","",VLOOKUP(T36,所属・種目コード!$AF$25:$AH$47,3,FALSE))</f>
        <v/>
      </c>
      <c r="BJ36" s="361">
        <f t="shared" si="14"/>
        <v>0</v>
      </c>
      <c r="BL36" s="31"/>
      <c r="BM36" s="31"/>
      <c r="BN36" s="31"/>
      <c r="BO36" s="31"/>
      <c r="BP36" s="31" t="s">
        <v>948</v>
      </c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</row>
    <row r="37" spans="1:205" s="121" customFormat="1" ht="25.25" customHeight="1">
      <c r="A37" s="31"/>
      <c r="B37" s="31"/>
      <c r="C37" s="31"/>
      <c r="D37" s="31"/>
      <c r="E37" s="307" t="s">
        <v>515</v>
      </c>
      <c r="F37" s="836">
        <v>18</v>
      </c>
      <c r="G37" s="837"/>
      <c r="H37" s="531"/>
      <c r="I37" s="815" t="str">
        <f>IF($H37="","",(VLOOKUP($H37,'競技者（中）'!$O$2:$U$1200,3,0)))</f>
        <v/>
      </c>
      <c r="J37" s="815" t="str">
        <f>IF($H37="","",(VLOOKUP($H37,'競技者（中）'!$O$2:$U$1200,7,0)))</f>
        <v/>
      </c>
      <c r="K37" s="815" t="str">
        <f>IF($H37="","",(VLOOKUP($H37,'競技者（中）'!$O$2:$U$1200,4,0)))</f>
        <v/>
      </c>
      <c r="L37" s="818" t="str">
        <f>IF($H37="","",(VLOOKUP($H37,'競技者（中）'!$O$2:$U$1200,5,0)))</f>
        <v/>
      </c>
      <c r="M37" s="752"/>
      <c r="N37" s="534"/>
      <c r="O37" s="535"/>
      <c r="P37" s="752"/>
      <c r="Q37" s="534"/>
      <c r="R37" s="535"/>
      <c r="S37" s="533"/>
      <c r="T37" s="534"/>
      <c r="U37" s="535"/>
      <c r="V37" s="345"/>
      <c r="W37" s="345"/>
      <c r="X37" s="345"/>
      <c r="Y37" s="345"/>
      <c r="Z37" s="345"/>
      <c r="AA37" s="124"/>
      <c r="AB37" s="124"/>
      <c r="AC37" s="214" t="s">
        <v>24</v>
      </c>
      <c r="AD37" s="126" t="s">
        <v>394</v>
      </c>
      <c r="AE37" s="401" t="s">
        <v>83</v>
      </c>
      <c r="AF37" s="401" t="s">
        <v>83</v>
      </c>
      <c r="AG37" s="401" t="s">
        <v>83</v>
      </c>
      <c r="AI37" s="120" t="str">
        <f t="shared" si="0"/>
        <v/>
      </c>
      <c r="AJ37" s="120">
        <f>IF(AD37="","",VLOOKUP(AD37,所属・種目コード!W:X,2,FALSE))</f>
        <v>3</v>
      </c>
      <c r="AK37" s="128">
        <f t="shared" si="1"/>
        <v>0</v>
      </c>
      <c r="AL37" s="120" t="str">
        <f t="shared" si="2"/>
        <v/>
      </c>
      <c r="AM37" s="120" t="str">
        <f t="shared" si="3"/>
        <v/>
      </c>
      <c r="AN37" s="120" t="str">
        <f t="shared" si="4"/>
        <v>()</v>
      </c>
      <c r="AO37" s="120" t="str">
        <f t="shared" si="6"/>
        <v/>
      </c>
      <c r="AP37" s="120">
        <f>IF(AC37="","",VLOOKUP(AC37,所属・種目コード!AQ:AR,2,FALSE))</f>
        <v>2</v>
      </c>
      <c r="AQ37" s="120" t="str">
        <f>IF(L37="","",VLOOKUP(L37,所属・種目コード!$B$2:$D$160,3,FALSE))</f>
        <v/>
      </c>
      <c r="AR37" s="120" t="str">
        <f>IF(N37="","",VLOOKUP(N37,所属・種目コード!$AF$2:$AG$55,2,FALSE))</f>
        <v/>
      </c>
      <c r="AS37" s="120" t="str">
        <f>IF(M37="","",VLOOKUP(M37,所属・種目コード!$AB$2:$AD$8,3,FALSE))</f>
        <v/>
      </c>
      <c r="AT37" s="361">
        <f t="shared" si="7"/>
        <v>0</v>
      </c>
      <c r="AU37" s="120" t="str">
        <f t="shared" si="8"/>
        <v xml:space="preserve"> 0</v>
      </c>
      <c r="AV37" s="120" t="str">
        <f>IF(Q37="","",VLOOKUP(Q37,所属・種目コード!$AF$2:$AG$55,2,FALSE))</f>
        <v/>
      </c>
      <c r="AW37" s="120" t="str">
        <f>IF(P37="","",VLOOKUP(P37,所属・種目コード!$AB$2:$AD$8,3,FALSE))</f>
        <v/>
      </c>
      <c r="AX37" s="361">
        <f t="shared" si="9"/>
        <v>0</v>
      </c>
      <c r="AY37" s="120" t="str">
        <f t="shared" si="5"/>
        <v/>
      </c>
      <c r="AZ37" s="120" t="str">
        <f>IF(T37="","",VLOOKUP(T37,所属・種目コード!$AF$2:$AG$52,2,FALSE))</f>
        <v/>
      </c>
      <c r="BA37" s="120" t="str">
        <f>IF(S37="","",VLOOKUP(S37,所属・種目コード!$AB$2:$AD$8,3,FALSE))</f>
        <v/>
      </c>
      <c r="BB37" s="361">
        <f t="shared" si="10"/>
        <v>0</v>
      </c>
      <c r="BC37" s="120" t="str">
        <f t="shared" si="11"/>
        <v xml:space="preserve"> 0</v>
      </c>
      <c r="BE37" s="120" t="str">
        <f>IF(N37="","",VLOOKUP(N37,所属・種目コード!$AF$25:$AH$47,3,FALSE))</f>
        <v/>
      </c>
      <c r="BF37" s="361">
        <f t="shared" si="12"/>
        <v>0</v>
      </c>
      <c r="BG37" s="120" t="str">
        <f>IF(Q37="","",VLOOKUP(Q37,所属・種目コード!$AF$25:$AH$47,3,FALSE))</f>
        <v/>
      </c>
      <c r="BH37" s="361">
        <f t="shared" si="13"/>
        <v>0</v>
      </c>
      <c r="BI37" s="120" t="str">
        <f>IF(T37="","",VLOOKUP(T37,所属・種目コード!$AF$25:$AH$47,3,FALSE))</f>
        <v/>
      </c>
      <c r="BJ37" s="361">
        <f t="shared" si="14"/>
        <v>0</v>
      </c>
      <c r="BL37" s="31"/>
      <c r="BM37" s="31"/>
      <c r="BN37" s="31"/>
      <c r="BO37" s="31"/>
      <c r="BP37" s="31" t="s">
        <v>949</v>
      </c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</row>
    <row r="38" spans="1:205" s="121" customFormat="1" ht="25.25" customHeight="1">
      <c r="A38" s="31"/>
      <c r="B38" s="31"/>
      <c r="C38" s="31"/>
      <c r="D38" s="31"/>
      <c r="E38" s="307" t="s">
        <v>515</v>
      </c>
      <c r="F38" s="838">
        <v>19</v>
      </c>
      <c r="G38" s="839"/>
      <c r="H38" s="531"/>
      <c r="I38" s="815" t="str">
        <f>IF($H38="","",(VLOOKUP($H38,'競技者（中）'!$O$2:$U$1200,3,0)))</f>
        <v/>
      </c>
      <c r="J38" s="815" t="str">
        <f>IF($H38="","",(VLOOKUP($H38,'競技者（中）'!$O$2:$U$1200,7,0)))</f>
        <v/>
      </c>
      <c r="K38" s="815" t="str">
        <f>IF($H38="","",(VLOOKUP($H38,'競技者（中）'!$O$2:$U$1200,4,0)))</f>
        <v/>
      </c>
      <c r="L38" s="818" t="str">
        <f>IF($H38="","",(VLOOKUP($H38,'競技者（中）'!$O$2:$U$1200,5,0)))</f>
        <v/>
      </c>
      <c r="M38" s="752"/>
      <c r="N38" s="534"/>
      <c r="O38" s="535"/>
      <c r="P38" s="752"/>
      <c r="Q38" s="534"/>
      <c r="R38" s="535"/>
      <c r="S38" s="533"/>
      <c r="T38" s="534"/>
      <c r="U38" s="535"/>
      <c r="V38" s="345"/>
      <c r="W38" s="345"/>
      <c r="X38" s="345"/>
      <c r="Y38" s="345"/>
      <c r="Z38" s="345"/>
      <c r="AA38" s="124"/>
      <c r="AB38" s="124"/>
      <c r="AC38" s="214" t="s">
        <v>24</v>
      </c>
      <c r="AD38" s="126" t="s">
        <v>394</v>
      </c>
      <c r="AE38" s="401" t="s">
        <v>83</v>
      </c>
      <c r="AF38" s="401" t="s">
        <v>83</v>
      </c>
      <c r="AG38" s="401" t="s">
        <v>83</v>
      </c>
      <c r="AI38" s="120" t="str">
        <f t="shared" si="0"/>
        <v/>
      </c>
      <c r="AJ38" s="120">
        <f>IF(AD38="","",VLOOKUP(AD38,所属・種目コード!W:X,2,FALSE))</f>
        <v>3</v>
      </c>
      <c r="AK38" s="128">
        <f t="shared" si="1"/>
        <v>0</v>
      </c>
      <c r="AL38" s="120" t="str">
        <f t="shared" si="2"/>
        <v/>
      </c>
      <c r="AM38" s="120" t="str">
        <f t="shared" si="3"/>
        <v/>
      </c>
      <c r="AN38" s="120" t="str">
        <f t="shared" si="4"/>
        <v>()</v>
      </c>
      <c r="AO38" s="120" t="str">
        <f t="shared" si="6"/>
        <v/>
      </c>
      <c r="AP38" s="120">
        <f>IF(AC38="","",VLOOKUP(AC38,所属・種目コード!AQ:AR,2,FALSE))</f>
        <v>2</v>
      </c>
      <c r="AQ38" s="120" t="str">
        <f>IF(L38="","",VLOOKUP(L38,所属・種目コード!$B$2:$D$160,3,FALSE))</f>
        <v/>
      </c>
      <c r="AR38" s="120" t="str">
        <f>IF(N38="","",VLOOKUP(N38,所属・種目コード!$AF$2:$AG$55,2,FALSE))</f>
        <v/>
      </c>
      <c r="AS38" s="120" t="str">
        <f>IF(M38="","",VLOOKUP(M38,所属・種目コード!$AB$2:$AD$8,3,FALSE))</f>
        <v/>
      </c>
      <c r="AT38" s="361">
        <f t="shared" si="7"/>
        <v>0</v>
      </c>
      <c r="AU38" s="120" t="str">
        <f t="shared" si="8"/>
        <v xml:space="preserve"> 0</v>
      </c>
      <c r="AV38" s="120" t="str">
        <f>IF(Q38="","",VLOOKUP(Q38,所属・種目コード!$AF$2:$AG$55,2,FALSE))</f>
        <v/>
      </c>
      <c r="AW38" s="120" t="str">
        <f>IF(P38="","",VLOOKUP(P38,所属・種目コード!$AB$2:$AD$8,3,FALSE))</f>
        <v/>
      </c>
      <c r="AX38" s="361">
        <f t="shared" si="9"/>
        <v>0</v>
      </c>
      <c r="AY38" s="120" t="str">
        <f t="shared" si="5"/>
        <v/>
      </c>
      <c r="AZ38" s="120" t="str">
        <f>IF(T38="","",VLOOKUP(T38,所属・種目コード!$AF$2:$AG$52,2,FALSE))</f>
        <v/>
      </c>
      <c r="BA38" s="120" t="str">
        <f>IF(S38="","",VLOOKUP(S38,所属・種目コード!$AB$2:$AD$8,3,FALSE))</f>
        <v/>
      </c>
      <c r="BB38" s="361">
        <f t="shared" si="10"/>
        <v>0</v>
      </c>
      <c r="BC38" s="120" t="str">
        <f t="shared" si="11"/>
        <v xml:space="preserve"> 0</v>
      </c>
      <c r="BE38" s="120" t="str">
        <f>IF(N38="","",VLOOKUP(N38,所属・種目コード!$AF$25:$AH$47,3,FALSE))</f>
        <v/>
      </c>
      <c r="BF38" s="361">
        <f t="shared" si="12"/>
        <v>0</v>
      </c>
      <c r="BG38" s="120" t="str">
        <f>IF(Q38="","",VLOOKUP(Q38,所属・種目コード!$AF$25:$AH$47,3,FALSE))</f>
        <v/>
      </c>
      <c r="BH38" s="361">
        <f t="shared" si="13"/>
        <v>0</v>
      </c>
      <c r="BI38" s="120" t="str">
        <f>IF(T38="","",VLOOKUP(T38,所属・種目コード!$AF$25:$AH$47,3,FALSE))</f>
        <v/>
      </c>
      <c r="BJ38" s="361">
        <f t="shared" si="14"/>
        <v>0</v>
      </c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</row>
    <row r="39" spans="1:205" s="121" customFormat="1" ht="25.25" customHeight="1" thickBot="1">
      <c r="A39" s="31"/>
      <c r="B39" s="31"/>
      <c r="C39" s="31"/>
      <c r="D39" s="31"/>
      <c r="E39" s="307" t="s">
        <v>515</v>
      </c>
      <c r="F39" s="834">
        <v>20</v>
      </c>
      <c r="G39" s="835"/>
      <c r="H39" s="532"/>
      <c r="I39" s="816" t="str">
        <f>IF($H39="","",(VLOOKUP($H39,'競技者（中）'!$O$2:$U$1200,3,0)))</f>
        <v/>
      </c>
      <c r="J39" s="816" t="str">
        <f>IF($H39="","",(VLOOKUP($H39,'競技者（中）'!$O$2:$U$1200,7,0)))</f>
        <v/>
      </c>
      <c r="K39" s="816" t="str">
        <f>IF($H39="","",(VLOOKUP($H39,'競技者（中）'!$O$2:$U$1200,4,0)))</f>
        <v/>
      </c>
      <c r="L39" s="819" t="str">
        <f>IF($H39="","",(VLOOKUP($H39,'競技者（中）'!$O$2:$U$1200,5,0)))</f>
        <v/>
      </c>
      <c r="M39" s="753"/>
      <c r="N39" s="536"/>
      <c r="O39" s="537"/>
      <c r="P39" s="753"/>
      <c r="Q39" s="536"/>
      <c r="R39" s="537"/>
      <c r="S39" s="533"/>
      <c r="T39" s="534"/>
      <c r="U39" s="535"/>
      <c r="V39" s="345"/>
      <c r="W39" s="345"/>
      <c r="X39" s="345"/>
      <c r="Y39" s="345"/>
      <c r="Z39" s="345"/>
      <c r="AA39" s="124"/>
      <c r="AB39" s="124"/>
      <c r="AC39" s="214" t="s">
        <v>24</v>
      </c>
      <c r="AD39" s="126" t="s">
        <v>394</v>
      </c>
      <c r="AE39" s="401" t="s">
        <v>83</v>
      </c>
      <c r="AF39" s="401" t="s">
        <v>83</v>
      </c>
      <c r="AG39" s="401" t="s">
        <v>83</v>
      </c>
      <c r="AI39" s="120" t="str">
        <f t="shared" si="0"/>
        <v/>
      </c>
      <c r="AJ39" s="120">
        <f>IF(AD39="","",VLOOKUP(AD39,所属・種目コード!W:X,2,FALSE))</f>
        <v>3</v>
      </c>
      <c r="AK39" s="128">
        <f t="shared" si="1"/>
        <v>0</v>
      </c>
      <c r="AL39" s="120" t="str">
        <f t="shared" si="2"/>
        <v/>
      </c>
      <c r="AM39" s="120" t="str">
        <f t="shared" si="3"/>
        <v/>
      </c>
      <c r="AN39" s="120" t="str">
        <f t="shared" si="4"/>
        <v>()</v>
      </c>
      <c r="AO39" s="120" t="str">
        <f t="shared" si="6"/>
        <v/>
      </c>
      <c r="AP39" s="120">
        <f>IF(AC39="","",VLOOKUP(AC39,所属・種目コード!AQ:AR,2,FALSE))</f>
        <v>2</v>
      </c>
      <c r="AQ39" s="120" t="str">
        <f>IF(L39="","",VLOOKUP(L39,所属・種目コード!$B$2:$D$160,3,FALSE))</f>
        <v/>
      </c>
      <c r="AR39" s="120" t="str">
        <f>IF(N39="","",VLOOKUP(N39,所属・種目コード!$AF$2:$AG$55,2,FALSE))</f>
        <v/>
      </c>
      <c r="AS39" s="120" t="str">
        <f>IF(M39="","",VLOOKUP(M39,所属・種目コード!$AB$2:$AD$8,3,FALSE))</f>
        <v/>
      </c>
      <c r="AT39" s="361">
        <f t="shared" si="7"/>
        <v>0</v>
      </c>
      <c r="AU39" s="120" t="str">
        <f t="shared" si="8"/>
        <v xml:space="preserve"> 0</v>
      </c>
      <c r="AV39" s="120" t="str">
        <f>IF(Q39="","",VLOOKUP(Q39,所属・種目コード!$AF$2:$AG$55,2,FALSE))</f>
        <v/>
      </c>
      <c r="AW39" s="120" t="str">
        <f>IF(P39="","",VLOOKUP(P39,所属・種目コード!$AB$2:$AD$8,3,FALSE))</f>
        <v/>
      </c>
      <c r="AX39" s="361">
        <f t="shared" si="9"/>
        <v>0</v>
      </c>
      <c r="AY39" s="120" t="str">
        <f t="shared" si="5"/>
        <v/>
      </c>
      <c r="AZ39" s="120" t="str">
        <f>IF(T39="","",VLOOKUP(T39,所属・種目コード!$AF$2:$AG$52,2,FALSE))</f>
        <v/>
      </c>
      <c r="BA39" s="120" t="str">
        <f>IF(S39="","",VLOOKUP(S39,所属・種目コード!$AB$2:$AD$8,3,FALSE))</f>
        <v/>
      </c>
      <c r="BB39" s="361">
        <f t="shared" si="10"/>
        <v>0</v>
      </c>
      <c r="BC39" s="120" t="str">
        <f t="shared" si="11"/>
        <v xml:space="preserve"> 0</v>
      </c>
      <c r="BE39" s="120" t="str">
        <f>IF(N39="","",VLOOKUP(N39,所属・種目コード!$AF$25:$AH$47,3,FALSE))</f>
        <v/>
      </c>
      <c r="BF39" s="361">
        <f t="shared" si="12"/>
        <v>0</v>
      </c>
      <c r="BG39" s="120" t="str">
        <f>IF(Q39="","",VLOOKUP(Q39,所属・種目コード!$AF$25:$AH$47,3,FALSE))</f>
        <v/>
      </c>
      <c r="BH39" s="361">
        <f t="shared" si="13"/>
        <v>0</v>
      </c>
      <c r="BI39" s="120" t="str">
        <f>IF(T39="","",VLOOKUP(T39,所属・種目コード!$AF$25:$AH$47,3,FALSE))</f>
        <v/>
      </c>
      <c r="BJ39" s="361">
        <f t="shared" si="14"/>
        <v>0</v>
      </c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</row>
    <row r="40" spans="1:205" s="121" customFormat="1" ht="25.25" customHeight="1">
      <c r="A40" s="31"/>
      <c r="B40" s="31"/>
      <c r="C40" s="31"/>
      <c r="D40" s="31"/>
      <c r="E40" s="307" t="s">
        <v>515</v>
      </c>
      <c r="F40" s="870">
        <v>21</v>
      </c>
      <c r="G40" s="871"/>
      <c r="H40" s="538"/>
      <c r="I40" s="814" t="str">
        <f>IF($H40="","",(VLOOKUP($H40,'競技者（中）'!$O$2:$U$1200,3,0)))</f>
        <v/>
      </c>
      <c r="J40" s="814" t="str">
        <f>IF($H40="","",(VLOOKUP($H40,'競技者（中）'!$O$2:$U$1200,7,0)))</f>
        <v/>
      </c>
      <c r="K40" s="814" t="str">
        <f>IF($H40="","",(VLOOKUP($H40,'競技者（中）'!$O$2:$U$1200,4,0)))</f>
        <v/>
      </c>
      <c r="L40" s="817" t="str">
        <f>IF($H40="","",(VLOOKUP($H40,'競技者（中）'!$O$2:$U$1200,5,0)))</f>
        <v/>
      </c>
      <c r="M40" s="751"/>
      <c r="N40" s="592"/>
      <c r="O40" s="665"/>
      <c r="P40" s="751"/>
      <c r="Q40" s="592"/>
      <c r="R40" s="665"/>
      <c r="S40" s="533"/>
      <c r="T40" s="534"/>
      <c r="U40" s="535"/>
      <c r="V40" s="345"/>
      <c r="W40" s="345"/>
      <c r="X40" s="345"/>
      <c r="Y40" s="345"/>
      <c r="Z40" s="345"/>
      <c r="AA40" s="124"/>
      <c r="AB40" s="124"/>
      <c r="AC40" s="214" t="s">
        <v>24</v>
      </c>
      <c r="AD40" s="126" t="s">
        <v>394</v>
      </c>
      <c r="AE40" s="401" t="s">
        <v>83</v>
      </c>
      <c r="AF40" s="401" t="s">
        <v>83</v>
      </c>
      <c r="AG40" s="401" t="s">
        <v>83</v>
      </c>
      <c r="AI40" s="120" t="str">
        <f t="shared" si="0"/>
        <v/>
      </c>
      <c r="AJ40" s="120">
        <f>IF(AD40="","",VLOOKUP(AD40,所属・種目コード!W:X,2,FALSE))</f>
        <v>3</v>
      </c>
      <c r="AK40" s="128">
        <f t="shared" si="1"/>
        <v>0</v>
      </c>
      <c r="AL40" s="120" t="str">
        <f t="shared" si="2"/>
        <v/>
      </c>
      <c r="AM40" s="120" t="str">
        <f t="shared" si="3"/>
        <v/>
      </c>
      <c r="AN40" s="120" t="str">
        <f t="shared" si="4"/>
        <v>()</v>
      </c>
      <c r="AO40" s="120" t="str">
        <f t="shared" si="6"/>
        <v/>
      </c>
      <c r="AP40" s="120">
        <f>IF(AC40="","",VLOOKUP(AC40,所属・種目コード!AQ:AR,2,FALSE))</f>
        <v>2</v>
      </c>
      <c r="AQ40" s="120" t="str">
        <f>IF(L40="","",VLOOKUP(L40,所属・種目コード!$B$2:$D$160,3,FALSE))</f>
        <v/>
      </c>
      <c r="AR40" s="120" t="str">
        <f>IF(N40="","",VLOOKUP(N40,所属・種目コード!$AF$2:$AG$55,2,FALSE))</f>
        <v/>
      </c>
      <c r="AS40" s="120" t="str">
        <f>IF(M40="","",VLOOKUP(M40,所属・種目コード!$AB$2:$AD$8,3,FALSE))</f>
        <v/>
      </c>
      <c r="AT40" s="361">
        <f t="shared" si="7"/>
        <v>0</v>
      </c>
      <c r="AU40" s="120" t="str">
        <f t="shared" si="8"/>
        <v xml:space="preserve"> 0</v>
      </c>
      <c r="AV40" s="120" t="str">
        <f>IF(Q40="","",VLOOKUP(Q40,所属・種目コード!$AF$2:$AG$55,2,FALSE))</f>
        <v/>
      </c>
      <c r="AW40" s="120" t="str">
        <f>IF(P40="","",VLOOKUP(P40,所属・種目コード!$AB$2:$AD$8,3,FALSE))</f>
        <v/>
      </c>
      <c r="AX40" s="361">
        <f t="shared" si="9"/>
        <v>0</v>
      </c>
      <c r="AY40" s="120" t="str">
        <f t="shared" si="5"/>
        <v/>
      </c>
      <c r="AZ40" s="120" t="str">
        <f>IF(T40="","",VLOOKUP(T40,所属・種目コード!$AF$2:$AG$52,2,FALSE))</f>
        <v/>
      </c>
      <c r="BA40" s="120" t="str">
        <f>IF(S40="","",VLOOKUP(S40,所属・種目コード!$AB$2:$AD$8,3,FALSE))</f>
        <v/>
      </c>
      <c r="BB40" s="361">
        <f t="shared" si="10"/>
        <v>0</v>
      </c>
      <c r="BC40" s="120" t="str">
        <f t="shared" si="11"/>
        <v xml:space="preserve"> 0</v>
      </c>
      <c r="BE40" s="120" t="str">
        <f>IF(N40="","",VLOOKUP(N40,所属・種目コード!$AF$25:$AH$47,3,FALSE))</f>
        <v/>
      </c>
      <c r="BF40" s="361">
        <f t="shared" si="12"/>
        <v>0</v>
      </c>
      <c r="BG40" s="120" t="str">
        <f>IF(Q40="","",VLOOKUP(Q40,所属・種目コード!$AF$25:$AH$47,3,FALSE))</f>
        <v/>
      </c>
      <c r="BH40" s="361">
        <f t="shared" si="13"/>
        <v>0</v>
      </c>
      <c r="BI40" s="120" t="str">
        <f>IF(T40="","",VLOOKUP(T40,所属・種目コード!$AF$25:$AH$47,3,FALSE))</f>
        <v/>
      </c>
      <c r="BJ40" s="361">
        <f t="shared" si="14"/>
        <v>0</v>
      </c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1"/>
      <c r="CM40" s="31"/>
      <c r="CN40" s="31"/>
      <c r="CO40" s="31"/>
      <c r="CP40" s="31"/>
      <c r="CQ40" s="31"/>
      <c r="CR40" s="31"/>
      <c r="CS40" s="31"/>
      <c r="CT40" s="31"/>
      <c r="CU40" s="31"/>
      <c r="CV40" s="31"/>
      <c r="CW40" s="31"/>
      <c r="CX40" s="31"/>
      <c r="CY40" s="31"/>
      <c r="CZ40" s="31"/>
      <c r="DA40" s="31"/>
      <c r="DB40" s="31"/>
      <c r="DC40" s="31"/>
      <c r="DD40" s="31"/>
      <c r="DE40" s="31"/>
      <c r="DF40" s="31"/>
      <c r="DG40" s="31"/>
      <c r="DH40" s="31"/>
      <c r="DI40" s="31"/>
      <c r="DJ40" s="31"/>
      <c r="DK40" s="31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31"/>
      <c r="DZ40" s="31"/>
      <c r="EA40" s="31"/>
      <c r="EB40" s="31"/>
      <c r="EC40" s="31"/>
      <c r="ED40" s="31"/>
      <c r="EE40" s="31"/>
      <c r="EF40" s="31"/>
      <c r="EG40" s="31"/>
      <c r="EH40" s="31"/>
      <c r="EI40" s="31"/>
      <c r="EJ40" s="31"/>
      <c r="EK40" s="31"/>
      <c r="EL40" s="31"/>
      <c r="EM40" s="31"/>
      <c r="EN40" s="31"/>
      <c r="EO40" s="31"/>
      <c r="EP40" s="31"/>
      <c r="EQ40" s="31"/>
      <c r="ER40" s="31"/>
      <c r="ES40" s="31"/>
      <c r="ET40" s="31"/>
      <c r="EU40" s="31"/>
      <c r="EV40" s="31"/>
      <c r="EW40" s="31"/>
      <c r="EX40" s="31"/>
      <c r="EY40" s="31"/>
      <c r="EZ40" s="31"/>
      <c r="FA40" s="31"/>
      <c r="FB40" s="31"/>
      <c r="FC40" s="31"/>
      <c r="FD40" s="31"/>
      <c r="FE40" s="31"/>
      <c r="FF40" s="31"/>
      <c r="FG40" s="31"/>
      <c r="FH40" s="31"/>
      <c r="FI40" s="31"/>
      <c r="FJ40" s="31"/>
      <c r="FK40" s="31"/>
      <c r="FL40" s="31"/>
      <c r="FM40" s="31"/>
      <c r="FN40" s="31"/>
      <c r="FO40" s="31"/>
      <c r="FP40" s="31"/>
      <c r="FQ40" s="31"/>
      <c r="FR40" s="31"/>
      <c r="FS40" s="31"/>
      <c r="FT40" s="31"/>
      <c r="FU40" s="31"/>
      <c r="FV40" s="31"/>
      <c r="FW40" s="31"/>
      <c r="FX40" s="31"/>
      <c r="FY40" s="31"/>
      <c r="FZ40" s="31"/>
      <c r="GA40" s="31"/>
      <c r="GB40" s="31"/>
      <c r="GC40" s="31"/>
      <c r="GD40" s="31"/>
      <c r="GE40" s="31"/>
      <c r="GF40" s="31"/>
      <c r="GG40" s="31"/>
      <c r="GH40" s="31"/>
      <c r="GI40" s="31"/>
      <c r="GJ40" s="31"/>
      <c r="GK40" s="31"/>
      <c r="GL40" s="31"/>
      <c r="GM40" s="31"/>
      <c r="GN40" s="31"/>
      <c r="GO40" s="31"/>
      <c r="GP40" s="31"/>
      <c r="GQ40" s="31"/>
      <c r="GR40" s="31"/>
      <c r="GS40" s="31"/>
      <c r="GT40" s="31"/>
      <c r="GU40" s="31"/>
      <c r="GV40" s="31"/>
      <c r="GW40" s="31"/>
    </row>
    <row r="41" spans="1:205" s="121" customFormat="1" ht="25.25" customHeight="1">
      <c r="A41" s="31"/>
      <c r="B41" s="31"/>
      <c r="C41" s="31"/>
      <c r="D41" s="31"/>
      <c r="E41" s="307" t="s">
        <v>515</v>
      </c>
      <c r="F41" s="836">
        <v>22</v>
      </c>
      <c r="G41" s="837"/>
      <c r="H41" s="531"/>
      <c r="I41" s="815" t="str">
        <f>IF($H41="","",(VLOOKUP($H41,'競技者（中）'!$O$2:$U$1200,3,0)))</f>
        <v/>
      </c>
      <c r="J41" s="815" t="str">
        <f>IF($H41="","",(VLOOKUP($H41,'競技者（中）'!$O$2:$U$1200,7,0)))</f>
        <v/>
      </c>
      <c r="K41" s="815" t="str">
        <f>IF($H41="","",(VLOOKUP($H41,'競技者（中）'!$O$2:$U$1200,4,0)))</f>
        <v/>
      </c>
      <c r="L41" s="818" t="str">
        <f>IF($H41="","",(VLOOKUP($H41,'競技者（中）'!$O$2:$U$1200,5,0)))</f>
        <v/>
      </c>
      <c r="M41" s="752"/>
      <c r="N41" s="534"/>
      <c r="O41" s="535"/>
      <c r="P41" s="752"/>
      <c r="Q41" s="534"/>
      <c r="R41" s="535"/>
      <c r="S41" s="533"/>
      <c r="T41" s="534"/>
      <c r="U41" s="535"/>
      <c r="V41" s="345"/>
      <c r="W41" s="345"/>
      <c r="X41" s="345"/>
      <c r="Y41" s="345"/>
      <c r="Z41" s="345"/>
      <c r="AA41" s="124"/>
      <c r="AB41" s="124"/>
      <c r="AC41" s="214" t="s">
        <v>24</v>
      </c>
      <c r="AD41" s="126" t="s">
        <v>394</v>
      </c>
      <c r="AE41" s="401" t="s">
        <v>83</v>
      </c>
      <c r="AF41" s="401" t="s">
        <v>83</v>
      </c>
      <c r="AG41" s="401" t="s">
        <v>83</v>
      </c>
      <c r="AI41" s="120" t="str">
        <f t="shared" si="0"/>
        <v/>
      </c>
      <c r="AJ41" s="120">
        <f>IF(AD41="","",VLOOKUP(AD41,所属・種目コード!W:X,2,FALSE))</f>
        <v>3</v>
      </c>
      <c r="AK41" s="128">
        <f t="shared" si="1"/>
        <v>0</v>
      </c>
      <c r="AL41" s="120" t="str">
        <f t="shared" si="2"/>
        <v/>
      </c>
      <c r="AM41" s="120" t="str">
        <f t="shared" si="3"/>
        <v/>
      </c>
      <c r="AN41" s="120" t="str">
        <f t="shared" si="4"/>
        <v>()</v>
      </c>
      <c r="AO41" s="120" t="str">
        <f t="shared" si="6"/>
        <v/>
      </c>
      <c r="AP41" s="120">
        <f>IF(AC41="","",VLOOKUP(AC41,所属・種目コード!AQ:AR,2,FALSE))</f>
        <v>2</v>
      </c>
      <c r="AQ41" s="120" t="str">
        <f>IF(L41="","",VLOOKUP(L41,所属・種目コード!$B$2:$D$160,3,FALSE))</f>
        <v/>
      </c>
      <c r="AR41" s="120" t="str">
        <f>IF(N41="","",VLOOKUP(N41,所属・種目コード!$AF$2:$AG$55,2,FALSE))</f>
        <v/>
      </c>
      <c r="AS41" s="120" t="str">
        <f>IF(M41="","",VLOOKUP(M41,所属・種目コード!$AB$2:$AD$8,3,FALSE))</f>
        <v/>
      </c>
      <c r="AT41" s="361">
        <f t="shared" si="7"/>
        <v>0</v>
      </c>
      <c r="AU41" s="120" t="str">
        <f t="shared" si="8"/>
        <v xml:space="preserve"> 0</v>
      </c>
      <c r="AV41" s="120" t="str">
        <f>IF(Q41="","",VLOOKUP(Q41,所属・種目コード!$AF$2:$AG$55,2,FALSE))</f>
        <v/>
      </c>
      <c r="AW41" s="120" t="str">
        <f>IF(P41="","",VLOOKUP(P41,所属・種目コード!$AB$2:$AD$8,3,FALSE))</f>
        <v/>
      </c>
      <c r="AX41" s="361">
        <f t="shared" si="9"/>
        <v>0</v>
      </c>
      <c r="AY41" s="120" t="str">
        <f t="shared" si="5"/>
        <v/>
      </c>
      <c r="AZ41" s="120" t="str">
        <f>IF(T41="","",VLOOKUP(T41,所属・種目コード!$AF$2:$AG$52,2,FALSE))</f>
        <v/>
      </c>
      <c r="BA41" s="120" t="str">
        <f>IF(S41="","",VLOOKUP(S41,所属・種目コード!$AB$2:$AD$8,3,FALSE))</f>
        <v/>
      </c>
      <c r="BB41" s="361">
        <f t="shared" si="10"/>
        <v>0</v>
      </c>
      <c r="BC41" s="120" t="str">
        <f t="shared" si="11"/>
        <v xml:space="preserve"> 0</v>
      </c>
      <c r="BE41" s="120" t="str">
        <f>IF(N41="","",VLOOKUP(N41,所属・種目コード!$AF$25:$AH$47,3,FALSE))</f>
        <v/>
      </c>
      <c r="BF41" s="361">
        <f t="shared" si="12"/>
        <v>0</v>
      </c>
      <c r="BG41" s="120" t="str">
        <f>IF(Q41="","",VLOOKUP(Q41,所属・種目コード!$AF$25:$AH$47,3,FALSE))</f>
        <v/>
      </c>
      <c r="BH41" s="361">
        <f t="shared" si="13"/>
        <v>0</v>
      </c>
      <c r="BI41" s="120" t="str">
        <f>IF(T41="","",VLOOKUP(T41,所属・種目コード!$AF$25:$AH$47,3,FALSE))</f>
        <v/>
      </c>
      <c r="BJ41" s="361">
        <f t="shared" si="14"/>
        <v>0</v>
      </c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  <c r="CA41" s="31"/>
      <c r="CB41" s="31"/>
      <c r="CC41" s="31"/>
      <c r="CD41" s="31"/>
      <c r="CE41" s="31"/>
      <c r="CF41" s="31"/>
      <c r="CG41" s="31"/>
      <c r="CH41" s="31"/>
      <c r="CI41" s="31"/>
      <c r="CJ41" s="31"/>
      <c r="CK41" s="31"/>
      <c r="CL41" s="31"/>
      <c r="CM41" s="31"/>
      <c r="CN41" s="31"/>
      <c r="CO41" s="31"/>
      <c r="CP41" s="31"/>
      <c r="CQ41" s="31"/>
      <c r="CR41" s="31"/>
      <c r="CS41" s="31"/>
      <c r="CT41" s="31"/>
      <c r="CU41" s="31"/>
      <c r="CV41" s="31"/>
      <c r="CW41" s="31"/>
      <c r="CX41" s="31"/>
      <c r="CY41" s="31"/>
      <c r="CZ41" s="31"/>
      <c r="DA41" s="31"/>
      <c r="DB41" s="31"/>
      <c r="DC41" s="31"/>
      <c r="DD41" s="31"/>
      <c r="DE41" s="31"/>
      <c r="DF41" s="31"/>
      <c r="DG41" s="31"/>
      <c r="DH41" s="31"/>
      <c r="DI41" s="31"/>
      <c r="DJ41" s="31"/>
      <c r="DK41" s="31"/>
      <c r="DL41" s="31"/>
      <c r="DM41" s="31"/>
      <c r="DN41" s="31"/>
      <c r="DO41" s="31"/>
      <c r="DP41" s="31"/>
      <c r="DQ41" s="31"/>
      <c r="DR41" s="31"/>
      <c r="DS41" s="31"/>
      <c r="DT41" s="31"/>
      <c r="DU41" s="31"/>
      <c r="DV41" s="31"/>
      <c r="DW41" s="31"/>
      <c r="DX41" s="31"/>
      <c r="DY41" s="31"/>
      <c r="DZ41" s="31"/>
      <c r="EA41" s="31"/>
      <c r="EB41" s="31"/>
      <c r="EC41" s="31"/>
      <c r="ED41" s="31"/>
      <c r="EE41" s="31"/>
      <c r="EF41" s="31"/>
      <c r="EG41" s="31"/>
      <c r="EH41" s="31"/>
      <c r="EI41" s="31"/>
      <c r="EJ41" s="31"/>
      <c r="EK41" s="31"/>
      <c r="EL41" s="31"/>
      <c r="EM41" s="31"/>
      <c r="EN41" s="31"/>
      <c r="EO41" s="31"/>
      <c r="EP41" s="31"/>
      <c r="EQ41" s="31"/>
      <c r="ER41" s="31"/>
      <c r="ES41" s="31"/>
      <c r="ET41" s="31"/>
      <c r="EU41" s="31"/>
      <c r="EV41" s="31"/>
      <c r="EW41" s="31"/>
      <c r="EX41" s="31"/>
      <c r="EY41" s="31"/>
      <c r="EZ41" s="31"/>
      <c r="FA41" s="31"/>
      <c r="FB41" s="31"/>
      <c r="FC41" s="31"/>
      <c r="FD41" s="31"/>
      <c r="FE41" s="31"/>
      <c r="FF41" s="31"/>
      <c r="FG41" s="31"/>
      <c r="FH41" s="31"/>
      <c r="FI41" s="31"/>
      <c r="FJ41" s="31"/>
      <c r="FK41" s="31"/>
      <c r="FL41" s="31"/>
      <c r="FM41" s="31"/>
      <c r="FN41" s="31"/>
      <c r="FO41" s="31"/>
      <c r="FP41" s="31"/>
      <c r="FQ41" s="31"/>
      <c r="FR41" s="31"/>
      <c r="FS41" s="31"/>
      <c r="FT41" s="31"/>
      <c r="FU41" s="31"/>
      <c r="FV41" s="31"/>
      <c r="FW41" s="31"/>
      <c r="FX41" s="31"/>
      <c r="FY41" s="31"/>
      <c r="FZ41" s="31"/>
      <c r="GA41" s="31"/>
      <c r="GB41" s="31"/>
      <c r="GC41" s="31"/>
      <c r="GD41" s="31"/>
      <c r="GE41" s="31"/>
      <c r="GF41" s="31"/>
      <c r="GG41" s="31"/>
      <c r="GH41" s="31"/>
      <c r="GI41" s="31"/>
      <c r="GJ41" s="31"/>
      <c r="GK41" s="31"/>
      <c r="GL41" s="31"/>
      <c r="GM41" s="31"/>
      <c r="GN41" s="31"/>
      <c r="GO41" s="31"/>
      <c r="GP41" s="31"/>
      <c r="GQ41" s="31"/>
      <c r="GR41" s="31"/>
      <c r="GS41" s="31"/>
      <c r="GT41" s="31"/>
      <c r="GU41" s="31"/>
      <c r="GV41" s="31"/>
      <c r="GW41" s="31"/>
    </row>
    <row r="42" spans="1:205" s="121" customFormat="1" ht="25.25" customHeight="1">
      <c r="A42" s="31"/>
      <c r="B42" s="31"/>
      <c r="C42" s="31"/>
      <c r="D42" s="31"/>
      <c r="E42" s="307" t="s">
        <v>515</v>
      </c>
      <c r="F42" s="838">
        <v>23</v>
      </c>
      <c r="G42" s="839"/>
      <c r="H42" s="531"/>
      <c r="I42" s="815" t="str">
        <f>IF($H42="","",(VLOOKUP($H42,'競技者（中）'!$O$2:$U$1200,3,0)))</f>
        <v/>
      </c>
      <c r="J42" s="815" t="str">
        <f>IF($H42="","",(VLOOKUP($H42,'競技者（中）'!$O$2:$U$1200,7,0)))</f>
        <v/>
      </c>
      <c r="K42" s="815" t="str">
        <f>IF($H42="","",(VLOOKUP($H42,'競技者（中）'!$O$2:$U$1200,4,0)))</f>
        <v/>
      </c>
      <c r="L42" s="818" t="str">
        <f>IF($H42="","",(VLOOKUP($H42,'競技者（中）'!$O$2:$U$1200,5,0)))</f>
        <v/>
      </c>
      <c r="M42" s="752"/>
      <c r="N42" s="534"/>
      <c r="O42" s="535"/>
      <c r="P42" s="752"/>
      <c r="Q42" s="534"/>
      <c r="R42" s="535"/>
      <c r="S42" s="533"/>
      <c r="T42" s="534"/>
      <c r="U42" s="535"/>
      <c r="V42" s="345"/>
      <c r="W42" s="345"/>
      <c r="X42" s="345"/>
      <c r="Y42" s="345"/>
      <c r="Z42" s="345"/>
      <c r="AA42" s="124"/>
      <c r="AB42" s="124"/>
      <c r="AC42" s="214" t="s">
        <v>24</v>
      </c>
      <c r="AD42" s="126" t="s">
        <v>394</v>
      </c>
      <c r="AE42" s="401" t="s">
        <v>83</v>
      </c>
      <c r="AF42" s="401" t="s">
        <v>83</v>
      </c>
      <c r="AG42" s="401" t="s">
        <v>83</v>
      </c>
      <c r="AI42" s="120" t="str">
        <f t="shared" si="0"/>
        <v/>
      </c>
      <c r="AJ42" s="120">
        <f>IF(AD42="","",VLOOKUP(AD42,所属・種目コード!W:X,2,FALSE))</f>
        <v>3</v>
      </c>
      <c r="AK42" s="128">
        <f t="shared" si="1"/>
        <v>0</v>
      </c>
      <c r="AL42" s="120" t="str">
        <f t="shared" si="2"/>
        <v/>
      </c>
      <c r="AM42" s="120" t="str">
        <f t="shared" si="3"/>
        <v/>
      </c>
      <c r="AN42" s="120" t="str">
        <f t="shared" si="4"/>
        <v>()</v>
      </c>
      <c r="AO42" s="120" t="str">
        <f t="shared" si="6"/>
        <v/>
      </c>
      <c r="AP42" s="120">
        <f>IF(AC42="","",VLOOKUP(AC42,所属・種目コード!AQ:AR,2,FALSE))</f>
        <v>2</v>
      </c>
      <c r="AQ42" s="120" t="str">
        <f>IF(L42="","",VLOOKUP(L42,所属・種目コード!$B$2:$D$160,3,FALSE))</f>
        <v/>
      </c>
      <c r="AR42" s="120" t="str">
        <f>IF(N42="","",VLOOKUP(N42,所属・種目コード!$AF$2:$AG$55,2,FALSE))</f>
        <v/>
      </c>
      <c r="AS42" s="120" t="str">
        <f>IF(M42="","",VLOOKUP(M42,所属・種目コード!$AB$2:$AD$8,3,FALSE))</f>
        <v/>
      </c>
      <c r="AT42" s="361">
        <f t="shared" si="7"/>
        <v>0</v>
      </c>
      <c r="AU42" s="120" t="str">
        <f t="shared" si="8"/>
        <v xml:space="preserve"> 0</v>
      </c>
      <c r="AV42" s="120" t="str">
        <f>IF(Q42="","",VLOOKUP(Q42,所属・種目コード!$AF$2:$AG$55,2,FALSE))</f>
        <v/>
      </c>
      <c r="AW42" s="120" t="str">
        <f>IF(P42="","",VLOOKUP(P42,所属・種目コード!$AB$2:$AD$8,3,FALSE))</f>
        <v/>
      </c>
      <c r="AX42" s="361">
        <f t="shared" si="9"/>
        <v>0</v>
      </c>
      <c r="AY42" s="120" t="str">
        <f t="shared" si="5"/>
        <v/>
      </c>
      <c r="AZ42" s="120" t="str">
        <f>IF(T42="","",VLOOKUP(T42,所属・種目コード!$AF$2:$AG$52,2,FALSE))</f>
        <v/>
      </c>
      <c r="BA42" s="120" t="str">
        <f>IF(S42="","",VLOOKUP(S42,所属・種目コード!$AB$2:$AD$8,3,FALSE))</f>
        <v/>
      </c>
      <c r="BB42" s="361">
        <f t="shared" si="10"/>
        <v>0</v>
      </c>
      <c r="BC42" s="120" t="str">
        <f t="shared" si="11"/>
        <v xml:space="preserve"> 0</v>
      </c>
      <c r="BE42" s="120" t="str">
        <f>IF(N42="","",VLOOKUP(N42,所属・種目コード!$AF$25:$AH$47,3,FALSE))</f>
        <v/>
      </c>
      <c r="BF42" s="361">
        <f t="shared" si="12"/>
        <v>0</v>
      </c>
      <c r="BG42" s="120" t="str">
        <f>IF(Q42="","",VLOOKUP(Q42,所属・種目コード!$AF$25:$AH$47,3,FALSE))</f>
        <v/>
      </c>
      <c r="BH42" s="361">
        <f t="shared" si="13"/>
        <v>0</v>
      </c>
      <c r="BI42" s="120" t="str">
        <f>IF(T42="","",VLOOKUP(T42,所属・種目コード!$AF$25:$AH$47,3,FALSE))</f>
        <v/>
      </c>
      <c r="BJ42" s="361">
        <f t="shared" si="14"/>
        <v>0</v>
      </c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1"/>
      <c r="DD42" s="31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1"/>
      <c r="DQ42" s="31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1"/>
      <c r="ED42" s="31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1"/>
      <c r="ES42" s="31"/>
      <c r="ET42" s="31"/>
      <c r="EU42" s="31"/>
      <c r="EV42" s="31"/>
      <c r="EW42" s="31"/>
      <c r="EX42" s="31"/>
      <c r="EY42" s="31"/>
      <c r="EZ42" s="31"/>
      <c r="FA42" s="31"/>
      <c r="FB42" s="31"/>
      <c r="FC42" s="31"/>
      <c r="FD42" s="31"/>
      <c r="FE42" s="31"/>
      <c r="FF42" s="31"/>
      <c r="FG42" s="31"/>
      <c r="FH42" s="31"/>
      <c r="FI42" s="31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</row>
    <row r="43" spans="1:205" s="121" customFormat="1" ht="25.25" customHeight="1">
      <c r="A43" s="31"/>
      <c r="B43" s="31"/>
      <c r="C43" s="31"/>
      <c r="D43" s="31"/>
      <c r="E43" s="307" t="s">
        <v>515</v>
      </c>
      <c r="F43" s="836">
        <v>24</v>
      </c>
      <c r="G43" s="837"/>
      <c r="H43" s="531"/>
      <c r="I43" s="815" t="str">
        <f>IF($H43="","",(VLOOKUP($H43,'競技者（中）'!$O$2:$U$1200,3,0)))</f>
        <v/>
      </c>
      <c r="J43" s="815" t="str">
        <f>IF($H43="","",(VLOOKUP($H43,'競技者（中）'!$O$2:$U$1200,7,0)))</f>
        <v/>
      </c>
      <c r="K43" s="815" t="str">
        <f>IF($H43="","",(VLOOKUP($H43,'競技者（中）'!$O$2:$U$1200,4,0)))</f>
        <v/>
      </c>
      <c r="L43" s="818" t="str">
        <f>IF($H43="","",(VLOOKUP($H43,'競技者（中）'!$O$2:$U$1200,5,0)))</f>
        <v/>
      </c>
      <c r="M43" s="752"/>
      <c r="N43" s="534"/>
      <c r="O43" s="535"/>
      <c r="P43" s="752"/>
      <c r="Q43" s="534"/>
      <c r="R43" s="535"/>
      <c r="S43" s="533"/>
      <c r="T43" s="534"/>
      <c r="U43" s="535"/>
      <c r="V43" s="345"/>
      <c r="W43" s="345"/>
      <c r="X43" s="345"/>
      <c r="Y43" s="345"/>
      <c r="Z43" s="345"/>
      <c r="AA43" s="124"/>
      <c r="AB43" s="124"/>
      <c r="AC43" s="214" t="s">
        <v>24</v>
      </c>
      <c r="AD43" s="126" t="s">
        <v>394</v>
      </c>
      <c r="AE43" s="401" t="s">
        <v>83</v>
      </c>
      <c r="AF43" s="401" t="s">
        <v>83</v>
      </c>
      <c r="AG43" s="401" t="s">
        <v>83</v>
      </c>
      <c r="AI43" s="120" t="str">
        <f t="shared" si="0"/>
        <v/>
      </c>
      <c r="AJ43" s="120">
        <f>IF(AD43="","",VLOOKUP(AD43,所属・種目コード!W:X,2,FALSE))</f>
        <v>3</v>
      </c>
      <c r="AK43" s="128">
        <f t="shared" si="1"/>
        <v>0</v>
      </c>
      <c r="AL43" s="120" t="str">
        <f t="shared" si="2"/>
        <v/>
      </c>
      <c r="AM43" s="120" t="str">
        <f t="shared" si="3"/>
        <v/>
      </c>
      <c r="AN43" s="120" t="str">
        <f t="shared" si="4"/>
        <v>()</v>
      </c>
      <c r="AO43" s="120" t="str">
        <f t="shared" si="6"/>
        <v/>
      </c>
      <c r="AP43" s="120">
        <f>IF(AC43="","",VLOOKUP(AC43,所属・種目コード!AQ:AR,2,FALSE))</f>
        <v>2</v>
      </c>
      <c r="AQ43" s="120" t="str">
        <f>IF(L43="","",VLOOKUP(L43,所属・種目コード!$B$2:$D$160,3,FALSE))</f>
        <v/>
      </c>
      <c r="AR43" s="120" t="str">
        <f>IF(N43="","",VLOOKUP(N43,所属・種目コード!$AF$2:$AG$55,2,FALSE))</f>
        <v/>
      </c>
      <c r="AS43" s="120" t="str">
        <f>IF(M43="","",VLOOKUP(M43,所属・種目コード!$AB$2:$AD$8,3,FALSE))</f>
        <v/>
      </c>
      <c r="AT43" s="361">
        <f t="shared" si="7"/>
        <v>0</v>
      </c>
      <c r="AU43" s="120" t="str">
        <f t="shared" si="8"/>
        <v xml:space="preserve"> 0</v>
      </c>
      <c r="AV43" s="120" t="str">
        <f>IF(Q43="","",VLOOKUP(Q43,所属・種目コード!$AF$2:$AG$55,2,FALSE))</f>
        <v/>
      </c>
      <c r="AW43" s="120" t="str">
        <f>IF(P43="","",VLOOKUP(P43,所属・種目コード!$AB$2:$AD$8,3,FALSE))</f>
        <v/>
      </c>
      <c r="AX43" s="361">
        <f t="shared" si="9"/>
        <v>0</v>
      </c>
      <c r="AY43" s="120" t="str">
        <f t="shared" si="5"/>
        <v/>
      </c>
      <c r="AZ43" s="120" t="str">
        <f>IF(T43="","",VLOOKUP(T43,所属・種目コード!$AF$2:$AG$52,2,FALSE))</f>
        <v/>
      </c>
      <c r="BA43" s="120" t="str">
        <f>IF(S43="","",VLOOKUP(S43,所属・種目コード!$AB$2:$AD$8,3,FALSE))</f>
        <v/>
      </c>
      <c r="BB43" s="361">
        <f t="shared" si="10"/>
        <v>0</v>
      </c>
      <c r="BC43" s="120" t="str">
        <f t="shared" si="11"/>
        <v xml:space="preserve"> 0</v>
      </c>
      <c r="BE43" s="120" t="str">
        <f>IF(N43="","",VLOOKUP(N43,所属・種目コード!$AF$25:$AH$47,3,FALSE))</f>
        <v/>
      </c>
      <c r="BF43" s="361">
        <f t="shared" si="12"/>
        <v>0</v>
      </c>
      <c r="BG43" s="120" t="str">
        <f>IF(Q43="","",VLOOKUP(Q43,所属・種目コード!$AF$25:$AH$47,3,FALSE))</f>
        <v/>
      </c>
      <c r="BH43" s="361">
        <f t="shared" si="13"/>
        <v>0</v>
      </c>
      <c r="BI43" s="120" t="str">
        <f>IF(T43="","",VLOOKUP(T43,所属・種目コード!$AF$25:$AH$47,3,FALSE))</f>
        <v/>
      </c>
      <c r="BJ43" s="361">
        <f t="shared" si="14"/>
        <v>0</v>
      </c>
      <c r="BL43" s="31"/>
      <c r="BM43" s="31"/>
      <c r="BN43" s="31"/>
      <c r="BO43" s="31"/>
      <c r="BP43" s="31"/>
      <c r="BQ43" s="31"/>
      <c r="BR43" s="31"/>
      <c r="BS43" s="31"/>
      <c r="BT43" s="31"/>
      <c r="BU43" s="31"/>
      <c r="BV43" s="31"/>
      <c r="BW43" s="31"/>
      <c r="BX43" s="31"/>
      <c r="BY43" s="31"/>
      <c r="BZ43" s="31"/>
      <c r="CA43" s="31"/>
      <c r="CB43" s="31"/>
      <c r="CC43" s="31"/>
      <c r="CD43" s="31"/>
      <c r="CE43" s="31"/>
      <c r="CF43" s="31"/>
      <c r="CG43" s="31"/>
      <c r="CH43" s="31"/>
      <c r="CI43" s="31"/>
      <c r="CJ43" s="31"/>
      <c r="CK43" s="31"/>
      <c r="CL43" s="31"/>
      <c r="CM43" s="31"/>
      <c r="CN43" s="31"/>
      <c r="CO43" s="31"/>
      <c r="CP43" s="31"/>
      <c r="CQ43" s="31"/>
      <c r="CR43" s="31"/>
      <c r="CS43" s="31"/>
      <c r="CT43" s="31"/>
      <c r="CU43" s="31"/>
      <c r="CV43" s="31"/>
      <c r="CW43" s="31"/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1"/>
      <c r="DJ43" s="31"/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1"/>
      <c r="DV43" s="31"/>
      <c r="DW43" s="31"/>
      <c r="DX43" s="31"/>
      <c r="DY43" s="31"/>
      <c r="DZ43" s="31"/>
      <c r="EA43" s="31"/>
      <c r="EB43" s="31"/>
      <c r="EC43" s="31"/>
      <c r="ED43" s="31"/>
      <c r="EE43" s="31"/>
      <c r="EF43" s="31"/>
      <c r="EG43" s="31"/>
      <c r="EH43" s="31"/>
      <c r="EI43" s="31"/>
      <c r="EJ43" s="31"/>
      <c r="EK43" s="31"/>
      <c r="EL43" s="31"/>
      <c r="EM43" s="31"/>
      <c r="EN43" s="31"/>
      <c r="EO43" s="31"/>
      <c r="EP43" s="31"/>
      <c r="EQ43" s="31"/>
      <c r="ER43" s="31"/>
      <c r="ES43" s="31"/>
      <c r="ET43" s="31"/>
      <c r="EU43" s="31"/>
      <c r="EV43" s="31"/>
      <c r="EW43" s="31"/>
      <c r="EX43" s="31"/>
      <c r="EY43" s="31"/>
      <c r="EZ43" s="31"/>
      <c r="FA43" s="31"/>
      <c r="FB43" s="31"/>
      <c r="FC43" s="31"/>
      <c r="FD43" s="31"/>
      <c r="FE43" s="31"/>
      <c r="FF43" s="31"/>
      <c r="FG43" s="31"/>
      <c r="FH43" s="31"/>
      <c r="FI43" s="31"/>
      <c r="FJ43" s="31"/>
      <c r="FK43" s="31"/>
      <c r="FL43" s="31"/>
      <c r="FM43" s="31"/>
      <c r="FN43" s="31"/>
      <c r="FO43" s="31"/>
      <c r="FP43" s="31"/>
      <c r="FQ43" s="31"/>
      <c r="FR43" s="31"/>
      <c r="FS43" s="31"/>
      <c r="FT43" s="31"/>
      <c r="FU43" s="31"/>
      <c r="FV43" s="31"/>
      <c r="FW43" s="31"/>
      <c r="FX43" s="31"/>
      <c r="FY43" s="31"/>
      <c r="FZ43" s="31"/>
      <c r="GA43" s="31"/>
      <c r="GB43" s="31"/>
      <c r="GC43" s="31"/>
      <c r="GD43" s="31"/>
      <c r="GE43" s="31"/>
      <c r="GF43" s="31"/>
      <c r="GG43" s="31"/>
      <c r="GH43" s="31"/>
      <c r="GI43" s="31"/>
      <c r="GJ43" s="31"/>
      <c r="GK43" s="31"/>
      <c r="GL43" s="31"/>
      <c r="GM43" s="31"/>
      <c r="GN43" s="31"/>
      <c r="GO43" s="31"/>
      <c r="GP43" s="31"/>
      <c r="GQ43" s="31"/>
      <c r="GR43" s="31"/>
      <c r="GS43" s="31"/>
      <c r="GT43" s="31"/>
      <c r="GU43" s="31"/>
      <c r="GV43" s="31"/>
      <c r="GW43" s="31"/>
    </row>
    <row r="44" spans="1:205" s="121" customFormat="1" ht="25.25" customHeight="1" thickBot="1">
      <c r="A44" s="31"/>
      <c r="B44" s="31"/>
      <c r="C44" s="31"/>
      <c r="D44" s="31"/>
      <c r="E44" s="311" t="s">
        <v>515</v>
      </c>
      <c r="F44" s="834">
        <v>25</v>
      </c>
      <c r="G44" s="835"/>
      <c r="H44" s="532"/>
      <c r="I44" s="816" t="str">
        <f>IF($H44="","",(VLOOKUP($H44,'競技者（中）'!$O$2:$U$1200,3,0)))</f>
        <v/>
      </c>
      <c r="J44" s="816" t="str">
        <f>IF($H44="","",(VLOOKUP($H44,'競技者（中）'!$O$2:$U$1200,7,0)))</f>
        <v/>
      </c>
      <c r="K44" s="816" t="str">
        <f>IF($H44="","",(VLOOKUP($H44,'競技者（中）'!$O$2:$U$1200,4,0)))</f>
        <v/>
      </c>
      <c r="L44" s="819" t="str">
        <f>IF($H44="","",(VLOOKUP($H44,'競技者（中）'!$O$2:$U$1200,5,0)))</f>
        <v/>
      </c>
      <c r="M44" s="753"/>
      <c r="N44" s="536"/>
      <c r="O44" s="537"/>
      <c r="P44" s="753"/>
      <c r="Q44" s="536"/>
      <c r="R44" s="537"/>
      <c r="S44" s="591"/>
      <c r="T44" s="536"/>
      <c r="U44" s="537"/>
      <c r="V44" s="345"/>
      <c r="W44" s="345"/>
      <c r="X44" s="345"/>
      <c r="Y44" s="345"/>
      <c r="Z44" s="345"/>
      <c r="AA44" s="124"/>
      <c r="AB44" s="124"/>
      <c r="AC44" s="214" t="s">
        <v>24</v>
      </c>
      <c r="AD44" s="126" t="s">
        <v>394</v>
      </c>
      <c r="AE44" s="401" t="s">
        <v>83</v>
      </c>
      <c r="AF44" s="401" t="s">
        <v>83</v>
      </c>
      <c r="AG44" s="401" t="s">
        <v>83</v>
      </c>
      <c r="AI44" s="120" t="str">
        <f t="shared" si="0"/>
        <v/>
      </c>
      <c r="AJ44" s="120">
        <f>IF(AD44="","",VLOOKUP(AD44,所属・種目コード!W:X,2,FALSE))</f>
        <v>3</v>
      </c>
      <c r="AK44" s="128">
        <f t="shared" si="1"/>
        <v>0</v>
      </c>
      <c r="AL44" s="120" t="str">
        <f t="shared" si="2"/>
        <v/>
      </c>
      <c r="AM44" s="120" t="str">
        <f t="shared" si="3"/>
        <v/>
      </c>
      <c r="AN44" s="120" t="str">
        <f t="shared" si="4"/>
        <v>()</v>
      </c>
      <c r="AO44" s="120" t="str">
        <f t="shared" si="6"/>
        <v/>
      </c>
      <c r="AP44" s="120">
        <f>IF(AC44="","",VLOOKUP(AC44,所属・種目コード!AQ:AR,2,FALSE))</f>
        <v>2</v>
      </c>
      <c r="AQ44" s="120" t="str">
        <f>IF(L44="","",VLOOKUP(L44,所属・種目コード!$B$2:$D$160,3,FALSE))</f>
        <v/>
      </c>
      <c r="AR44" s="120" t="str">
        <f>IF(N44="","",VLOOKUP(N44,所属・種目コード!$AF$2:$AG$55,2,FALSE))</f>
        <v/>
      </c>
      <c r="AS44" s="120" t="str">
        <f>IF(M44="","",VLOOKUP(M44,所属・種目コード!$AB$2:$AD$8,3,FALSE))</f>
        <v/>
      </c>
      <c r="AT44" s="361">
        <f t="shared" si="7"/>
        <v>0</v>
      </c>
      <c r="AU44" s="120" t="str">
        <f t="shared" si="8"/>
        <v xml:space="preserve"> 0</v>
      </c>
      <c r="AV44" s="120" t="str">
        <f>IF(Q44="","",VLOOKUP(Q44,所属・種目コード!$AF$2:$AG$55,2,FALSE))</f>
        <v/>
      </c>
      <c r="AW44" s="120" t="str">
        <f>IF(P44="","",VLOOKUP(P44,所属・種目コード!$AB$2:$AD$8,3,FALSE))</f>
        <v/>
      </c>
      <c r="AX44" s="361">
        <f t="shared" si="9"/>
        <v>0</v>
      </c>
      <c r="AY44" s="120" t="str">
        <f t="shared" si="5"/>
        <v/>
      </c>
      <c r="AZ44" s="120" t="str">
        <f>IF(T44="","",VLOOKUP(T44,所属・種目コード!$AF$2:$AG$52,2,FALSE))</f>
        <v/>
      </c>
      <c r="BA44" s="120" t="str">
        <f>IF(S44="","",VLOOKUP(S44,所属・種目コード!$AB$2:$AD$8,3,FALSE))</f>
        <v/>
      </c>
      <c r="BB44" s="361">
        <f t="shared" si="10"/>
        <v>0</v>
      </c>
      <c r="BC44" s="120" t="str">
        <f t="shared" si="11"/>
        <v xml:space="preserve"> 0</v>
      </c>
      <c r="BE44" s="120" t="str">
        <f>IF(N44="","",VLOOKUP(N44,所属・種目コード!$AF$25:$AH$47,3,FALSE))</f>
        <v/>
      </c>
      <c r="BF44" s="361">
        <f t="shared" si="12"/>
        <v>0</v>
      </c>
      <c r="BG44" s="120" t="str">
        <f>IF(Q44="","",VLOOKUP(Q44,所属・種目コード!$AF$25:$AH$47,3,FALSE))</f>
        <v/>
      </c>
      <c r="BH44" s="361">
        <f t="shared" si="13"/>
        <v>0</v>
      </c>
      <c r="BI44" s="120" t="str">
        <f>IF(T44="","",VLOOKUP(T44,所属・種目コード!$AF$25:$AH$47,3,FALSE))</f>
        <v/>
      </c>
      <c r="BJ44" s="361">
        <f t="shared" si="14"/>
        <v>0</v>
      </c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1"/>
      <c r="BX44" s="31"/>
      <c r="BY44" s="31"/>
      <c r="BZ44" s="31"/>
      <c r="CA44" s="31"/>
      <c r="CB44" s="31"/>
      <c r="CC44" s="31"/>
      <c r="CD44" s="31"/>
      <c r="CE44" s="31"/>
      <c r="CF44" s="31"/>
      <c r="CG44" s="31"/>
      <c r="CH44" s="31"/>
      <c r="CI44" s="31"/>
      <c r="CJ44" s="31"/>
      <c r="CK44" s="31"/>
      <c r="CL44" s="31"/>
      <c r="CM44" s="31"/>
      <c r="CN44" s="31"/>
      <c r="CO44" s="31"/>
      <c r="CP44" s="31"/>
      <c r="CQ44" s="31"/>
      <c r="CR44" s="31"/>
      <c r="CS44" s="31"/>
      <c r="CT44" s="31"/>
      <c r="CU44" s="31"/>
      <c r="CV44" s="31"/>
      <c r="CW44" s="31"/>
      <c r="CX44" s="31"/>
      <c r="CY44" s="31"/>
      <c r="CZ44" s="31"/>
      <c r="DA44" s="31"/>
      <c r="DB44" s="31"/>
      <c r="DC44" s="31"/>
      <c r="DD44" s="31"/>
      <c r="DE44" s="31"/>
      <c r="DF44" s="31"/>
      <c r="DG44" s="31"/>
      <c r="DH44" s="31"/>
      <c r="DI44" s="31"/>
      <c r="DJ44" s="31"/>
      <c r="DK44" s="31"/>
      <c r="DL44" s="31"/>
      <c r="DM44" s="31"/>
      <c r="DN44" s="31"/>
      <c r="DO44" s="31"/>
      <c r="DP44" s="31"/>
      <c r="DQ44" s="31"/>
      <c r="DR44" s="31"/>
      <c r="DS44" s="31"/>
      <c r="DT44" s="31"/>
      <c r="DU44" s="31"/>
      <c r="DV44" s="31"/>
      <c r="DW44" s="31"/>
      <c r="DX44" s="31"/>
      <c r="DY44" s="31"/>
      <c r="DZ44" s="31"/>
      <c r="EA44" s="31"/>
      <c r="EB44" s="31"/>
      <c r="EC44" s="31"/>
      <c r="ED44" s="31"/>
      <c r="EE44" s="31"/>
      <c r="EF44" s="31"/>
      <c r="EG44" s="31"/>
      <c r="EH44" s="31"/>
      <c r="EI44" s="31"/>
      <c r="EJ44" s="31"/>
      <c r="EK44" s="31"/>
      <c r="EL44" s="31"/>
      <c r="EM44" s="31"/>
      <c r="EN44" s="31"/>
      <c r="EO44" s="31"/>
      <c r="EP44" s="31"/>
      <c r="EQ44" s="31"/>
      <c r="ER44" s="31"/>
      <c r="ES44" s="31"/>
      <c r="ET44" s="31"/>
      <c r="EU44" s="31"/>
      <c r="EV44" s="31"/>
      <c r="EW44" s="31"/>
      <c r="EX44" s="31"/>
      <c r="EY44" s="31"/>
      <c r="EZ44" s="31"/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/>
      <c r="FR44" s="31"/>
      <c r="FS44" s="31"/>
      <c r="FT44" s="31"/>
      <c r="FU44" s="31"/>
      <c r="FV44" s="31"/>
      <c r="FW44" s="31"/>
      <c r="FX44" s="31"/>
      <c r="FY44" s="31"/>
      <c r="FZ44" s="31"/>
      <c r="GA44" s="31"/>
      <c r="GB44" s="31"/>
      <c r="GC44" s="31"/>
      <c r="GD44" s="31"/>
      <c r="GE44" s="31"/>
      <c r="GF44" s="31"/>
      <c r="GG44" s="31"/>
      <c r="GH44" s="31"/>
      <c r="GI44" s="31"/>
      <c r="GJ44" s="31"/>
      <c r="GK44" s="31"/>
      <c r="GL44" s="31"/>
      <c r="GM44" s="31"/>
      <c r="GN44" s="31"/>
      <c r="GO44" s="31"/>
      <c r="GP44" s="31"/>
      <c r="GQ44" s="31"/>
      <c r="GR44" s="31"/>
      <c r="GS44" s="31"/>
      <c r="GT44" s="31"/>
      <c r="GU44" s="31"/>
      <c r="GV44" s="31"/>
      <c r="GW44" s="31"/>
    </row>
    <row r="45" spans="1:205" s="121" customFormat="1" ht="25.25" hidden="1" customHeight="1">
      <c r="A45" s="31"/>
      <c r="B45" s="31"/>
      <c r="C45" s="31"/>
      <c r="D45" s="31"/>
      <c r="E45" s="307" t="s">
        <v>515</v>
      </c>
      <c r="F45" s="840">
        <v>26</v>
      </c>
      <c r="G45" s="841"/>
      <c r="H45" s="185"/>
      <c r="I45" s="37"/>
      <c r="J45" s="37" t="str">
        <f>IF($H45="","",(VLOOKUP($H45,'競技者（中）'!$O$2:$U$427,7,0)))</f>
        <v/>
      </c>
      <c r="K45" s="37" t="str">
        <f>IF($H45="","",(VLOOKUP($H45,'競技者（中）'!$O$2:$U$427,4,0)))</f>
        <v/>
      </c>
      <c r="L45" s="37" t="str">
        <f>IF($H45="","",(VLOOKUP($H45,'競技者（中）'!$O$2:$U$427,5,0)))</f>
        <v/>
      </c>
      <c r="M45" s="472"/>
      <c r="N45" s="476"/>
      <c r="O45" s="474"/>
      <c r="P45" s="472"/>
      <c r="Q45" s="476"/>
      <c r="R45" s="474"/>
      <c r="S45" s="472"/>
      <c r="T45" s="476"/>
      <c r="U45" s="590"/>
      <c r="V45" s="345"/>
      <c r="W45" s="345"/>
      <c r="X45" s="345"/>
      <c r="Y45" s="345"/>
      <c r="Z45" s="345"/>
      <c r="AA45" s="124"/>
      <c r="AB45" s="124"/>
      <c r="AC45" s="214" t="s">
        <v>24</v>
      </c>
      <c r="AD45" s="126" t="s">
        <v>394</v>
      </c>
      <c r="AE45" s="401" t="s">
        <v>83</v>
      </c>
      <c r="AF45" s="401" t="s">
        <v>83</v>
      </c>
      <c r="AG45" s="401" t="s">
        <v>83</v>
      </c>
      <c r="AI45" s="120" t="str">
        <f t="shared" si="0"/>
        <v/>
      </c>
      <c r="AJ45" s="120">
        <f>IF(AD45="","",VLOOKUP(AD45,所属・種目コード!W:X,2,FALSE))</f>
        <v>3</v>
      </c>
      <c r="AK45" s="128">
        <f t="shared" si="1"/>
        <v>0</v>
      </c>
      <c r="AL45" s="120" t="str">
        <f t="shared" si="2"/>
        <v/>
      </c>
      <c r="AM45" s="120">
        <f t="shared" si="3"/>
        <v>0</v>
      </c>
      <c r="AN45" s="120" t="str">
        <f t="shared" si="4"/>
        <v>()</v>
      </c>
      <c r="AO45" s="120" t="str">
        <f t="shared" si="6"/>
        <v/>
      </c>
      <c r="AP45" s="120">
        <f>IF(AC45="","",VLOOKUP(AC45,所属・種目コード!AQ:AR,2,FALSE))</f>
        <v>2</v>
      </c>
      <c r="AQ45" s="120" t="str">
        <f>IF(L45="","",VLOOKUP(L45,所属・種目コード!$B$2:$D$148,2,FALSE))</f>
        <v/>
      </c>
      <c r="AR45" s="120" t="str">
        <f>IF(N45="","",VLOOKUP(N45,所属・種目コード!$AF$2:$AG$50,2,FALSE))</f>
        <v/>
      </c>
      <c r="AS45" s="120" t="str">
        <f>IF(M45="","",VLOOKUP(M45,所属・種目コード!$AB$2:$AD$8,3,FALSE))</f>
        <v/>
      </c>
      <c r="AT45" s="361">
        <f t="shared" si="7"/>
        <v>0</v>
      </c>
      <c r="AU45" s="120" t="str">
        <f t="shared" si="8"/>
        <v xml:space="preserve"> 0</v>
      </c>
      <c r="AV45" s="120" t="str">
        <f>IF(Q45="","",VLOOKUP(Q45,所属・種目コード!$AF$2:$AG$52,2,FALSE))</f>
        <v/>
      </c>
      <c r="AW45" s="120" t="str">
        <f>IF(P45="","",VLOOKUP(P45,所属・種目コード!$AB$2:$AD$8,3,FALSE))</f>
        <v/>
      </c>
      <c r="AX45" s="361">
        <f t="shared" si="9"/>
        <v>0</v>
      </c>
      <c r="AY45" s="120" t="str">
        <f t="shared" si="5"/>
        <v/>
      </c>
      <c r="AZ45" s="120" t="str">
        <f>IF(T45="","",VLOOKUP(T45,所属・種目コード!$AF$2:$AG$52,2,FALSE))</f>
        <v/>
      </c>
      <c r="BA45" s="120" t="str">
        <f>IF(S45="","",VLOOKUP(S45,所属・種目コード!$AB$2:$AD$8,3,FALSE))</f>
        <v/>
      </c>
      <c r="BB45" s="361">
        <f t="shared" si="10"/>
        <v>0</v>
      </c>
      <c r="BC45" s="120" t="str">
        <f t="shared" si="11"/>
        <v xml:space="preserve"> 0</v>
      </c>
      <c r="BE45" s="120" t="str">
        <f>IF(N45="","",VLOOKUP(N45,所属・種目コード!$AF$25:$AH$47,3,FALSE))</f>
        <v/>
      </c>
      <c r="BF45" s="361">
        <f t="shared" si="12"/>
        <v>0</v>
      </c>
      <c r="BG45" s="120" t="str">
        <f>IF(Q45="","",VLOOKUP(Q45,所属・種目コード!$AF$25:$AH$47,3,FALSE))</f>
        <v/>
      </c>
      <c r="BH45" s="361">
        <f t="shared" si="13"/>
        <v>0</v>
      </c>
      <c r="BI45" s="120" t="str">
        <f>IF(T45="","",VLOOKUP(T45,所属・種目コード!$AF$25:$AH$47,3,FALSE))</f>
        <v/>
      </c>
      <c r="BJ45" s="361">
        <f t="shared" si="14"/>
        <v>0</v>
      </c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1"/>
      <c r="CA45" s="31"/>
      <c r="CB45" s="31"/>
      <c r="CC45" s="31"/>
      <c r="CD45" s="31"/>
      <c r="CE45" s="31"/>
      <c r="CF45" s="31"/>
      <c r="CG45" s="31"/>
      <c r="CH45" s="31"/>
      <c r="CI45" s="31"/>
      <c r="CJ45" s="31"/>
      <c r="CK45" s="31"/>
      <c r="CL45" s="31"/>
      <c r="CM45" s="31"/>
      <c r="CN45" s="31"/>
      <c r="CO45" s="31"/>
      <c r="CP45" s="31"/>
      <c r="CQ45" s="31"/>
      <c r="CR45" s="31"/>
      <c r="CS45" s="31"/>
      <c r="CT45" s="31"/>
      <c r="CU45" s="31"/>
      <c r="CV45" s="31"/>
      <c r="CW45" s="31"/>
      <c r="CX45" s="31"/>
      <c r="CY45" s="31"/>
      <c r="CZ45" s="31"/>
      <c r="DA45" s="31"/>
      <c r="DB45" s="31"/>
      <c r="DC45" s="31"/>
      <c r="DD45" s="31"/>
      <c r="DE45" s="31"/>
      <c r="DF45" s="31"/>
      <c r="DG45" s="31"/>
      <c r="DH45" s="31"/>
      <c r="DI45" s="31"/>
      <c r="DJ45" s="31"/>
      <c r="DK45" s="31"/>
      <c r="DL45" s="31"/>
      <c r="DM45" s="31"/>
      <c r="DN45" s="31"/>
      <c r="DO45" s="31"/>
      <c r="DP45" s="31"/>
      <c r="DQ45" s="31"/>
      <c r="DR45" s="31"/>
      <c r="DS45" s="31"/>
      <c r="DT45" s="31"/>
      <c r="DU45" s="31"/>
      <c r="DV45" s="31"/>
      <c r="DW45" s="31"/>
      <c r="DX45" s="31"/>
      <c r="DY45" s="31"/>
      <c r="DZ45" s="31"/>
      <c r="EA45" s="31"/>
      <c r="EB45" s="31"/>
      <c r="EC45" s="31"/>
      <c r="ED45" s="31"/>
      <c r="EE45" s="31"/>
      <c r="EF45" s="31"/>
      <c r="EG45" s="31"/>
      <c r="EH45" s="31"/>
      <c r="EI45" s="31"/>
      <c r="EJ45" s="31"/>
      <c r="EK45" s="31"/>
      <c r="EL45" s="31"/>
      <c r="EM45" s="31"/>
      <c r="EN45" s="31"/>
      <c r="EO45" s="31"/>
      <c r="EP45" s="31"/>
      <c r="EQ45" s="31"/>
      <c r="ER45" s="31"/>
      <c r="ES45" s="31"/>
      <c r="ET45" s="31"/>
      <c r="EU45" s="31"/>
      <c r="EV45" s="31"/>
      <c r="EW45" s="31"/>
      <c r="EX45" s="31"/>
      <c r="EY45" s="31"/>
      <c r="EZ45" s="31"/>
      <c r="FA45" s="31"/>
      <c r="FB45" s="31"/>
      <c r="FC45" s="31"/>
      <c r="FD45" s="31"/>
      <c r="FE45" s="31"/>
      <c r="FF45" s="31"/>
      <c r="FG45" s="31"/>
      <c r="FH45" s="31"/>
      <c r="FI45" s="31"/>
      <c r="FJ45" s="31"/>
      <c r="FK45" s="31"/>
      <c r="FL45" s="31"/>
      <c r="FM45" s="31"/>
      <c r="FN45" s="31"/>
      <c r="FO45" s="31"/>
      <c r="FP45" s="31"/>
      <c r="FQ45" s="31"/>
      <c r="FR45" s="31"/>
      <c r="FS45" s="31"/>
      <c r="FT45" s="31"/>
      <c r="FU45" s="31"/>
      <c r="FV45" s="31"/>
      <c r="FW45" s="31"/>
      <c r="FX45" s="31"/>
      <c r="FY45" s="31"/>
      <c r="FZ45" s="31"/>
      <c r="GA45" s="31"/>
      <c r="GB45" s="31"/>
      <c r="GC45" s="31"/>
      <c r="GD45" s="31"/>
      <c r="GE45" s="31"/>
      <c r="GF45" s="31"/>
      <c r="GG45" s="31"/>
      <c r="GH45" s="31"/>
      <c r="GI45" s="31"/>
      <c r="GJ45" s="31"/>
      <c r="GK45" s="31"/>
      <c r="GL45" s="31"/>
      <c r="GM45" s="31"/>
      <c r="GN45" s="31"/>
      <c r="GO45" s="31"/>
      <c r="GP45" s="31"/>
      <c r="GQ45" s="31"/>
      <c r="GR45" s="31"/>
      <c r="GS45" s="31"/>
      <c r="GT45" s="31"/>
      <c r="GU45" s="31"/>
      <c r="GV45" s="31"/>
      <c r="GW45" s="31"/>
    </row>
    <row r="46" spans="1:205" s="121" customFormat="1" ht="25.25" hidden="1" customHeight="1">
      <c r="A46" s="31"/>
      <c r="B46" s="31"/>
      <c r="C46" s="31"/>
      <c r="D46" s="31"/>
      <c r="E46" s="307" t="s">
        <v>515</v>
      </c>
      <c r="F46" s="838">
        <v>27</v>
      </c>
      <c r="G46" s="839"/>
      <c r="H46" s="184"/>
      <c r="I46" s="37"/>
      <c r="J46" s="37" t="str">
        <f>IF($H46="","",(VLOOKUP($H46,'競技者（中）'!$O$2:$U$427,7,0)))</f>
        <v/>
      </c>
      <c r="K46" s="37" t="str">
        <f>IF($H46="","",(VLOOKUP($H46,'競技者（中）'!$O$2:$U$427,4,0)))</f>
        <v/>
      </c>
      <c r="L46" s="37" t="str">
        <f>IF($H46="","",(VLOOKUP($H46,'競技者（中）'!$O$2:$U$427,5,0)))</f>
        <v/>
      </c>
      <c r="M46" s="376"/>
      <c r="N46" s="450"/>
      <c r="O46" s="470"/>
      <c r="P46" s="376"/>
      <c r="Q46" s="450"/>
      <c r="R46" s="470"/>
      <c r="S46" s="376"/>
      <c r="T46" s="450"/>
      <c r="U46" s="362"/>
      <c r="V46" s="345"/>
      <c r="W46" s="345"/>
      <c r="X46" s="345"/>
      <c r="Y46" s="345"/>
      <c r="Z46" s="345"/>
      <c r="AA46" s="124"/>
      <c r="AB46" s="124"/>
      <c r="AC46" s="214" t="s">
        <v>24</v>
      </c>
      <c r="AD46" s="126" t="s">
        <v>394</v>
      </c>
      <c r="AE46" s="401" t="s">
        <v>83</v>
      </c>
      <c r="AF46" s="401" t="s">
        <v>83</v>
      </c>
      <c r="AG46" s="401" t="s">
        <v>83</v>
      </c>
      <c r="AI46" s="120" t="str">
        <f t="shared" si="0"/>
        <v/>
      </c>
      <c r="AJ46" s="120">
        <f>IF(AD46="","",VLOOKUP(AD46,所属・種目コード!W:X,2,FALSE))</f>
        <v>3</v>
      </c>
      <c r="AK46" s="128">
        <f t="shared" si="1"/>
        <v>0</v>
      </c>
      <c r="AL46" s="120" t="str">
        <f t="shared" si="2"/>
        <v/>
      </c>
      <c r="AM46" s="120">
        <f t="shared" si="3"/>
        <v>0</v>
      </c>
      <c r="AN46" s="120" t="str">
        <f t="shared" si="4"/>
        <v>()</v>
      </c>
      <c r="AO46" s="120" t="str">
        <f t="shared" si="6"/>
        <v/>
      </c>
      <c r="AP46" s="120">
        <f>IF(AC46="","",VLOOKUP(AC46,所属・種目コード!AQ:AR,2,FALSE))</f>
        <v>2</v>
      </c>
      <c r="AQ46" s="120" t="str">
        <f>IF(L46="","",VLOOKUP(L46,所属・種目コード!$B$2:$D$148,2,FALSE))</f>
        <v/>
      </c>
      <c r="AR46" s="120" t="str">
        <f>IF(N46="","",VLOOKUP(N46,所属・種目コード!$AF$2:$AG$50,2,FALSE))</f>
        <v/>
      </c>
      <c r="AS46" s="120" t="str">
        <f>IF(M46="","",VLOOKUP(M46,所属・種目コード!$AB$2:$AD$8,3,FALSE))</f>
        <v/>
      </c>
      <c r="AT46" s="361">
        <f t="shared" si="7"/>
        <v>0</v>
      </c>
      <c r="AU46" s="120" t="str">
        <f t="shared" si="8"/>
        <v xml:space="preserve"> 0</v>
      </c>
      <c r="AV46" s="120" t="str">
        <f>IF(Q46="","",VLOOKUP(Q46,所属・種目コード!$AF$2:$AG$52,2,FALSE))</f>
        <v/>
      </c>
      <c r="AW46" s="120" t="str">
        <f>IF(P46="","",VLOOKUP(P46,所属・種目コード!$AB$2:$AD$8,3,FALSE))</f>
        <v/>
      </c>
      <c r="AX46" s="361">
        <f t="shared" si="9"/>
        <v>0</v>
      </c>
      <c r="AY46" s="120" t="str">
        <f t="shared" si="5"/>
        <v/>
      </c>
      <c r="AZ46" s="120" t="str">
        <f>IF(T46="","",VLOOKUP(T46,所属・種目コード!$AF$2:$AG$52,2,FALSE))</f>
        <v/>
      </c>
      <c r="BA46" s="120" t="str">
        <f>IF(S46="","",VLOOKUP(S46,所属・種目コード!$AB$2:$AD$8,3,FALSE))</f>
        <v/>
      </c>
      <c r="BB46" s="361">
        <f t="shared" si="10"/>
        <v>0</v>
      </c>
      <c r="BC46" s="120" t="str">
        <f t="shared" si="11"/>
        <v xml:space="preserve"> 0</v>
      </c>
      <c r="BE46" s="120" t="str">
        <f>IF(N46="","",VLOOKUP(N46,所属・種目コード!$AF$25:$AH$47,3,FALSE))</f>
        <v/>
      </c>
      <c r="BF46" s="361">
        <f t="shared" si="12"/>
        <v>0</v>
      </c>
      <c r="BG46" s="120" t="str">
        <f>IF(Q46="","",VLOOKUP(Q46,所属・種目コード!$AF$25:$AH$47,3,FALSE))</f>
        <v/>
      </c>
      <c r="BH46" s="361">
        <f t="shared" si="13"/>
        <v>0</v>
      </c>
      <c r="BI46" s="120" t="str">
        <f>IF(T46="","",VLOOKUP(T46,所属・種目コード!$AF$25:$AH$47,3,FALSE))</f>
        <v/>
      </c>
      <c r="BJ46" s="361">
        <f t="shared" si="14"/>
        <v>0</v>
      </c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1"/>
      <c r="BZ46" s="31"/>
      <c r="CA46" s="31"/>
      <c r="CB46" s="31"/>
      <c r="CC46" s="31"/>
      <c r="CD46" s="31"/>
      <c r="CE46" s="31"/>
      <c r="CF46" s="31"/>
      <c r="CG46" s="31"/>
      <c r="CH46" s="31"/>
      <c r="CI46" s="31"/>
      <c r="CJ46" s="31"/>
      <c r="CK46" s="31"/>
      <c r="CL46" s="31"/>
      <c r="CM46" s="31"/>
      <c r="CN46" s="31"/>
      <c r="CO46" s="31"/>
      <c r="CP46" s="31"/>
      <c r="CQ46" s="31"/>
      <c r="CR46" s="31"/>
      <c r="CS46" s="31"/>
      <c r="CT46" s="31"/>
      <c r="CU46" s="31"/>
      <c r="CV46" s="31"/>
      <c r="CW46" s="31"/>
      <c r="CX46" s="31"/>
      <c r="CY46" s="31"/>
      <c r="CZ46" s="31"/>
      <c r="DA46" s="31"/>
      <c r="DB46" s="31"/>
      <c r="DC46" s="31"/>
      <c r="DD46" s="31"/>
      <c r="DE46" s="31"/>
      <c r="DF46" s="31"/>
      <c r="DG46" s="31"/>
      <c r="DH46" s="31"/>
      <c r="DI46" s="31"/>
      <c r="DJ46" s="31"/>
      <c r="DK46" s="31"/>
      <c r="DL46" s="31"/>
      <c r="DM46" s="31"/>
      <c r="DN46" s="31"/>
      <c r="DO46" s="31"/>
      <c r="DP46" s="31"/>
      <c r="DQ46" s="31"/>
      <c r="DR46" s="31"/>
      <c r="DS46" s="31"/>
      <c r="DT46" s="31"/>
      <c r="DU46" s="31"/>
      <c r="DV46" s="31"/>
      <c r="DW46" s="31"/>
      <c r="DX46" s="31"/>
      <c r="DY46" s="31"/>
      <c r="DZ46" s="31"/>
      <c r="EA46" s="31"/>
      <c r="EB46" s="31"/>
      <c r="EC46" s="31"/>
      <c r="ED46" s="31"/>
      <c r="EE46" s="31"/>
      <c r="EF46" s="31"/>
      <c r="EG46" s="31"/>
      <c r="EH46" s="31"/>
      <c r="EI46" s="31"/>
      <c r="EJ46" s="31"/>
      <c r="EK46" s="31"/>
      <c r="EL46" s="31"/>
      <c r="EM46" s="31"/>
      <c r="EN46" s="31"/>
      <c r="EO46" s="31"/>
      <c r="EP46" s="31"/>
      <c r="EQ46" s="31"/>
      <c r="ER46" s="31"/>
      <c r="ES46" s="31"/>
      <c r="ET46" s="31"/>
      <c r="EU46" s="31"/>
      <c r="EV46" s="31"/>
      <c r="EW46" s="31"/>
      <c r="EX46" s="31"/>
      <c r="EY46" s="31"/>
      <c r="EZ46" s="31"/>
      <c r="FA46" s="31"/>
      <c r="FB46" s="31"/>
      <c r="FC46" s="31"/>
      <c r="FD46" s="31"/>
      <c r="FE46" s="31"/>
      <c r="FF46" s="31"/>
      <c r="FG46" s="31"/>
      <c r="FH46" s="31"/>
      <c r="FI46" s="31"/>
      <c r="FJ46" s="31"/>
      <c r="FK46" s="31"/>
      <c r="FL46" s="31"/>
      <c r="FM46" s="31"/>
      <c r="FN46" s="31"/>
      <c r="FO46" s="31"/>
      <c r="FP46" s="31"/>
      <c r="FQ46" s="31"/>
      <c r="FR46" s="31"/>
      <c r="FS46" s="31"/>
      <c r="FT46" s="31"/>
      <c r="FU46" s="31"/>
      <c r="FV46" s="31"/>
      <c r="FW46" s="31"/>
      <c r="FX46" s="31"/>
      <c r="FY46" s="31"/>
      <c r="FZ46" s="31"/>
      <c r="GA46" s="31"/>
      <c r="GB46" s="31"/>
      <c r="GC46" s="31"/>
      <c r="GD46" s="31"/>
      <c r="GE46" s="31"/>
      <c r="GF46" s="31"/>
      <c r="GG46" s="31"/>
      <c r="GH46" s="31"/>
      <c r="GI46" s="31"/>
      <c r="GJ46" s="31"/>
      <c r="GK46" s="31"/>
      <c r="GL46" s="31"/>
      <c r="GM46" s="31"/>
      <c r="GN46" s="31"/>
      <c r="GO46" s="31"/>
      <c r="GP46" s="31"/>
      <c r="GQ46" s="31"/>
      <c r="GR46" s="31"/>
      <c r="GS46" s="31"/>
      <c r="GT46" s="31"/>
      <c r="GU46" s="31"/>
      <c r="GV46" s="31"/>
      <c r="GW46" s="31"/>
    </row>
    <row r="47" spans="1:205" s="121" customFormat="1" ht="25.25" hidden="1" customHeight="1">
      <c r="A47" s="31"/>
      <c r="B47" s="31"/>
      <c r="C47" s="31"/>
      <c r="D47" s="31"/>
      <c r="E47" s="307" t="s">
        <v>515</v>
      </c>
      <c r="F47" s="838">
        <v>28</v>
      </c>
      <c r="G47" s="839"/>
      <c r="H47" s="184"/>
      <c r="I47" s="37"/>
      <c r="J47" s="37" t="str">
        <f>IF($H47="","",(VLOOKUP($H47,'競技者（中）'!$O$2:$U$427,7,0)))</f>
        <v/>
      </c>
      <c r="K47" s="37" t="str">
        <f>IF($H47="","",(VLOOKUP($H47,'競技者（中）'!$O$2:$U$427,4,0)))</f>
        <v/>
      </c>
      <c r="L47" s="37" t="str">
        <f>IF($H47="","",(VLOOKUP($H47,'競技者（中）'!$O$2:$U$427,5,0)))</f>
        <v/>
      </c>
      <c r="M47" s="376"/>
      <c r="N47" s="450"/>
      <c r="O47" s="470"/>
      <c r="P47" s="376"/>
      <c r="Q47" s="450"/>
      <c r="R47" s="470"/>
      <c r="S47" s="376"/>
      <c r="T47" s="450"/>
      <c r="U47" s="362"/>
      <c r="V47" s="345"/>
      <c r="W47" s="345"/>
      <c r="X47" s="345"/>
      <c r="Y47" s="345"/>
      <c r="Z47" s="345"/>
      <c r="AA47" s="124"/>
      <c r="AB47" s="124"/>
      <c r="AC47" s="214" t="s">
        <v>24</v>
      </c>
      <c r="AD47" s="126" t="s">
        <v>394</v>
      </c>
      <c r="AE47" s="401" t="s">
        <v>83</v>
      </c>
      <c r="AF47" s="401" t="s">
        <v>83</v>
      </c>
      <c r="AG47" s="401" t="s">
        <v>83</v>
      </c>
      <c r="AI47" s="120" t="str">
        <f t="shared" si="0"/>
        <v/>
      </c>
      <c r="AJ47" s="120">
        <f>IF(AD47="","",VLOOKUP(AD47,所属・種目コード!W:X,2,FALSE))</f>
        <v>3</v>
      </c>
      <c r="AK47" s="128">
        <f t="shared" si="1"/>
        <v>0</v>
      </c>
      <c r="AL47" s="120" t="str">
        <f t="shared" si="2"/>
        <v/>
      </c>
      <c r="AM47" s="120">
        <f t="shared" si="3"/>
        <v>0</v>
      </c>
      <c r="AN47" s="120" t="str">
        <f t="shared" si="4"/>
        <v>()</v>
      </c>
      <c r="AO47" s="120" t="str">
        <f t="shared" si="6"/>
        <v/>
      </c>
      <c r="AP47" s="120">
        <f>IF(AC47="","",VLOOKUP(AC47,所属・種目コード!AQ:AR,2,FALSE))</f>
        <v>2</v>
      </c>
      <c r="AQ47" s="120" t="str">
        <f>IF(L47="","",VLOOKUP(L47,所属・種目コード!$B$2:$D$148,2,FALSE))</f>
        <v/>
      </c>
      <c r="AR47" s="120" t="str">
        <f>IF(N47="","",VLOOKUP(N47,所属・種目コード!$AF$2:$AG$50,2,FALSE))</f>
        <v/>
      </c>
      <c r="AS47" s="120" t="str">
        <f>IF(M47="","",VLOOKUP(M47,所属・種目コード!$AB$2:$AD$8,3,FALSE))</f>
        <v/>
      </c>
      <c r="AT47" s="361">
        <f t="shared" si="7"/>
        <v>0</v>
      </c>
      <c r="AU47" s="120" t="str">
        <f t="shared" si="8"/>
        <v xml:space="preserve"> 0</v>
      </c>
      <c r="AV47" s="120" t="str">
        <f>IF(Q47="","",VLOOKUP(Q47,所属・種目コード!$AF$2:$AG$52,2,FALSE))</f>
        <v/>
      </c>
      <c r="AW47" s="120" t="str">
        <f>IF(P47="","",VLOOKUP(P47,所属・種目コード!$AB$2:$AD$8,3,FALSE))</f>
        <v/>
      </c>
      <c r="AX47" s="361">
        <f t="shared" si="9"/>
        <v>0</v>
      </c>
      <c r="AY47" s="120" t="str">
        <f t="shared" si="5"/>
        <v/>
      </c>
      <c r="AZ47" s="120" t="str">
        <f>IF(T47="","",VLOOKUP(T47,所属・種目コード!$AF$2:$AG$52,2,FALSE))</f>
        <v/>
      </c>
      <c r="BA47" s="120" t="str">
        <f>IF(S47="","",VLOOKUP(S47,所属・種目コード!$AB$2:$AD$8,3,FALSE))</f>
        <v/>
      </c>
      <c r="BB47" s="361">
        <f t="shared" si="10"/>
        <v>0</v>
      </c>
      <c r="BC47" s="120" t="str">
        <f t="shared" si="11"/>
        <v xml:space="preserve"> 0</v>
      </c>
      <c r="BE47" s="120" t="str">
        <f>IF(N47="","",VLOOKUP(N47,所属・種目コード!$AF$25:$AH$47,3,FALSE))</f>
        <v/>
      </c>
      <c r="BF47" s="361">
        <f t="shared" si="12"/>
        <v>0</v>
      </c>
      <c r="BG47" s="120" t="str">
        <f>IF(Q47="","",VLOOKUP(Q47,所属・種目コード!$AF$25:$AH$47,3,FALSE))</f>
        <v/>
      </c>
      <c r="BH47" s="361">
        <f t="shared" si="13"/>
        <v>0</v>
      </c>
      <c r="BI47" s="120" t="str">
        <f>IF(T47="","",VLOOKUP(T47,所属・種目コード!$AF$25:$AH$47,3,FALSE))</f>
        <v/>
      </c>
      <c r="BJ47" s="361">
        <f t="shared" si="14"/>
        <v>0</v>
      </c>
      <c r="BL47" s="31"/>
      <c r="BM47" s="31"/>
      <c r="BN47" s="31"/>
      <c r="BO47" s="31"/>
      <c r="BP47" s="31"/>
      <c r="BQ47" s="31"/>
      <c r="BR47" s="31"/>
      <c r="BS47" s="31"/>
      <c r="BT47" s="31"/>
      <c r="BU47" s="31"/>
      <c r="BV47" s="31"/>
      <c r="BW47" s="31"/>
      <c r="BX47" s="31"/>
      <c r="BY47" s="31"/>
      <c r="BZ47" s="31"/>
      <c r="CA47" s="31"/>
      <c r="CB47" s="31"/>
      <c r="CC47" s="31"/>
      <c r="CD47" s="31"/>
      <c r="CE47" s="31"/>
      <c r="CF47" s="31"/>
      <c r="CG47" s="31"/>
      <c r="CH47" s="31"/>
      <c r="CI47" s="31"/>
      <c r="CJ47" s="31"/>
      <c r="CK47" s="31"/>
      <c r="CL47" s="31"/>
      <c r="CM47" s="31"/>
      <c r="CN47" s="31"/>
      <c r="CO47" s="31"/>
      <c r="CP47" s="31"/>
      <c r="CQ47" s="31"/>
      <c r="CR47" s="31"/>
      <c r="CS47" s="31"/>
      <c r="CT47" s="31"/>
      <c r="CU47" s="31"/>
      <c r="CV47" s="31"/>
      <c r="CW47" s="31"/>
      <c r="CX47" s="31"/>
      <c r="CY47" s="31"/>
      <c r="CZ47" s="31"/>
      <c r="DA47" s="31"/>
      <c r="DB47" s="31"/>
      <c r="DC47" s="31"/>
      <c r="DD47" s="31"/>
      <c r="DE47" s="31"/>
      <c r="DF47" s="31"/>
      <c r="DG47" s="31"/>
      <c r="DH47" s="31"/>
      <c r="DI47" s="31"/>
      <c r="DJ47" s="31"/>
      <c r="DK47" s="31"/>
      <c r="DL47" s="31"/>
      <c r="DM47" s="31"/>
      <c r="DN47" s="31"/>
      <c r="DO47" s="31"/>
      <c r="DP47" s="31"/>
      <c r="DQ47" s="31"/>
      <c r="DR47" s="31"/>
      <c r="DS47" s="31"/>
      <c r="DT47" s="31"/>
      <c r="DU47" s="31"/>
      <c r="DV47" s="31"/>
      <c r="DW47" s="31"/>
      <c r="DX47" s="31"/>
      <c r="DY47" s="31"/>
      <c r="DZ47" s="31"/>
      <c r="EA47" s="31"/>
      <c r="EB47" s="31"/>
      <c r="EC47" s="31"/>
      <c r="ED47" s="31"/>
      <c r="EE47" s="31"/>
      <c r="EF47" s="31"/>
      <c r="EG47" s="31"/>
      <c r="EH47" s="31"/>
      <c r="EI47" s="31"/>
      <c r="EJ47" s="31"/>
      <c r="EK47" s="31"/>
      <c r="EL47" s="31"/>
      <c r="EM47" s="31"/>
      <c r="EN47" s="31"/>
      <c r="EO47" s="31"/>
      <c r="EP47" s="31"/>
      <c r="EQ47" s="31"/>
      <c r="ER47" s="31"/>
      <c r="ES47" s="31"/>
      <c r="ET47" s="31"/>
      <c r="EU47" s="31"/>
      <c r="EV47" s="31"/>
      <c r="EW47" s="31"/>
      <c r="EX47" s="31"/>
      <c r="EY47" s="31"/>
      <c r="EZ47" s="31"/>
      <c r="FA47" s="31"/>
      <c r="FB47" s="31"/>
      <c r="FC47" s="31"/>
      <c r="FD47" s="31"/>
      <c r="FE47" s="31"/>
      <c r="FF47" s="31"/>
      <c r="FG47" s="31"/>
      <c r="FH47" s="31"/>
      <c r="FI47" s="31"/>
      <c r="FJ47" s="31"/>
      <c r="FK47" s="31"/>
      <c r="FL47" s="31"/>
      <c r="FM47" s="31"/>
      <c r="FN47" s="31"/>
      <c r="FO47" s="31"/>
      <c r="FP47" s="31"/>
      <c r="FQ47" s="31"/>
      <c r="FR47" s="31"/>
      <c r="FS47" s="31"/>
      <c r="FT47" s="31"/>
      <c r="FU47" s="31"/>
      <c r="FV47" s="31"/>
      <c r="FW47" s="31"/>
      <c r="FX47" s="31"/>
      <c r="FY47" s="31"/>
      <c r="FZ47" s="31"/>
      <c r="GA47" s="31"/>
      <c r="GB47" s="31"/>
      <c r="GC47" s="31"/>
      <c r="GD47" s="31"/>
      <c r="GE47" s="31"/>
      <c r="GF47" s="31"/>
      <c r="GG47" s="31"/>
      <c r="GH47" s="31"/>
      <c r="GI47" s="31"/>
      <c r="GJ47" s="31"/>
      <c r="GK47" s="31"/>
      <c r="GL47" s="31"/>
      <c r="GM47" s="31"/>
      <c r="GN47" s="31"/>
      <c r="GO47" s="31"/>
      <c r="GP47" s="31"/>
      <c r="GQ47" s="31"/>
      <c r="GR47" s="31"/>
      <c r="GS47" s="31"/>
      <c r="GT47" s="31"/>
      <c r="GU47" s="31"/>
      <c r="GV47" s="31"/>
      <c r="GW47" s="31"/>
    </row>
    <row r="48" spans="1:205" s="121" customFormat="1" ht="25.25" hidden="1" customHeight="1">
      <c r="A48" s="31"/>
      <c r="B48" s="31"/>
      <c r="C48" s="31"/>
      <c r="D48" s="31"/>
      <c r="E48" s="307" t="s">
        <v>515</v>
      </c>
      <c r="F48" s="838">
        <v>29</v>
      </c>
      <c r="G48" s="839"/>
      <c r="H48" s="184"/>
      <c r="I48" s="37"/>
      <c r="J48" s="37" t="str">
        <f>IF($H48="","",(VLOOKUP($H48,'競技者（中）'!$O$2:$U$427,7,0)))</f>
        <v/>
      </c>
      <c r="K48" s="37" t="str">
        <f>IF($H48="","",(VLOOKUP($H48,'競技者（中）'!$O$2:$U$427,4,0)))</f>
        <v/>
      </c>
      <c r="L48" s="37" t="str">
        <f>IF($H48="","",(VLOOKUP($H48,'競技者（中）'!$O$2:$U$427,5,0)))</f>
        <v/>
      </c>
      <c r="M48" s="376"/>
      <c r="N48" s="450"/>
      <c r="O48" s="470"/>
      <c r="P48" s="376"/>
      <c r="Q48" s="450"/>
      <c r="R48" s="470"/>
      <c r="S48" s="376"/>
      <c r="T48" s="450"/>
      <c r="U48" s="362"/>
      <c r="V48" s="345"/>
      <c r="W48" s="345"/>
      <c r="X48" s="345"/>
      <c r="Y48" s="345"/>
      <c r="Z48" s="345"/>
      <c r="AA48" s="124"/>
      <c r="AB48" s="124"/>
      <c r="AC48" s="214" t="s">
        <v>24</v>
      </c>
      <c r="AD48" s="126" t="s">
        <v>394</v>
      </c>
      <c r="AE48" s="401" t="s">
        <v>83</v>
      </c>
      <c r="AF48" s="401" t="s">
        <v>83</v>
      </c>
      <c r="AG48" s="401" t="s">
        <v>83</v>
      </c>
      <c r="AI48" s="120" t="str">
        <f t="shared" si="0"/>
        <v/>
      </c>
      <c r="AJ48" s="120">
        <f>IF(AD48="","",VLOOKUP(AD48,所属・種目コード!W:X,2,FALSE))</f>
        <v>3</v>
      </c>
      <c r="AK48" s="128">
        <f t="shared" si="1"/>
        <v>0</v>
      </c>
      <c r="AL48" s="120" t="str">
        <f t="shared" si="2"/>
        <v/>
      </c>
      <c r="AM48" s="120">
        <f t="shared" si="3"/>
        <v>0</v>
      </c>
      <c r="AN48" s="120" t="str">
        <f t="shared" si="4"/>
        <v>()</v>
      </c>
      <c r="AO48" s="120" t="str">
        <f t="shared" si="6"/>
        <v/>
      </c>
      <c r="AP48" s="120">
        <f>IF(AC48="","",VLOOKUP(AC48,所属・種目コード!AQ:AR,2,FALSE))</f>
        <v>2</v>
      </c>
      <c r="AQ48" s="120" t="str">
        <f>IF(L48="","",VLOOKUP(L48,所属・種目コード!$B$2:$D$148,2,FALSE))</f>
        <v/>
      </c>
      <c r="AR48" s="120" t="str">
        <f>IF(N48="","",VLOOKUP(N48,所属・種目コード!$AF$2:$AG$50,2,FALSE))</f>
        <v/>
      </c>
      <c r="AS48" s="120" t="str">
        <f>IF(M48="","",VLOOKUP(M48,所属・種目コード!$AB$2:$AD$8,3,FALSE))</f>
        <v/>
      </c>
      <c r="AT48" s="361">
        <f t="shared" si="7"/>
        <v>0</v>
      </c>
      <c r="AU48" s="120" t="str">
        <f t="shared" si="8"/>
        <v xml:space="preserve"> 0</v>
      </c>
      <c r="AV48" s="120" t="str">
        <f>IF(Q48="","",VLOOKUP(Q48,所属・種目コード!$AF$2:$AG$52,2,FALSE))</f>
        <v/>
      </c>
      <c r="AW48" s="120" t="str">
        <f>IF(P48="","",VLOOKUP(P48,所属・種目コード!$AB$2:$AD$8,3,FALSE))</f>
        <v/>
      </c>
      <c r="AX48" s="361">
        <f t="shared" si="9"/>
        <v>0</v>
      </c>
      <c r="AY48" s="120" t="str">
        <f t="shared" si="5"/>
        <v/>
      </c>
      <c r="AZ48" s="120" t="str">
        <f>IF(T48="","",VLOOKUP(T48,所属・種目コード!$AF$2:$AG$52,2,FALSE))</f>
        <v/>
      </c>
      <c r="BA48" s="120" t="str">
        <f>IF(S48="","",VLOOKUP(S48,所属・種目コード!$AB$2:$AD$8,3,FALSE))</f>
        <v/>
      </c>
      <c r="BB48" s="361">
        <f t="shared" si="10"/>
        <v>0</v>
      </c>
      <c r="BC48" s="120" t="str">
        <f t="shared" si="11"/>
        <v xml:space="preserve"> 0</v>
      </c>
      <c r="BE48" s="120" t="str">
        <f>IF(N48="","",VLOOKUP(N48,所属・種目コード!$AF$25:$AH$47,3,FALSE))</f>
        <v/>
      </c>
      <c r="BF48" s="361">
        <f t="shared" si="12"/>
        <v>0</v>
      </c>
      <c r="BG48" s="120" t="str">
        <f>IF(Q48="","",VLOOKUP(Q48,所属・種目コード!$AF$25:$AH$47,3,FALSE))</f>
        <v/>
      </c>
      <c r="BH48" s="361">
        <f t="shared" si="13"/>
        <v>0</v>
      </c>
      <c r="BI48" s="120" t="str">
        <f>IF(T48="","",VLOOKUP(T48,所属・種目コード!$AF$25:$AH$47,3,FALSE))</f>
        <v/>
      </c>
      <c r="BJ48" s="361">
        <f t="shared" si="14"/>
        <v>0</v>
      </c>
      <c r="BL48" s="31"/>
      <c r="BM48" s="31"/>
      <c r="BN48" s="31"/>
      <c r="BO48" s="31"/>
      <c r="BP48" s="31"/>
      <c r="BQ48" s="31"/>
      <c r="BR48" s="31"/>
      <c r="BS48" s="31"/>
      <c r="BT48" s="31"/>
      <c r="BU48" s="31"/>
      <c r="BV48" s="31"/>
      <c r="BW48" s="31"/>
      <c r="BX48" s="31"/>
      <c r="BY48" s="31"/>
      <c r="BZ48" s="31"/>
      <c r="CA48" s="31"/>
      <c r="CB48" s="31"/>
      <c r="CC48" s="31"/>
      <c r="CD48" s="31"/>
      <c r="CE48" s="31"/>
      <c r="CF48" s="31"/>
      <c r="CG48" s="31"/>
      <c r="CH48" s="31"/>
      <c r="CI48" s="31"/>
      <c r="CJ48" s="31"/>
      <c r="CK48" s="31"/>
      <c r="CL48" s="31"/>
      <c r="CM48" s="31"/>
      <c r="CN48" s="31"/>
      <c r="CO48" s="31"/>
      <c r="CP48" s="3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  <c r="EJ48" s="31"/>
      <c r="EK48" s="31"/>
      <c r="EL48" s="31"/>
      <c r="EM48" s="31"/>
      <c r="EN48" s="31"/>
      <c r="EO48" s="31"/>
      <c r="EP48" s="31"/>
      <c r="EQ48" s="31"/>
      <c r="ER48" s="31"/>
      <c r="ES48" s="31"/>
      <c r="ET48" s="31"/>
      <c r="EU48" s="31"/>
      <c r="EV48" s="31"/>
      <c r="EW48" s="31"/>
      <c r="EX48" s="31"/>
      <c r="EY48" s="31"/>
      <c r="EZ48" s="31"/>
      <c r="FA48" s="31"/>
      <c r="FB48" s="31"/>
      <c r="FC48" s="31"/>
      <c r="FD48" s="31"/>
      <c r="FE48" s="31"/>
      <c r="FF48" s="31"/>
      <c r="FG48" s="31"/>
      <c r="FH48" s="31"/>
      <c r="FI48" s="31"/>
      <c r="FJ48" s="31"/>
      <c r="FK48" s="31"/>
      <c r="FL48" s="31"/>
      <c r="FM48" s="31"/>
      <c r="FN48" s="31"/>
      <c r="FO48" s="31"/>
      <c r="FP48" s="31"/>
      <c r="FQ48" s="31"/>
      <c r="FR48" s="31"/>
      <c r="FS48" s="31"/>
      <c r="FT48" s="31"/>
      <c r="FU48" s="31"/>
      <c r="FV48" s="31"/>
      <c r="FW48" s="31"/>
      <c r="FX48" s="31"/>
      <c r="FY48" s="31"/>
      <c r="FZ48" s="31"/>
      <c r="GA48" s="31"/>
      <c r="GB48" s="31"/>
      <c r="GC48" s="31"/>
      <c r="GD48" s="31"/>
      <c r="GE48" s="31"/>
      <c r="GF48" s="31"/>
      <c r="GG48" s="31"/>
      <c r="GH48" s="31"/>
      <c r="GI48" s="31"/>
      <c r="GJ48" s="31"/>
      <c r="GK48" s="31"/>
      <c r="GL48" s="31"/>
      <c r="GM48" s="31"/>
      <c r="GN48" s="31"/>
      <c r="GO48" s="31"/>
      <c r="GP48" s="31"/>
      <c r="GQ48" s="31"/>
      <c r="GR48" s="31"/>
      <c r="GS48" s="31"/>
      <c r="GT48" s="31"/>
      <c r="GU48" s="31"/>
      <c r="GV48" s="31"/>
      <c r="GW48" s="31"/>
    </row>
    <row r="49" spans="1:205" s="121" customFormat="1" ht="25.25" hidden="1" customHeight="1" thickBot="1">
      <c r="A49" s="31"/>
      <c r="B49" s="31"/>
      <c r="C49" s="31"/>
      <c r="D49" s="31"/>
      <c r="E49" s="311" t="s">
        <v>515</v>
      </c>
      <c r="F49" s="834">
        <v>30</v>
      </c>
      <c r="G49" s="835"/>
      <c r="H49" s="442"/>
      <c r="I49" s="317"/>
      <c r="J49" s="37" t="str">
        <f>IF($H49="","",(VLOOKUP($H49,'競技者（中）'!$O$2:$U$427,7,0)))</f>
        <v/>
      </c>
      <c r="K49" s="37" t="str">
        <f>IF($H49="","",(VLOOKUP($H49,'競技者（中）'!$O$2:$U$427,4,0)))</f>
        <v/>
      </c>
      <c r="L49" s="37" t="str">
        <f>IF($H49="","",(VLOOKUP($H49,'競技者（中）'!$O$2:$U$427,5,0)))</f>
        <v/>
      </c>
      <c r="M49" s="386"/>
      <c r="N49" s="389"/>
      <c r="O49" s="471"/>
      <c r="P49" s="386"/>
      <c r="Q49" s="389"/>
      <c r="R49" s="471"/>
      <c r="S49" s="386"/>
      <c r="T49" s="389"/>
      <c r="U49" s="393"/>
      <c r="V49" s="345"/>
      <c r="W49" s="345"/>
      <c r="X49" s="345"/>
      <c r="Y49" s="345"/>
      <c r="Z49" s="345"/>
      <c r="AA49" s="124"/>
      <c r="AB49" s="124"/>
      <c r="AC49" s="214" t="s">
        <v>24</v>
      </c>
      <c r="AD49" s="126" t="s">
        <v>394</v>
      </c>
      <c r="AE49" s="401" t="s">
        <v>83</v>
      </c>
      <c r="AF49" s="401" t="s">
        <v>83</v>
      </c>
      <c r="AG49" s="401" t="s">
        <v>83</v>
      </c>
      <c r="AI49" s="120" t="str">
        <f t="shared" si="0"/>
        <v/>
      </c>
      <c r="AJ49" s="120">
        <f>IF(AD49="","",VLOOKUP(AD49,所属・種目コード!W:X,2,FALSE))</f>
        <v>3</v>
      </c>
      <c r="AK49" s="128">
        <f t="shared" si="1"/>
        <v>0</v>
      </c>
      <c r="AL49" s="120" t="str">
        <f t="shared" si="2"/>
        <v/>
      </c>
      <c r="AM49" s="120">
        <f t="shared" si="3"/>
        <v>0</v>
      </c>
      <c r="AN49" s="120" t="str">
        <f t="shared" si="4"/>
        <v>()</v>
      </c>
      <c r="AO49" s="120" t="str">
        <f t="shared" si="6"/>
        <v/>
      </c>
      <c r="AP49" s="120">
        <f>IF(AC49="","",VLOOKUP(AC49,所属・種目コード!AQ:AR,2,FALSE))</f>
        <v>2</v>
      </c>
      <c r="AQ49" s="120" t="str">
        <f>IF(L49="","",VLOOKUP(L49,所属・種目コード!$B$2:$D$148,2,FALSE))</f>
        <v/>
      </c>
      <c r="AR49" s="120" t="str">
        <f>IF(N49="","",VLOOKUP(N49,所属・種目コード!$AF$2:$AG$50,2,FALSE))</f>
        <v/>
      </c>
      <c r="AS49" s="120" t="str">
        <f>IF(M49="","",VLOOKUP(M49,所属・種目コード!$AB$2:$AD$8,3,FALSE))</f>
        <v/>
      </c>
      <c r="AT49" s="361">
        <f t="shared" si="7"/>
        <v>0</v>
      </c>
      <c r="AU49" s="120" t="str">
        <f t="shared" si="8"/>
        <v xml:space="preserve"> 0</v>
      </c>
      <c r="AV49" s="120" t="str">
        <f>IF(Q49="","",VLOOKUP(Q49,所属・種目コード!$AF$2:$AG$52,2,FALSE))</f>
        <v/>
      </c>
      <c r="AW49" s="120" t="str">
        <f>IF(P49="","",VLOOKUP(P49,所属・種目コード!$AB$2:$AD$8,3,FALSE))</f>
        <v/>
      </c>
      <c r="AX49" s="361">
        <f t="shared" si="9"/>
        <v>0</v>
      </c>
      <c r="AY49" s="120" t="str">
        <f t="shared" si="5"/>
        <v/>
      </c>
      <c r="AZ49" s="120" t="str">
        <f>IF(T49="","",VLOOKUP(T49,所属・種目コード!$AF$2:$AG$52,2,FALSE))</f>
        <v/>
      </c>
      <c r="BA49" s="120" t="str">
        <f>IF(S49="","",VLOOKUP(S49,所属・種目コード!$AB$2:$AD$8,3,FALSE))</f>
        <v/>
      </c>
      <c r="BB49" s="361">
        <f t="shared" si="10"/>
        <v>0</v>
      </c>
      <c r="BC49" s="120" t="str">
        <f t="shared" si="11"/>
        <v xml:space="preserve"> 0</v>
      </c>
      <c r="BE49" s="120" t="str">
        <f>IF(N49="","",VLOOKUP(N49,所属・種目コード!$AF$25:$AH$47,3,FALSE))</f>
        <v/>
      </c>
      <c r="BF49" s="361">
        <f t="shared" si="12"/>
        <v>0</v>
      </c>
      <c r="BG49" s="120" t="str">
        <f>IF(Q49="","",VLOOKUP(Q49,所属・種目コード!$AF$25:$AH$47,3,FALSE))</f>
        <v/>
      </c>
      <c r="BH49" s="361">
        <f t="shared" si="13"/>
        <v>0</v>
      </c>
      <c r="BI49" s="120" t="str">
        <f>IF(T49="","",VLOOKUP(T49,所属・種目コード!$AF$25:$AH$47,3,FALSE))</f>
        <v/>
      </c>
      <c r="BJ49" s="361">
        <f t="shared" si="14"/>
        <v>0</v>
      </c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  <c r="CG49" s="31"/>
      <c r="CH49" s="31"/>
      <c r="CI49" s="31"/>
      <c r="CJ49" s="31"/>
      <c r="CK49" s="31"/>
      <c r="CL49" s="31"/>
      <c r="CM49" s="31"/>
      <c r="CN49" s="31"/>
      <c r="CO49" s="31"/>
      <c r="CP49" s="3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  <c r="EJ49" s="31"/>
      <c r="EK49" s="31"/>
      <c r="EL49" s="31"/>
      <c r="EM49" s="31"/>
      <c r="EN49" s="31"/>
      <c r="EO49" s="31"/>
      <c r="EP49" s="31"/>
      <c r="EQ49" s="31"/>
      <c r="ER49" s="31"/>
      <c r="ES49" s="31"/>
      <c r="ET49" s="31"/>
      <c r="EU49" s="31"/>
      <c r="EV49" s="31"/>
      <c r="EW49" s="31"/>
      <c r="EX49" s="31"/>
      <c r="EY49" s="31"/>
      <c r="EZ49" s="31"/>
      <c r="FA49" s="31"/>
      <c r="FB49" s="31"/>
      <c r="FC49" s="31"/>
      <c r="FD49" s="31"/>
      <c r="FE49" s="31"/>
      <c r="FF49" s="31"/>
      <c r="FG49" s="31"/>
      <c r="FH49" s="31"/>
      <c r="FI49" s="31"/>
      <c r="FJ49" s="31"/>
      <c r="FK49" s="31"/>
      <c r="FL49" s="31"/>
      <c r="FM49" s="31"/>
      <c r="FN49" s="31"/>
      <c r="FO49" s="31"/>
      <c r="FP49" s="31"/>
      <c r="FQ49" s="31"/>
      <c r="FR49" s="31"/>
      <c r="FS49" s="31"/>
      <c r="FT49" s="31"/>
      <c r="FU49" s="31"/>
      <c r="FV49" s="31"/>
      <c r="FW49" s="31"/>
      <c r="FX49" s="31"/>
      <c r="FY49" s="31"/>
      <c r="FZ49" s="31"/>
      <c r="GA49" s="31"/>
      <c r="GB49" s="31"/>
      <c r="GC49" s="31"/>
      <c r="GD49" s="31"/>
      <c r="GE49" s="31"/>
      <c r="GF49" s="31"/>
      <c r="GG49" s="31"/>
      <c r="GH49" s="31"/>
      <c r="GI49" s="31"/>
      <c r="GJ49" s="31"/>
      <c r="GK49" s="31"/>
      <c r="GL49" s="31"/>
      <c r="GM49" s="31"/>
      <c r="GN49" s="31"/>
      <c r="GO49" s="31"/>
      <c r="GP49" s="31"/>
      <c r="GQ49" s="31"/>
      <c r="GR49" s="31"/>
      <c r="GS49" s="31"/>
      <c r="GT49" s="31"/>
      <c r="GU49" s="31"/>
      <c r="GV49" s="31"/>
      <c r="GW49" s="31"/>
    </row>
    <row r="50" spans="1:205" s="121" customFormat="1" ht="21" customHeight="1">
      <c r="A50" s="31"/>
      <c r="B50" s="31"/>
      <c r="C50" s="31"/>
      <c r="D50" s="31"/>
      <c r="E50" s="31"/>
      <c r="F50" s="200"/>
      <c r="G50" s="200"/>
      <c r="H50" s="200"/>
      <c r="I50" s="200"/>
      <c r="J50" s="200"/>
      <c r="K50" s="200"/>
      <c r="L50" s="200"/>
      <c r="M50" s="314"/>
      <c r="N50" s="390"/>
      <c r="O50" s="31"/>
      <c r="P50" s="201"/>
      <c r="Q50" s="201"/>
      <c r="R50" s="201"/>
      <c r="S50" s="201"/>
      <c r="T50" s="201"/>
      <c r="U50" s="202"/>
      <c r="V50" s="202"/>
      <c r="W50" s="202"/>
      <c r="X50" s="202"/>
      <c r="Y50" s="345"/>
      <c r="Z50" s="202"/>
      <c r="AA50" s="124"/>
      <c r="AB50" s="124"/>
      <c r="AC50" s="361"/>
      <c r="AD50" s="204"/>
      <c r="AE50" s="205"/>
      <c r="AF50" s="402"/>
      <c r="AG50" s="120"/>
      <c r="AI50" s="120"/>
      <c r="AJ50" s="206"/>
      <c r="AK50" s="120"/>
      <c r="AL50" s="128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BB50" s="120"/>
      <c r="BC50" s="120"/>
      <c r="BE50" s="120"/>
      <c r="BF50" s="120"/>
      <c r="BG50" s="120"/>
      <c r="BH50" s="120"/>
      <c r="BI50" s="120"/>
      <c r="BJ50" s="120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  <c r="EJ50" s="31"/>
      <c r="EK50" s="31"/>
      <c r="EL50" s="31"/>
      <c r="EM50" s="31"/>
      <c r="EN50" s="31"/>
      <c r="EO50" s="31"/>
      <c r="EP50" s="31"/>
      <c r="EQ50" s="31"/>
      <c r="ER50" s="31"/>
      <c r="ES50" s="31"/>
      <c r="ET50" s="31"/>
      <c r="EU50" s="31"/>
      <c r="EV50" s="31"/>
      <c r="EW50" s="31"/>
      <c r="EX50" s="31"/>
      <c r="EY50" s="31"/>
      <c r="EZ50" s="31"/>
      <c r="FA50" s="31"/>
      <c r="FB50" s="31"/>
      <c r="FC50" s="31"/>
      <c r="FD50" s="31"/>
      <c r="FE50" s="31"/>
      <c r="FF50" s="31"/>
      <c r="FG50" s="31"/>
      <c r="FH50" s="31"/>
      <c r="FI50" s="31"/>
      <c r="FJ50" s="31"/>
      <c r="FK50" s="31"/>
      <c r="FL50" s="31"/>
      <c r="FM50" s="31"/>
      <c r="FN50" s="31"/>
      <c r="FO50" s="31"/>
      <c r="FP50" s="31"/>
      <c r="FQ50" s="31"/>
      <c r="FR50" s="31"/>
      <c r="FS50" s="31"/>
      <c r="FT50" s="31"/>
      <c r="FU50" s="31"/>
      <c r="FV50" s="31"/>
      <c r="FW50" s="31"/>
      <c r="FX50" s="31"/>
      <c r="FY50" s="31"/>
      <c r="FZ50" s="31"/>
      <c r="GA50" s="31"/>
      <c r="GB50" s="31"/>
      <c r="GC50" s="31"/>
      <c r="GD50" s="31"/>
      <c r="GE50" s="31"/>
      <c r="GF50" s="31"/>
      <c r="GG50" s="31"/>
      <c r="GH50" s="31"/>
      <c r="GI50" s="31"/>
      <c r="GJ50" s="31"/>
      <c r="GK50" s="31"/>
      <c r="GL50" s="31"/>
      <c r="GM50" s="31"/>
      <c r="GN50" s="31"/>
      <c r="GO50" s="31"/>
      <c r="GP50" s="31"/>
      <c r="GQ50" s="31"/>
      <c r="GR50" s="31"/>
      <c r="GS50" s="31"/>
      <c r="GT50" s="31"/>
      <c r="GU50" s="31"/>
      <c r="GV50" s="31"/>
      <c r="GW50" s="31"/>
    </row>
    <row r="51" spans="1:205" s="121" customFormat="1" ht="26.4" customHeight="1">
      <c r="A51" s="31"/>
      <c r="B51" s="31"/>
      <c r="C51" s="31"/>
      <c r="D51" s="31"/>
      <c r="E51" s="31"/>
      <c r="F51" s="31"/>
      <c r="G51" s="31"/>
      <c r="H51" s="31"/>
      <c r="I51" s="31"/>
      <c r="J51" s="312"/>
      <c r="K51" s="207"/>
      <c r="L51" s="208"/>
      <c r="M51" s="377"/>
      <c r="N51" s="391"/>
      <c r="O51" s="209"/>
      <c r="P51" s="377"/>
      <c r="Q51" s="202" t="s">
        <v>597</v>
      </c>
      <c r="R51" s="209"/>
      <c r="S51" s="381"/>
      <c r="T51" s="209"/>
      <c r="U51" s="202"/>
      <c r="V51" s="202"/>
      <c r="W51" s="202"/>
      <c r="X51" s="202"/>
      <c r="Y51" s="345"/>
      <c r="Z51" s="202"/>
      <c r="AA51" s="124"/>
      <c r="AB51" s="124"/>
      <c r="AC51" s="361"/>
      <c r="AD51" s="204"/>
      <c r="AE51" s="205"/>
      <c r="AF51" s="402"/>
      <c r="AG51" s="120"/>
      <c r="AI51" s="120"/>
      <c r="AJ51" s="206"/>
      <c r="AK51" s="120"/>
      <c r="AL51" s="21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BB51" s="120"/>
      <c r="BC51" s="120"/>
      <c r="BE51" s="120"/>
      <c r="BF51" s="120"/>
      <c r="BG51" s="120"/>
      <c r="BH51" s="120"/>
      <c r="BI51" s="120"/>
      <c r="BJ51" s="120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  <c r="CA51" s="31"/>
      <c r="CB51" s="31"/>
      <c r="CC51" s="31"/>
      <c r="CD51" s="31"/>
      <c r="CE51" s="31"/>
      <c r="CF51" s="31"/>
      <c r="CG51" s="31"/>
      <c r="CH51" s="31"/>
      <c r="CI51" s="31"/>
      <c r="CJ51" s="31"/>
      <c r="CK51" s="31"/>
      <c r="CL51" s="31"/>
      <c r="CM51" s="31"/>
      <c r="CN51" s="31"/>
      <c r="CO51" s="31"/>
      <c r="CP51" s="31"/>
      <c r="CQ51" s="31"/>
      <c r="CR51" s="31"/>
      <c r="CS51" s="31"/>
      <c r="CT51" s="31"/>
      <c r="CU51" s="31"/>
      <c r="CV51" s="31"/>
      <c r="CW51" s="31"/>
      <c r="CX51" s="31"/>
      <c r="CY51" s="31"/>
      <c r="CZ51" s="31"/>
      <c r="DA51" s="31"/>
      <c r="DB51" s="31"/>
      <c r="DC51" s="31"/>
      <c r="DD51" s="31"/>
      <c r="DE51" s="31"/>
      <c r="DF51" s="31"/>
      <c r="DG51" s="31"/>
      <c r="DH51" s="31"/>
      <c r="DI51" s="31"/>
      <c r="DJ51" s="31"/>
      <c r="DK51" s="31"/>
      <c r="DL51" s="31"/>
      <c r="DM51" s="31"/>
      <c r="DN51" s="31"/>
      <c r="DO51" s="31"/>
      <c r="DP51" s="31"/>
      <c r="DQ51" s="31"/>
      <c r="DR51" s="31"/>
      <c r="DS51" s="31"/>
      <c r="DT51" s="31"/>
      <c r="DU51" s="31"/>
      <c r="DV51" s="31"/>
      <c r="DW51" s="31"/>
      <c r="DX51" s="31"/>
      <c r="DY51" s="31"/>
      <c r="DZ51" s="31"/>
      <c r="EA51" s="31"/>
      <c r="EB51" s="31"/>
      <c r="EC51" s="31"/>
      <c r="ED51" s="31"/>
      <c r="EE51" s="31"/>
      <c r="EF51" s="31"/>
      <c r="EG51" s="31"/>
      <c r="EH51" s="31"/>
      <c r="EI51" s="31"/>
      <c r="EJ51" s="31"/>
      <c r="EK51" s="31"/>
      <c r="EL51" s="31"/>
      <c r="EM51" s="31"/>
      <c r="EN51" s="31"/>
      <c r="EO51" s="31"/>
      <c r="EP51" s="31"/>
      <c r="EQ51" s="31"/>
      <c r="ER51" s="31"/>
      <c r="ES51" s="31"/>
      <c r="ET51" s="31"/>
      <c r="EU51" s="31"/>
      <c r="EV51" s="31"/>
      <c r="EW51" s="31"/>
      <c r="EX51" s="31"/>
      <c r="EY51" s="31"/>
      <c r="EZ51" s="31"/>
      <c r="FA51" s="31"/>
      <c r="FB51" s="31"/>
      <c r="FC51" s="31"/>
      <c r="FD51" s="31"/>
      <c r="FE51" s="31"/>
      <c r="FF51" s="31"/>
      <c r="FG51" s="31"/>
      <c r="FH51" s="31"/>
      <c r="FI51" s="31"/>
      <c r="FJ51" s="31"/>
      <c r="FK51" s="31"/>
      <c r="FL51" s="31"/>
      <c r="FM51" s="31"/>
      <c r="FN51" s="31"/>
      <c r="FO51" s="31"/>
      <c r="FP51" s="31"/>
      <c r="FQ51" s="31"/>
      <c r="FR51" s="31"/>
      <c r="FS51" s="31"/>
      <c r="FT51" s="31"/>
      <c r="FU51" s="31"/>
      <c r="FV51" s="31"/>
      <c r="FW51" s="31"/>
      <c r="FX51" s="31"/>
      <c r="FY51" s="31"/>
      <c r="FZ51" s="31"/>
      <c r="GA51" s="31"/>
      <c r="GB51" s="31"/>
      <c r="GC51" s="31"/>
      <c r="GD51" s="31"/>
      <c r="GE51" s="31"/>
      <c r="GF51" s="31"/>
      <c r="GG51" s="31"/>
      <c r="GH51" s="31"/>
      <c r="GI51" s="31"/>
      <c r="GJ51" s="31"/>
      <c r="GK51" s="31"/>
      <c r="GL51" s="31"/>
      <c r="GM51" s="31"/>
      <c r="GN51" s="31"/>
      <c r="GO51" s="31"/>
      <c r="GP51" s="31"/>
      <c r="GQ51" s="31"/>
      <c r="GR51" s="31"/>
      <c r="GS51" s="31"/>
      <c r="GT51" s="31"/>
      <c r="GU51" s="31"/>
      <c r="GV51" s="31"/>
      <c r="GW51" s="31"/>
    </row>
    <row r="52" spans="1:205" s="121" customFormat="1" ht="18" customHeight="1" thickBot="1">
      <c r="A52" s="31"/>
      <c r="B52" s="31"/>
      <c r="C52" s="31"/>
      <c r="D52" s="31"/>
      <c r="E52" s="195"/>
      <c r="F52" s="195"/>
      <c r="G52" s="195"/>
      <c r="H52" s="195"/>
      <c r="I52" s="31"/>
      <c r="J52" s="312"/>
      <c r="K52" s="207"/>
      <c r="L52" s="208"/>
      <c r="M52" s="377"/>
      <c r="N52" s="391"/>
      <c r="O52" s="209"/>
      <c r="P52" s="377"/>
      <c r="Q52" s="202"/>
      <c r="R52" s="209"/>
      <c r="S52" s="381"/>
      <c r="T52" s="209"/>
      <c r="U52" s="202"/>
      <c r="V52" s="202"/>
      <c r="W52" s="202"/>
      <c r="X52" s="202"/>
      <c r="Y52" s="345"/>
      <c r="Z52" s="202"/>
      <c r="AA52" s="124"/>
      <c r="AB52" s="124"/>
      <c r="AC52" s="930" t="s">
        <v>697</v>
      </c>
      <c r="AD52" s="930"/>
      <c r="AE52" s="938" t="s">
        <v>699</v>
      </c>
      <c r="AF52" s="938"/>
      <c r="AG52" s="938"/>
      <c r="AI52" s="843" t="s">
        <v>83</v>
      </c>
      <c r="AJ52" s="843"/>
      <c r="AK52" s="843"/>
      <c r="AL52" s="843"/>
      <c r="AM52" s="368" t="s">
        <v>692</v>
      </c>
      <c r="AN52" s="383" t="s">
        <v>691</v>
      </c>
      <c r="AO52" s="369" t="s">
        <v>695</v>
      </c>
      <c r="AP52" s="369"/>
      <c r="AQ52" s="842" t="s">
        <v>691</v>
      </c>
      <c r="AR52" s="842"/>
      <c r="AS52" s="842"/>
      <c r="AT52" s="842"/>
      <c r="AU52" s="842"/>
      <c r="AV52" s="842"/>
      <c r="AW52" s="842"/>
      <c r="AX52" s="842"/>
      <c r="AY52" s="842"/>
      <c r="AZ52" s="842"/>
      <c r="BA52" s="842"/>
      <c r="BB52" s="842"/>
      <c r="BC52" s="842"/>
      <c r="BD52" s="1"/>
      <c r="BE52" s="883" t="s">
        <v>690</v>
      </c>
      <c r="BF52" s="883"/>
      <c r="BG52" s="883"/>
      <c r="BH52" s="883"/>
      <c r="BI52" s="883"/>
      <c r="BJ52" s="368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  <c r="CA52" s="31"/>
      <c r="CB52" s="31"/>
      <c r="CC52" s="31"/>
      <c r="CD52" s="31"/>
      <c r="CE52" s="31"/>
      <c r="CF52" s="31"/>
      <c r="CG52" s="31"/>
      <c r="CH52" s="31"/>
      <c r="CI52" s="31"/>
      <c r="CJ52" s="31"/>
      <c r="CK52" s="31"/>
      <c r="CL52" s="31"/>
      <c r="CM52" s="31"/>
      <c r="CN52" s="31"/>
      <c r="CO52" s="31"/>
      <c r="CP52" s="31"/>
      <c r="CQ52" s="31"/>
      <c r="CR52" s="31"/>
      <c r="CS52" s="31"/>
      <c r="CT52" s="31"/>
      <c r="CU52" s="31"/>
      <c r="CV52" s="31"/>
      <c r="CW52" s="31"/>
      <c r="CX52" s="31"/>
      <c r="CY52" s="31"/>
      <c r="CZ52" s="31"/>
      <c r="DA52" s="31"/>
      <c r="DB52" s="31"/>
      <c r="DC52" s="31"/>
      <c r="DD52" s="31"/>
      <c r="DE52" s="31"/>
      <c r="DF52" s="31"/>
      <c r="DG52" s="31"/>
      <c r="DH52" s="31"/>
      <c r="DI52" s="31"/>
      <c r="DJ52" s="31"/>
      <c r="DK52" s="31"/>
      <c r="DL52" s="31"/>
      <c r="DM52" s="31"/>
      <c r="DN52" s="31"/>
      <c r="DO52" s="31"/>
      <c r="DP52" s="31"/>
      <c r="DQ52" s="31"/>
      <c r="DR52" s="31"/>
      <c r="DS52" s="31"/>
      <c r="DT52" s="31"/>
      <c r="DU52" s="31"/>
      <c r="DV52" s="31"/>
      <c r="DW52" s="31"/>
      <c r="DX52" s="31"/>
      <c r="DY52" s="31"/>
      <c r="DZ52" s="31"/>
      <c r="EA52" s="31"/>
      <c r="EB52" s="31"/>
      <c r="EC52" s="31"/>
      <c r="ED52" s="31"/>
      <c r="EE52" s="31"/>
      <c r="EF52" s="31"/>
      <c r="EG52" s="31"/>
      <c r="EH52" s="31"/>
      <c r="EI52" s="31"/>
      <c r="EJ52" s="31"/>
      <c r="EK52" s="31"/>
      <c r="EL52" s="31"/>
      <c r="EM52" s="31"/>
      <c r="EN52" s="31"/>
      <c r="EO52" s="31"/>
      <c r="EP52" s="31"/>
      <c r="EQ52" s="31"/>
      <c r="ER52" s="31"/>
      <c r="ES52" s="31"/>
      <c r="ET52" s="31"/>
      <c r="EU52" s="31"/>
      <c r="EV52" s="31"/>
      <c r="EW52" s="31"/>
      <c r="EX52" s="31"/>
      <c r="EY52" s="31"/>
      <c r="EZ52" s="31"/>
      <c r="FA52" s="31"/>
      <c r="FB52" s="31"/>
      <c r="FC52" s="31"/>
      <c r="FD52" s="31"/>
      <c r="FE52" s="31"/>
      <c r="FF52" s="31"/>
      <c r="FG52" s="31"/>
      <c r="FH52" s="31"/>
      <c r="FI52" s="31"/>
      <c r="FJ52" s="31"/>
      <c r="FK52" s="31"/>
      <c r="FL52" s="31"/>
      <c r="FM52" s="31"/>
      <c r="FN52" s="31"/>
      <c r="FO52" s="31"/>
      <c r="FP52" s="31"/>
      <c r="FQ52" s="31"/>
      <c r="FR52" s="31"/>
      <c r="FS52" s="31"/>
      <c r="FT52" s="31"/>
      <c r="FU52" s="31"/>
      <c r="FV52" s="31"/>
      <c r="FW52" s="31"/>
      <c r="FX52" s="31"/>
      <c r="FY52" s="31"/>
      <c r="FZ52" s="31"/>
      <c r="GA52" s="31"/>
      <c r="GB52" s="31"/>
      <c r="GC52" s="31"/>
      <c r="GD52" s="31"/>
      <c r="GE52" s="31"/>
      <c r="GF52" s="31"/>
      <c r="GG52" s="31"/>
      <c r="GH52" s="31"/>
      <c r="GI52" s="31"/>
      <c r="GJ52" s="31"/>
      <c r="GK52" s="31"/>
      <c r="GL52" s="31"/>
      <c r="GM52" s="31"/>
      <c r="GN52" s="31"/>
      <c r="GO52" s="31"/>
      <c r="GP52" s="31"/>
      <c r="GQ52" s="31"/>
      <c r="GR52" s="31"/>
      <c r="GS52" s="31"/>
      <c r="GT52" s="31"/>
      <c r="GU52" s="31"/>
      <c r="GV52" s="31"/>
      <c r="GW52" s="31"/>
    </row>
    <row r="53" spans="1:205" s="121" customFormat="1" ht="18" customHeight="1" thickBot="1">
      <c r="A53" s="31"/>
      <c r="B53" s="31"/>
      <c r="C53" s="31"/>
      <c r="D53" s="636"/>
      <c r="E53" s="668" t="s">
        <v>468</v>
      </c>
      <c r="F53" s="877" t="s">
        <v>452</v>
      </c>
      <c r="G53" s="878"/>
      <c r="H53" s="669" t="s">
        <v>453</v>
      </c>
      <c r="I53" s="670" t="s">
        <v>457</v>
      </c>
      <c r="J53" s="670" t="s">
        <v>20</v>
      </c>
      <c r="K53" s="671" t="s">
        <v>25</v>
      </c>
      <c r="L53" s="672" t="s">
        <v>611</v>
      </c>
      <c r="M53" s="744" t="s">
        <v>914</v>
      </c>
      <c r="N53" s="745" t="s">
        <v>915</v>
      </c>
      <c r="O53" s="746" t="s">
        <v>1008</v>
      </c>
      <c r="P53" s="747" t="s">
        <v>914</v>
      </c>
      <c r="Q53" s="748" t="s">
        <v>917</v>
      </c>
      <c r="R53" s="749" t="s">
        <v>918</v>
      </c>
      <c r="S53" s="340" t="s">
        <v>919</v>
      </c>
      <c r="T53" s="340" t="s">
        <v>920</v>
      </c>
      <c r="U53" s="374" t="s">
        <v>921</v>
      </c>
      <c r="V53" s="316"/>
      <c r="W53" s="316"/>
      <c r="X53" s="316"/>
      <c r="Y53" s="345"/>
      <c r="Z53" s="316"/>
      <c r="AA53" s="124"/>
      <c r="AB53" s="124"/>
      <c r="AC53" s="930"/>
      <c r="AD53" s="930"/>
      <c r="AE53" s="929" t="s">
        <v>698</v>
      </c>
      <c r="AF53" s="929"/>
      <c r="AG53" s="929"/>
      <c r="AI53" s="394" t="s">
        <v>461</v>
      </c>
      <c r="AJ53" s="394" t="s">
        <v>45</v>
      </c>
      <c r="AK53" s="394" t="s">
        <v>384</v>
      </c>
      <c r="AL53" s="394" t="s">
        <v>20</v>
      </c>
      <c r="AM53" s="371" t="s">
        <v>590</v>
      </c>
      <c r="AN53" s="395" t="s">
        <v>591</v>
      </c>
      <c r="AO53" s="394" t="s">
        <v>640</v>
      </c>
      <c r="AP53" s="394" t="s">
        <v>4</v>
      </c>
      <c r="AQ53" s="370" t="s">
        <v>39</v>
      </c>
      <c r="AR53" s="370" t="s">
        <v>33</v>
      </c>
      <c r="AS53" s="370" t="s">
        <v>22</v>
      </c>
      <c r="AT53" s="370" t="s">
        <v>635</v>
      </c>
      <c r="AU53" s="370" t="s">
        <v>35</v>
      </c>
      <c r="AV53" s="370" t="s">
        <v>34</v>
      </c>
      <c r="AW53" s="370" t="s">
        <v>22</v>
      </c>
      <c r="AX53" s="370" t="s">
        <v>638</v>
      </c>
      <c r="AY53" s="370" t="s">
        <v>36</v>
      </c>
      <c r="AZ53" s="370" t="s">
        <v>37</v>
      </c>
      <c r="BA53" s="370" t="s">
        <v>22</v>
      </c>
      <c r="BB53" s="370" t="s">
        <v>639</v>
      </c>
      <c r="BC53" s="370" t="s">
        <v>38</v>
      </c>
      <c r="BD53" s="120"/>
      <c r="BE53" s="371" t="s">
        <v>33</v>
      </c>
      <c r="BF53" s="371" t="s">
        <v>21</v>
      </c>
      <c r="BG53" s="371" t="s">
        <v>34</v>
      </c>
      <c r="BH53" s="371" t="s">
        <v>21</v>
      </c>
      <c r="BI53" s="371" t="s">
        <v>696</v>
      </c>
      <c r="BJ53" s="371" t="s">
        <v>639</v>
      </c>
      <c r="BL53" s="31"/>
      <c r="BM53" s="573" t="s">
        <v>2262</v>
      </c>
      <c r="BN53" s="574" t="s">
        <v>2263</v>
      </c>
      <c r="BO53" s="575" t="s">
        <v>2284</v>
      </c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  <c r="CA53" s="31"/>
      <c r="CB53" s="31"/>
      <c r="CC53" s="31"/>
      <c r="CD53" s="31"/>
      <c r="CE53" s="31"/>
      <c r="CF53" s="31"/>
      <c r="CG53" s="31"/>
      <c r="CH53" s="31"/>
      <c r="CI53" s="31"/>
      <c r="CJ53" s="31"/>
      <c r="CK53" s="31"/>
      <c r="CL53" s="31"/>
      <c r="CM53" s="31"/>
      <c r="CN53" s="31"/>
      <c r="CO53" s="31"/>
      <c r="CP53" s="31"/>
      <c r="CQ53" s="31"/>
      <c r="CR53" s="31"/>
      <c r="CS53" s="31"/>
      <c r="CT53" s="31"/>
      <c r="CU53" s="31"/>
      <c r="CV53" s="31"/>
      <c r="CW53" s="31"/>
      <c r="CX53" s="31"/>
      <c r="CY53" s="31"/>
      <c r="CZ53" s="31"/>
      <c r="DA53" s="31"/>
      <c r="DB53" s="31"/>
      <c r="DC53" s="31"/>
      <c r="DD53" s="31"/>
      <c r="DE53" s="31"/>
      <c r="DF53" s="31"/>
      <c r="DG53" s="31"/>
      <c r="DH53" s="31"/>
      <c r="DI53" s="31"/>
      <c r="DJ53" s="31"/>
      <c r="DK53" s="31"/>
      <c r="DL53" s="31"/>
      <c r="DM53" s="31"/>
      <c r="DN53" s="31"/>
      <c r="DO53" s="31"/>
      <c r="DP53" s="31"/>
      <c r="DQ53" s="31"/>
      <c r="DR53" s="31"/>
      <c r="DS53" s="31"/>
      <c r="DT53" s="31"/>
      <c r="DU53" s="31"/>
      <c r="DV53" s="31"/>
      <c r="DW53" s="31"/>
      <c r="DX53" s="31"/>
      <c r="DY53" s="31"/>
      <c r="DZ53" s="31"/>
      <c r="EA53" s="31"/>
      <c r="EB53" s="31"/>
      <c r="EC53" s="31"/>
      <c r="ED53" s="31"/>
      <c r="EE53" s="31"/>
      <c r="EF53" s="31"/>
      <c r="EG53" s="31"/>
      <c r="EH53" s="31"/>
      <c r="EI53" s="31"/>
      <c r="EJ53" s="31"/>
      <c r="EK53" s="31"/>
      <c r="EL53" s="31"/>
      <c r="EM53" s="31"/>
      <c r="EN53" s="31"/>
      <c r="EO53" s="31"/>
      <c r="EP53" s="31"/>
      <c r="EQ53" s="31"/>
      <c r="ER53" s="31"/>
      <c r="ES53" s="31"/>
      <c r="ET53" s="31"/>
      <c r="EU53" s="31"/>
      <c r="EV53" s="31"/>
      <c r="EW53" s="31"/>
      <c r="EX53" s="31"/>
      <c r="EY53" s="31"/>
      <c r="EZ53" s="31"/>
      <c r="FA53" s="31"/>
      <c r="FB53" s="31"/>
      <c r="FC53" s="31"/>
      <c r="FD53" s="31"/>
      <c r="FE53" s="31"/>
      <c r="FF53" s="31"/>
      <c r="FG53" s="31"/>
      <c r="FH53" s="31"/>
      <c r="FI53" s="31"/>
      <c r="FJ53" s="31"/>
      <c r="FK53" s="31"/>
      <c r="FL53" s="31"/>
      <c r="FM53" s="31"/>
      <c r="FN53" s="31"/>
      <c r="FO53" s="31"/>
      <c r="FP53" s="31"/>
      <c r="FQ53" s="31"/>
      <c r="FR53" s="31"/>
      <c r="FS53" s="31"/>
      <c r="FT53" s="31"/>
      <c r="FU53" s="31"/>
      <c r="FV53" s="31"/>
      <c r="FW53" s="31"/>
      <c r="FX53" s="31"/>
      <c r="FY53" s="31"/>
      <c r="FZ53" s="31"/>
      <c r="GA53" s="31"/>
      <c r="GB53" s="31"/>
      <c r="GC53" s="31"/>
      <c r="GD53" s="31"/>
      <c r="GE53" s="31"/>
      <c r="GF53" s="31"/>
      <c r="GG53" s="31"/>
      <c r="GH53" s="31"/>
      <c r="GI53" s="31"/>
      <c r="GJ53" s="31"/>
      <c r="GK53" s="31"/>
      <c r="GL53" s="31"/>
      <c r="GM53" s="31"/>
      <c r="GN53" s="31"/>
      <c r="GO53" s="31"/>
      <c r="GP53" s="31"/>
      <c r="GQ53" s="31"/>
      <c r="GR53" s="31"/>
      <c r="GS53" s="31"/>
      <c r="GT53" s="31"/>
      <c r="GU53" s="31"/>
      <c r="GV53" s="31"/>
      <c r="GW53" s="31"/>
    </row>
    <row r="54" spans="1:205" s="121" customFormat="1" ht="25.25" customHeight="1">
      <c r="A54" s="31"/>
      <c r="B54" s="31"/>
      <c r="C54" s="872" t="s">
        <v>526</v>
      </c>
      <c r="D54" s="234"/>
      <c r="E54" s="666" t="s">
        <v>526</v>
      </c>
      <c r="F54" s="881">
        <v>1</v>
      </c>
      <c r="G54" s="882"/>
      <c r="H54" s="538"/>
      <c r="I54" s="814" t="str">
        <f>IF($H54="","",(VLOOKUP($H54,'競技者（中）'!$B$2:$G$1500,2,0)))</f>
        <v/>
      </c>
      <c r="J54" s="814" t="str">
        <f>IF($H54="","",(VLOOKUP($H54,'競技者（中）'!$B$2:$G$1500,6,0)))</f>
        <v/>
      </c>
      <c r="K54" s="814" t="str">
        <f>IF($H54="","",(VLOOKUP($H54,'競技者（中）'!$B$2:$G$1500,3,0)))</f>
        <v/>
      </c>
      <c r="L54" s="817" t="str">
        <f>IF($H54="","",(VLOOKUP($H54,'競技者（中）'!$B$2:$G$1500,4,0)))</f>
        <v/>
      </c>
      <c r="M54" s="777"/>
      <c r="N54" s="664"/>
      <c r="O54" s="665"/>
      <c r="P54" s="663"/>
      <c r="Q54" s="664"/>
      <c r="R54" s="665"/>
      <c r="S54" s="533"/>
      <c r="T54" s="534"/>
      <c r="U54" s="540"/>
      <c r="V54" s="124"/>
      <c r="W54" s="124"/>
      <c r="X54" s="124"/>
      <c r="Y54" s="345"/>
      <c r="Z54" s="124"/>
      <c r="AA54" s="124"/>
      <c r="AB54" s="124"/>
      <c r="AC54" s="212" t="s">
        <v>23</v>
      </c>
      <c r="AD54" s="126" t="s">
        <v>46</v>
      </c>
      <c r="AE54" s="401" t="s">
        <v>83</v>
      </c>
      <c r="AF54" s="401" t="s">
        <v>83</v>
      </c>
      <c r="AG54" s="401" t="s">
        <v>83</v>
      </c>
      <c r="AI54" s="120" t="str">
        <f t="shared" ref="AI54:AI83" si="15">L54</f>
        <v/>
      </c>
      <c r="AJ54" s="120">
        <f>IF(AD54="","",VLOOKUP(AD54,所属・種目コード!W:X,2,FALSE))</f>
        <v>3</v>
      </c>
      <c r="AK54" s="128">
        <f t="shared" ref="AK54:AK83" si="16">H54</f>
        <v>0</v>
      </c>
      <c r="AL54" s="120" t="str">
        <f t="shared" ref="AL54:AL83" si="17">J54</f>
        <v/>
      </c>
      <c r="AM54" s="120" t="str">
        <f t="shared" ref="AM54:AM83" si="18">I54</f>
        <v/>
      </c>
      <c r="AN54" s="120" t="str">
        <f t="shared" ref="AN54:AN83" si="19">CONCATENATE(I54,"(",J54,")")</f>
        <v>()</v>
      </c>
      <c r="AO54" s="120" t="str">
        <f t="shared" ref="AO54:AO83" si="20">K54</f>
        <v/>
      </c>
      <c r="AP54" s="120">
        <f>IF(AC54="","",VLOOKUP(AC54,所属・種目コード!AQ:AR,2,FALSE))</f>
        <v>1</v>
      </c>
      <c r="AQ54" s="120" t="str">
        <f>IF(L54="","",VLOOKUP(L54,所属・種目コード!$B$2:$D$160,3,FALSE))</f>
        <v/>
      </c>
      <c r="AR54" s="120" t="str">
        <f>IF(N54="","",VLOOKUP(N54,所属・種目コード!$AF$2:$AG$50,2,FALSE))</f>
        <v/>
      </c>
      <c r="AS54" s="120" t="str">
        <f>IF(M54="","",VLOOKUP(M54,所属・種目コード!$AB$2:$AD$11,3,FALSE))</f>
        <v/>
      </c>
      <c r="AT54" s="361">
        <f t="shared" ref="AT54:AT83" si="21">O54</f>
        <v>0</v>
      </c>
      <c r="AU54" s="120" t="str">
        <f t="shared" ref="AU54:AU83" si="22">CONCATENATE(AR54,AS54," ",AT54)</f>
        <v xml:space="preserve"> 0</v>
      </c>
      <c r="AV54" s="120" t="str">
        <f>IF(Q54="","",VLOOKUP(Q54,所属・種目コード!$AF$2:$AG$52,2,FALSE))</f>
        <v/>
      </c>
      <c r="AW54" s="120" t="str">
        <f>IF(P54="","",VLOOKUP(P54,所属・種目コード!$AB$2:$AD$11,3,FALSE))</f>
        <v/>
      </c>
      <c r="AX54" s="361">
        <f t="shared" ref="AX54:AX83" si="23">R54</f>
        <v>0</v>
      </c>
      <c r="AY54" s="120" t="str">
        <f t="shared" ref="AY54:AY83" si="24">IF(Q54="","",CONCATENATE(AV54,AW54," ",R54))</f>
        <v/>
      </c>
      <c r="AZ54" s="120" t="str">
        <f>IF(T54="","",VLOOKUP(T54,所属・種目コード!$AF$2:$AG$52,2,FALSE))</f>
        <v/>
      </c>
      <c r="BA54" s="120" t="str">
        <f>IF(S54="","",VLOOKUP(S54,所属・種目コード!$AB$2:$AD$11,3,FALSE))</f>
        <v/>
      </c>
      <c r="BB54" s="361">
        <f t="shared" ref="BB54:BB83" si="25">U54</f>
        <v>0</v>
      </c>
      <c r="BC54" s="120" t="str">
        <f t="shared" ref="BC54:BC83" si="26">CONCATENATE(AZ54,BA54," ",BB54)</f>
        <v xml:space="preserve"> 0</v>
      </c>
      <c r="BE54" s="120" t="str">
        <f>IF(N54="","",VLOOKUP(N54,所属・種目コード!$AF$2:$AH$47,3,FALSE))</f>
        <v/>
      </c>
      <c r="BF54" s="361">
        <f t="shared" ref="BF54" si="27">O54</f>
        <v>0</v>
      </c>
      <c r="BG54" s="120" t="str">
        <f>IF(Q54="","",VLOOKUP(Q54,所属・種目コード!$AF$2:$AH$47,3,FALSE))</f>
        <v/>
      </c>
      <c r="BH54" s="361">
        <f t="shared" ref="BH54" si="28">R54</f>
        <v>0</v>
      </c>
      <c r="BI54" s="120" t="str">
        <f>IF(T54="","",VLOOKUP(T54,所属・種目コード!$AF$2:$AH$47,3,FALSE))</f>
        <v/>
      </c>
      <c r="BJ54" s="361">
        <f t="shared" ref="BJ54" si="29">U54</f>
        <v>0</v>
      </c>
      <c r="BL54" s="31"/>
      <c r="BM54" s="703" t="s">
        <v>1034</v>
      </c>
      <c r="BN54" s="576" t="s">
        <v>88</v>
      </c>
      <c r="BO54" s="578" t="s">
        <v>2285</v>
      </c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  <c r="CA54" s="31"/>
      <c r="CB54" s="31"/>
      <c r="CC54" s="31"/>
      <c r="CD54" s="31"/>
      <c r="CE54" s="31"/>
      <c r="CF54" s="31"/>
      <c r="CG54" s="31"/>
      <c r="CH54" s="31"/>
      <c r="CI54" s="31"/>
      <c r="CJ54" s="31"/>
      <c r="CK54" s="31"/>
      <c r="CL54" s="31"/>
      <c r="CM54" s="31"/>
      <c r="CN54" s="31"/>
      <c r="CO54" s="31"/>
      <c r="CP54" s="31"/>
      <c r="CQ54" s="31"/>
      <c r="CR54" s="31"/>
      <c r="CS54" s="31"/>
      <c r="CT54" s="31"/>
      <c r="CU54" s="31"/>
      <c r="CV54" s="31"/>
      <c r="CW54" s="31"/>
      <c r="CX54" s="31"/>
      <c r="CY54" s="31"/>
      <c r="CZ54" s="31"/>
      <c r="DA54" s="31"/>
      <c r="DB54" s="31"/>
      <c r="DC54" s="31"/>
      <c r="DD54" s="31"/>
      <c r="DE54" s="31"/>
      <c r="DF54" s="31"/>
      <c r="DG54" s="31"/>
      <c r="DH54" s="31"/>
      <c r="DI54" s="31"/>
      <c r="DJ54" s="31"/>
      <c r="DK54" s="31"/>
      <c r="DL54" s="31"/>
      <c r="DM54" s="31"/>
      <c r="DN54" s="31"/>
      <c r="DO54" s="31"/>
      <c r="DP54" s="31"/>
      <c r="DQ54" s="31"/>
      <c r="DR54" s="31"/>
      <c r="DS54" s="31"/>
      <c r="DT54" s="31"/>
      <c r="DU54" s="31"/>
      <c r="DV54" s="31"/>
      <c r="DW54" s="31"/>
      <c r="DX54" s="31"/>
      <c r="DY54" s="31"/>
      <c r="DZ54" s="31"/>
      <c r="EA54" s="31"/>
      <c r="EB54" s="31"/>
      <c r="EC54" s="31"/>
      <c r="ED54" s="31"/>
      <c r="EE54" s="31"/>
      <c r="EF54" s="31"/>
      <c r="EG54" s="31"/>
      <c r="EH54" s="31"/>
      <c r="EI54" s="31"/>
      <c r="EJ54" s="31"/>
      <c r="EK54" s="31"/>
      <c r="EL54" s="31"/>
      <c r="EM54" s="31"/>
      <c r="EN54" s="31"/>
      <c r="EO54" s="31"/>
      <c r="EP54" s="31"/>
      <c r="EQ54" s="31"/>
      <c r="ER54" s="31"/>
      <c r="ES54" s="31"/>
      <c r="ET54" s="31"/>
      <c r="EU54" s="31"/>
      <c r="EV54" s="31"/>
      <c r="EW54" s="31"/>
      <c r="EX54" s="31"/>
      <c r="EY54" s="31"/>
      <c r="EZ54" s="31"/>
      <c r="FA54" s="31"/>
      <c r="FB54" s="31"/>
      <c r="FC54" s="31"/>
      <c r="FD54" s="31"/>
      <c r="FE54" s="31"/>
      <c r="FF54" s="31"/>
      <c r="FG54" s="31"/>
      <c r="FH54" s="31"/>
      <c r="FI54" s="31"/>
      <c r="FJ54" s="31"/>
      <c r="FK54" s="31"/>
      <c r="FL54" s="31"/>
      <c r="FM54" s="31"/>
      <c r="FN54" s="31"/>
      <c r="FO54" s="31"/>
      <c r="FP54" s="31"/>
      <c r="FQ54" s="31"/>
      <c r="FR54" s="31"/>
      <c r="FS54" s="31"/>
      <c r="FT54" s="31"/>
      <c r="FU54" s="31"/>
      <c r="FV54" s="31"/>
      <c r="FW54" s="31"/>
      <c r="FX54" s="31"/>
      <c r="FY54" s="31"/>
      <c r="FZ54" s="31"/>
      <c r="GA54" s="31"/>
      <c r="GB54" s="31"/>
      <c r="GC54" s="31"/>
      <c r="GD54" s="31"/>
      <c r="GE54" s="31"/>
      <c r="GF54" s="31"/>
      <c r="GG54" s="31"/>
      <c r="GH54" s="31"/>
      <c r="GI54" s="31"/>
      <c r="GJ54" s="31"/>
      <c r="GK54" s="31"/>
      <c r="GL54" s="31"/>
      <c r="GM54" s="31"/>
      <c r="GN54" s="31"/>
      <c r="GO54" s="31"/>
      <c r="GP54" s="31"/>
      <c r="GQ54" s="31"/>
      <c r="GR54" s="31"/>
      <c r="GS54" s="31"/>
      <c r="GT54" s="31"/>
      <c r="GU54" s="31"/>
      <c r="GV54" s="31"/>
      <c r="GW54" s="31"/>
    </row>
    <row r="55" spans="1:205" s="121" customFormat="1" ht="25.25" customHeight="1">
      <c r="A55" s="235"/>
      <c r="B55" s="235"/>
      <c r="C55" s="873"/>
      <c r="D55" s="31"/>
      <c r="E55" s="637" t="s">
        <v>526</v>
      </c>
      <c r="F55" s="866">
        <v>2</v>
      </c>
      <c r="G55" s="867"/>
      <c r="H55" s="530"/>
      <c r="I55" s="815" t="str">
        <f>IF($H55="","",(VLOOKUP($H55,'競技者（中）'!$B$2:$G$1500,2,0)))</f>
        <v/>
      </c>
      <c r="J55" s="815" t="str">
        <f>IF($H55="","",(VLOOKUP($H55,'競技者（中）'!$B$2:$G$1500,6,0)))</f>
        <v/>
      </c>
      <c r="K55" s="815" t="str">
        <f>IF($H55="","",(VLOOKUP($H55,'競技者（中）'!$B$2:$G$1500,3,0)))</f>
        <v/>
      </c>
      <c r="L55" s="818" t="str">
        <f>IF($H55="","",(VLOOKUP($H55,'競技者（中）'!$B$2:$G$1500,4,0)))</f>
        <v/>
      </c>
      <c r="M55" s="777"/>
      <c r="N55" s="534"/>
      <c r="O55" s="535"/>
      <c r="P55" s="663"/>
      <c r="Q55" s="534"/>
      <c r="R55" s="535"/>
      <c r="S55" s="533"/>
      <c r="T55" s="534"/>
      <c r="U55" s="535"/>
      <c r="V55" s="124"/>
      <c r="W55" s="124"/>
      <c r="X55" s="124"/>
      <c r="Y55" s="345"/>
      <c r="Z55" s="124"/>
      <c r="AA55" s="124"/>
      <c r="AB55" s="124"/>
      <c r="AC55" s="214" t="s">
        <v>23</v>
      </c>
      <c r="AD55" s="126" t="s">
        <v>46</v>
      </c>
      <c r="AE55" s="401" t="s">
        <v>83</v>
      </c>
      <c r="AF55" s="401" t="s">
        <v>83</v>
      </c>
      <c r="AG55" s="401" t="s">
        <v>83</v>
      </c>
      <c r="AI55" s="120" t="str">
        <f t="shared" si="15"/>
        <v/>
      </c>
      <c r="AJ55" s="120">
        <f>IF(AD55="","",VLOOKUP(AD55,所属・種目コード!W:X,2,FALSE))</f>
        <v>3</v>
      </c>
      <c r="AK55" s="128">
        <f t="shared" si="16"/>
        <v>0</v>
      </c>
      <c r="AL55" s="120" t="str">
        <f t="shared" si="17"/>
        <v/>
      </c>
      <c r="AM55" s="120" t="str">
        <f t="shared" si="18"/>
        <v/>
      </c>
      <c r="AN55" s="120" t="str">
        <f t="shared" si="19"/>
        <v>()</v>
      </c>
      <c r="AO55" s="120" t="str">
        <f t="shared" si="20"/>
        <v/>
      </c>
      <c r="AP55" s="120">
        <f>IF(AC55="","",VLOOKUP(AC55,所属・種目コード!AQ:AR,2,FALSE))</f>
        <v>1</v>
      </c>
      <c r="AQ55" s="120" t="str">
        <f>IF(L55="","",VLOOKUP(L55,所属・種目コード!$B$2:$D$160,3,FALSE))</f>
        <v/>
      </c>
      <c r="AR55" s="120" t="str">
        <f>IF(N55="","",VLOOKUP(N55,所属・種目コード!$AF$2:$AG$50,2,FALSE))</f>
        <v/>
      </c>
      <c r="AS55" s="120" t="str">
        <f>IF(M55="","",VLOOKUP(M55,所属・種目コード!$AB$2:$AD$11,3,FALSE))</f>
        <v/>
      </c>
      <c r="AT55" s="361">
        <f t="shared" si="21"/>
        <v>0</v>
      </c>
      <c r="AU55" s="120" t="str">
        <f t="shared" si="22"/>
        <v xml:space="preserve"> 0</v>
      </c>
      <c r="AV55" s="120" t="str">
        <f>IF(Q55="","",VLOOKUP(Q55,所属・種目コード!$AF$2:$AG$52,2,FALSE))</f>
        <v/>
      </c>
      <c r="AW55" s="120" t="str">
        <f>IF(P55="","",VLOOKUP(P55,所属・種目コード!$AB$2:$AD$11,3,FALSE))</f>
        <v/>
      </c>
      <c r="AX55" s="361">
        <f t="shared" si="23"/>
        <v>0</v>
      </c>
      <c r="AY55" s="120" t="str">
        <f t="shared" si="24"/>
        <v/>
      </c>
      <c r="AZ55" s="120" t="str">
        <f>IF(T55="","",VLOOKUP(T55,所属・種目コード!$AF$2:$AG$52,2,FALSE))</f>
        <v/>
      </c>
      <c r="BA55" s="120" t="str">
        <f>IF(S55="","",VLOOKUP(S55,所属・種目コード!$AB$2:$AD$11,3,FALSE))</f>
        <v/>
      </c>
      <c r="BB55" s="361">
        <f t="shared" si="25"/>
        <v>0</v>
      </c>
      <c r="BC55" s="120" t="str">
        <f t="shared" si="26"/>
        <v xml:space="preserve"> 0</v>
      </c>
      <c r="BE55" s="120" t="str">
        <f>IF(N55="","",VLOOKUP(N55,所属・種目コード!$AF$2:$AH$47,3,FALSE))</f>
        <v/>
      </c>
      <c r="BF55" s="361">
        <f t="shared" ref="BF55:BF83" si="30">O55</f>
        <v>0</v>
      </c>
      <c r="BG55" s="120" t="str">
        <f>IF(Q55="","",VLOOKUP(Q55,所属・種目コード!$AF$2:$AH$47,3,FALSE))</f>
        <v/>
      </c>
      <c r="BH55" s="361">
        <f t="shared" ref="BH55:BH83" si="31">R55</f>
        <v>0</v>
      </c>
      <c r="BI55" s="120" t="str">
        <f>IF(T55="","",VLOOKUP(T55,所属・種目コード!$AF$2:$AH$47,3,FALSE))</f>
        <v/>
      </c>
      <c r="BJ55" s="361">
        <f t="shared" ref="BJ55:BJ83" si="32">U55</f>
        <v>0</v>
      </c>
      <c r="BL55" s="31"/>
      <c r="BM55" s="576" t="s">
        <v>88</v>
      </c>
      <c r="BN55" s="576" t="s">
        <v>94</v>
      </c>
      <c r="BO55" s="568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  <c r="FH55" s="31"/>
      <c r="FI55" s="31"/>
      <c r="FJ55" s="31"/>
      <c r="FK55" s="31"/>
      <c r="FL55" s="31"/>
      <c r="FM55" s="31"/>
      <c r="FN55" s="31"/>
      <c r="FO55" s="31"/>
      <c r="FP55" s="31"/>
      <c r="FQ55" s="31"/>
      <c r="FR55" s="31"/>
      <c r="FS55" s="31"/>
      <c r="FT55" s="31"/>
      <c r="FU55" s="31"/>
      <c r="FV55" s="31"/>
      <c r="FW55" s="31"/>
      <c r="FX55" s="31"/>
      <c r="FY55" s="31"/>
      <c r="FZ55" s="31"/>
      <c r="GA55" s="31"/>
      <c r="GB55" s="31"/>
      <c r="GC55" s="31"/>
      <c r="GD55" s="31"/>
      <c r="GE55" s="31"/>
      <c r="GF55" s="31"/>
      <c r="GG55" s="31"/>
      <c r="GH55" s="31"/>
      <c r="GI55" s="31"/>
      <c r="GJ55" s="31"/>
      <c r="GK55" s="31"/>
      <c r="GL55" s="31"/>
      <c r="GM55" s="31"/>
      <c r="GN55" s="31"/>
      <c r="GO55" s="31"/>
      <c r="GP55" s="31"/>
      <c r="GQ55" s="31"/>
      <c r="GR55" s="31"/>
      <c r="GS55" s="31"/>
      <c r="GT55" s="31"/>
      <c r="GU55" s="31"/>
      <c r="GV55" s="31"/>
      <c r="GW55" s="31"/>
    </row>
    <row r="56" spans="1:205" s="121" customFormat="1" ht="25.25" customHeight="1" thickBot="1">
      <c r="A56" s="235"/>
      <c r="B56" s="235"/>
      <c r="C56" s="874"/>
      <c r="D56" s="31"/>
      <c r="E56" s="637" t="s">
        <v>526</v>
      </c>
      <c r="F56" s="866">
        <v>3</v>
      </c>
      <c r="G56" s="867"/>
      <c r="H56" s="530"/>
      <c r="I56" s="815" t="str">
        <f>IF($H56="","",(VLOOKUP($H56,'競技者（中）'!$B$2:$G$1500,2,0)))</f>
        <v/>
      </c>
      <c r="J56" s="815" t="str">
        <f>IF($H56="","",(VLOOKUP($H56,'競技者（中）'!$B$2:$G$1500,6,0)))</f>
        <v/>
      </c>
      <c r="K56" s="815" t="str">
        <f>IF($H56="","",(VLOOKUP($H56,'競技者（中）'!$B$2:$G$1500,3,0)))</f>
        <v/>
      </c>
      <c r="L56" s="818" t="str">
        <f>IF($H56="","",(VLOOKUP($H56,'競技者（中）'!$B$2:$G$1500,4,0)))</f>
        <v/>
      </c>
      <c r="M56" s="777"/>
      <c r="N56" s="534"/>
      <c r="O56" s="535"/>
      <c r="P56" s="663"/>
      <c r="Q56" s="534"/>
      <c r="R56" s="535"/>
      <c r="S56" s="533"/>
      <c r="T56" s="534"/>
      <c r="U56" s="535"/>
      <c r="V56" s="124"/>
      <c r="W56" s="124"/>
      <c r="X56" s="124"/>
      <c r="Y56" s="345"/>
      <c r="Z56" s="124"/>
      <c r="AA56" s="124"/>
      <c r="AB56" s="124"/>
      <c r="AC56" s="214" t="s">
        <v>23</v>
      </c>
      <c r="AD56" s="126" t="s">
        <v>46</v>
      </c>
      <c r="AE56" s="401" t="s">
        <v>83</v>
      </c>
      <c r="AF56" s="401" t="s">
        <v>83</v>
      </c>
      <c r="AG56" s="401" t="s">
        <v>83</v>
      </c>
      <c r="AI56" s="120" t="str">
        <f t="shared" si="15"/>
        <v/>
      </c>
      <c r="AJ56" s="120">
        <f>IF(AD56="","",VLOOKUP(AD56,所属・種目コード!W:X,2,FALSE))</f>
        <v>3</v>
      </c>
      <c r="AK56" s="128">
        <f t="shared" si="16"/>
        <v>0</v>
      </c>
      <c r="AL56" s="120" t="str">
        <f t="shared" si="17"/>
        <v/>
      </c>
      <c r="AM56" s="120" t="str">
        <f t="shared" si="18"/>
        <v/>
      </c>
      <c r="AN56" s="120" t="str">
        <f t="shared" si="19"/>
        <v>()</v>
      </c>
      <c r="AO56" s="120" t="str">
        <f t="shared" si="20"/>
        <v/>
      </c>
      <c r="AP56" s="120">
        <f>IF(AC56="","",VLOOKUP(AC56,所属・種目コード!AQ:AR,2,FALSE))</f>
        <v>1</v>
      </c>
      <c r="AQ56" s="120" t="str">
        <f>IF(L56="","",VLOOKUP(L56,所属・種目コード!$B$2:$D$160,3,FALSE))</f>
        <v/>
      </c>
      <c r="AR56" s="120" t="str">
        <f>IF(N56="","",VLOOKUP(N56,所属・種目コード!$AF$2:$AG$50,2,FALSE))</f>
        <v/>
      </c>
      <c r="AS56" s="120" t="str">
        <f>IF(M56="","",VLOOKUP(M56,所属・種目コード!$AB$2:$AD$11,3,FALSE))</f>
        <v/>
      </c>
      <c r="AT56" s="361">
        <f t="shared" si="21"/>
        <v>0</v>
      </c>
      <c r="AU56" s="120" t="str">
        <f t="shared" si="22"/>
        <v xml:space="preserve"> 0</v>
      </c>
      <c r="AV56" s="120" t="str">
        <f>IF(Q56="","",VLOOKUP(Q56,所属・種目コード!$AF$2:$AG$52,2,FALSE))</f>
        <v/>
      </c>
      <c r="AW56" s="120" t="str">
        <f>IF(P56="","",VLOOKUP(P56,所属・種目コード!$AB$2:$AD$11,3,FALSE))</f>
        <v/>
      </c>
      <c r="AX56" s="361">
        <f t="shared" si="23"/>
        <v>0</v>
      </c>
      <c r="AY56" s="120" t="str">
        <f t="shared" si="24"/>
        <v/>
      </c>
      <c r="AZ56" s="120" t="str">
        <f>IF(T56="","",VLOOKUP(T56,所属・種目コード!$AF$2:$AG$52,2,FALSE))</f>
        <v/>
      </c>
      <c r="BA56" s="120" t="str">
        <f>IF(S56="","",VLOOKUP(S56,所属・種目コード!$AB$2:$AD$11,3,FALSE))</f>
        <v/>
      </c>
      <c r="BB56" s="361">
        <f t="shared" si="25"/>
        <v>0</v>
      </c>
      <c r="BC56" s="120" t="str">
        <f t="shared" si="26"/>
        <v xml:space="preserve"> 0</v>
      </c>
      <c r="BE56" s="120" t="str">
        <f>IF(N56="","",VLOOKUP(N56,所属・種目コード!$AF$2:$AH$47,3,FALSE))</f>
        <v/>
      </c>
      <c r="BF56" s="361">
        <f t="shared" si="30"/>
        <v>0</v>
      </c>
      <c r="BG56" s="120" t="str">
        <f>IF(Q56="","",VLOOKUP(Q56,所属・種目コード!$AF$2:$AH$47,3,FALSE))</f>
        <v/>
      </c>
      <c r="BH56" s="361">
        <f t="shared" si="31"/>
        <v>0</v>
      </c>
      <c r="BI56" s="120" t="str">
        <f>IF(T56="","",VLOOKUP(T56,所属・種目コード!$AF$2:$AH$47,3,FALSE))</f>
        <v/>
      </c>
      <c r="BJ56" s="361">
        <f t="shared" si="32"/>
        <v>0</v>
      </c>
      <c r="BL56" s="31"/>
      <c r="BM56" s="576" t="s">
        <v>94</v>
      </c>
      <c r="BN56" s="576" t="s">
        <v>42</v>
      </c>
      <c r="BO56" s="568"/>
      <c r="BP56" s="568"/>
      <c r="BQ56" s="31"/>
      <c r="BR56" s="31"/>
      <c r="BS56" s="31"/>
      <c r="BT56" s="31"/>
      <c r="BU56" s="31"/>
      <c r="BV56" s="31"/>
      <c r="BW56" s="31"/>
      <c r="BX56" s="31"/>
      <c r="BY56" s="31"/>
      <c r="BZ56" s="31"/>
      <c r="CA56" s="31"/>
      <c r="CB56" s="31"/>
      <c r="CC56" s="31"/>
      <c r="CD56" s="31"/>
      <c r="CE56" s="31"/>
      <c r="CF56" s="31"/>
      <c r="CG56" s="31"/>
      <c r="CH56" s="31"/>
      <c r="CI56" s="31"/>
      <c r="CJ56" s="31"/>
      <c r="CK56" s="31"/>
      <c r="CL56" s="31"/>
      <c r="CM56" s="31"/>
      <c r="CN56" s="31"/>
      <c r="CO56" s="31"/>
      <c r="CP56" s="31"/>
      <c r="CQ56" s="31"/>
      <c r="CR56" s="31"/>
      <c r="CS56" s="31"/>
      <c r="CT56" s="31"/>
      <c r="CU56" s="31"/>
      <c r="CV56" s="31"/>
      <c r="CW56" s="31"/>
      <c r="CX56" s="31"/>
      <c r="CY56" s="31"/>
      <c r="CZ56" s="31"/>
      <c r="DA56" s="31"/>
      <c r="DB56" s="31"/>
      <c r="DC56" s="31"/>
      <c r="DD56" s="31"/>
      <c r="DE56" s="31"/>
      <c r="DF56" s="31"/>
      <c r="DG56" s="31"/>
      <c r="DH56" s="31"/>
      <c r="DI56" s="31"/>
      <c r="DJ56" s="31"/>
      <c r="DK56" s="31"/>
      <c r="DL56" s="31"/>
      <c r="DM56" s="31"/>
      <c r="DN56" s="31"/>
      <c r="DO56" s="31"/>
      <c r="DP56" s="31"/>
      <c r="DQ56" s="31"/>
      <c r="DR56" s="31"/>
      <c r="DS56" s="31"/>
      <c r="DT56" s="31"/>
      <c r="DU56" s="31"/>
      <c r="DV56" s="31"/>
      <c r="DW56" s="31"/>
      <c r="DX56" s="31"/>
      <c r="DY56" s="31"/>
      <c r="DZ56" s="31"/>
      <c r="EA56" s="31"/>
      <c r="EB56" s="31"/>
      <c r="EC56" s="31"/>
      <c r="ED56" s="31"/>
      <c r="EE56" s="31"/>
      <c r="EF56" s="31"/>
      <c r="EG56" s="31"/>
      <c r="EH56" s="31"/>
      <c r="EI56" s="31"/>
      <c r="EJ56" s="31"/>
      <c r="EK56" s="31"/>
      <c r="EL56" s="31"/>
      <c r="EM56" s="31"/>
      <c r="EN56" s="31"/>
      <c r="EO56" s="31"/>
      <c r="EP56" s="31"/>
      <c r="EQ56" s="31"/>
      <c r="ER56" s="31"/>
      <c r="ES56" s="31"/>
      <c r="ET56" s="31"/>
      <c r="EU56" s="31"/>
      <c r="EV56" s="31"/>
      <c r="EW56" s="31"/>
      <c r="EX56" s="31"/>
      <c r="EY56" s="31"/>
      <c r="EZ56" s="31"/>
      <c r="FA56" s="31"/>
      <c r="FB56" s="31"/>
      <c r="FC56" s="31"/>
      <c r="FD56" s="31"/>
      <c r="FE56" s="31"/>
      <c r="FF56" s="31"/>
      <c r="FG56" s="31"/>
      <c r="FH56" s="31"/>
      <c r="FI56" s="31"/>
      <c r="FJ56" s="31"/>
      <c r="FK56" s="31"/>
      <c r="FL56" s="31"/>
      <c r="FM56" s="31"/>
      <c r="FN56" s="31"/>
      <c r="FO56" s="31"/>
      <c r="FP56" s="31"/>
      <c r="FQ56" s="31"/>
      <c r="FR56" s="31"/>
      <c r="FS56" s="31"/>
      <c r="FT56" s="31"/>
      <c r="FU56" s="31"/>
      <c r="FV56" s="31"/>
      <c r="FW56" s="31"/>
      <c r="FX56" s="31"/>
      <c r="FY56" s="31"/>
      <c r="FZ56" s="31"/>
      <c r="GA56" s="31"/>
      <c r="GB56" s="31"/>
      <c r="GC56" s="31"/>
      <c r="GD56" s="31"/>
      <c r="GE56" s="31"/>
      <c r="GF56" s="31"/>
      <c r="GG56" s="31"/>
      <c r="GH56" s="31"/>
      <c r="GI56" s="31"/>
      <c r="GJ56" s="31"/>
      <c r="GK56" s="31"/>
      <c r="GL56" s="31"/>
      <c r="GM56" s="31"/>
      <c r="GN56" s="31"/>
      <c r="GO56" s="31"/>
      <c r="GP56" s="31"/>
      <c r="GQ56" s="31"/>
      <c r="GR56" s="31"/>
      <c r="GS56" s="31"/>
      <c r="GT56" s="31"/>
      <c r="GU56" s="31"/>
      <c r="GV56" s="31"/>
      <c r="GW56" s="31"/>
    </row>
    <row r="57" spans="1:205" s="121" customFormat="1" ht="25.25" customHeight="1">
      <c r="A57" s="31"/>
      <c r="B57" s="31"/>
      <c r="C57" s="31"/>
      <c r="D57" s="31"/>
      <c r="E57" s="637" t="s">
        <v>526</v>
      </c>
      <c r="F57" s="866">
        <v>4</v>
      </c>
      <c r="G57" s="867"/>
      <c r="H57" s="530"/>
      <c r="I57" s="815" t="str">
        <f>IF($H57="","",(VLOOKUP($H57,'競技者（中）'!$B$2:$G$1500,2,0)))</f>
        <v/>
      </c>
      <c r="J57" s="815" t="str">
        <f>IF($H57="","",(VLOOKUP($H57,'競技者（中）'!$B$2:$G$1500,6,0)))</f>
        <v/>
      </c>
      <c r="K57" s="815" t="str">
        <f>IF($H57="","",(VLOOKUP($H57,'競技者（中）'!$B$2:$G$1500,3,0)))</f>
        <v/>
      </c>
      <c r="L57" s="818" t="str">
        <f>IF($H57="","",(VLOOKUP($H57,'競技者（中）'!$B$2:$G$1500,4,0)))</f>
        <v/>
      </c>
      <c r="M57" s="777"/>
      <c r="N57" s="534"/>
      <c r="O57" s="535"/>
      <c r="P57" s="663"/>
      <c r="Q57" s="534"/>
      <c r="R57" s="535"/>
      <c r="S57" s="533"/>
      <c r="T57" s="534"/>
      <c r="U57" s="535"/>
      <c r="V57" s="124"/>
      <c r="W57" s="124"/>
      <c r="X57" s="124"/>
      <c r="Y57" s="345"/>
      <c r="Z57" s="124"/>
      <c r="AA57" s="124"/>
      <c r="AB57" s="124"/>
      <c r="AC57" s="214" t="s">
        <v>23</v>
      </c>
      <c r="AD57" s="126" t="s">
        <v>46</v>
      </c>
      <c r="AE57" s="401" t="s">
        <v>83</v>
      </c>
      <c r="AF57" s="401" t="s">
        <v>83</v>
      </c>
      <c r="AG57" s="401" t="s">
        <v>83</v>
      </c>
      <c r="AI57" s="120" t="str">
        <f t="shared" si="15"/>
        <v/>
      </c>
      <c r="AJ57" s="120">
        <f>IF(AD57="","",VLOOKUP(AD57,所属・種目コード!W:X,2,FALSE))</f>
        <v>3</v>
      </c>
      <c r="AK57" s="128">
        <f t="shared" si="16"/>
        <v>0</v>
      </c>
      <c r="AL57" s="120" t="str">
        <f t="shared" si="17"/>
        <v/>
      </c>
      <c r="AM57" s="120" t="str">
        <f t="shared" si="18"/>
        <v/>
      </c>
      <c r="AN57" s="120" t="str">
        <f t="shared" si="19"/>
        <v>()</v>
      </c>
      <c r="AO57" s="120" t="str">
        <f t="shared" si="20"/>
        <v/>
      </c>
      <c r="AP57" s="120">
        <f>IF(AC57="","",VLOOKUP(AC57,所属・種目コード!AQ:AR,2,FALSE))</f>
        <v>1</v>
      </c>
      <c r="AQ57" s="120" t="str">
        <f>IF(L57="","",VLOOKUP(L57,所属・種目コード!$B$2:$D$160,3,FALSE))</f>
        <v/>
      </c>
      <c r="AR57" s="120" t="str">
        <f>IF(N57="","",VLOOKUP(N57,所属・種目コード!$AF$2:$AG$50,2,FALSE))</f>
        <v/>
      </c>
      <c r="AS57" s="120" t="str">
        <f>IF(M57="","",VLOOKUP(M57,所属・種目コード!$AB$2:$AD$11,3,FALSE))</f>
        <v/>
      </c>
      <c r="AT57" s="361">
        <f t="shared" si="21"/>
        <v>0</v>
      </c>
      <c r="AU57" s="120" t="str">
        <f t="shared" si="22"/>
        <v xml:space="preserve"> 0</v>
      </c>
      <c r="AV57" s="120" t="str">
        <f>IF(Q57="","",VLOOKUP(Q57,所属・種目コード!$AF$2:$AG$52,2,FALSE))</f>
        <v/>
      </c>
      <c r="AW57" s="120" t="str">
        <f>IF(P57="","",VLOOKUP(P57,所属・種目コード!$AB$2:$AD$11,3,FALSE))</f>
        <v/>
      </c>
      <c r="AX57" s="361">
        <f t="shared" si="23"/>
        <v>0</v>
      </c>
      <c r="AY57" s="120" t="str">
        <f t="shared" si="24"/>
        <v/>
      </c>
      <c r="AZ57" s="120" t="str">
        <f>IF(T57="","",VLOOKUP(T57,所属・種目コード!$AF$2:$AG$52,2,FALSE))</f>
        <v/>
      </c>
      <c r="BA57" s="120" t="str">
        <f>IF(S57="","",VLOOKUP(S57,所属・種目コード!$AB$2:$AD$11,3,FALSE))</f>
        <v/>
      </c>
      <c r="BB57" s="361">
        <f t="shared" si="25"/>
        <v>0</v>
      </c>
      <c r="BC57" s="120" t="str">
        <f t="shared" si="26"/>
        <v xml:space="preserve"> 0</v>
      </c>
      <c r="BE57" s="120" t="str">
        <f>IF(N57="","",VLOOKUP(N57,所属・種目コード!$AF$2:$AH$47,3,FALSE))</f>
        <v/>
      </c>
      <c r="BF57" s="361">
        <f t="shared" si="30"/>
        <v>0</v>
      </c>
      <c r="BG57" s="120" t="str">
        <f>IF(Q57="","",VLOOKUP(Q57,所属・種目コード!$AF$2:$AH$47,3,FALSE))</f>
        <v/>
      </c>
      <c r="BH57" s="361">
        <f t="shared" si="31"/>
        <v>0</v>
      </c>
      <c r="BI57" s="120" t="str">
        <f>IF(T57="","",VLOOKUP(T57,所属・種目コード!$AF$2:$AH$47,3,FALSE))</f>
        <v/>
      </c>
      <c r="BJ57" s="361">
        <f t="shared" si="32"/>
        <v>0</v>
      </c>
      <c r="BL57" s="31"/>
      <c r="BM57" s="576" t="s">
        <v>42</v>
      </c>
      <c r="BN57" s="576" t="s">
        <v>43</v>
      </c>
      <c r="BO57" s="568"/>
      <c r="BP57" s="568"/>
      <c r="BQ57" s="31"/>
      <c r="BR57" s="31"/>
      <c r="BS57" s="31"/>
      <c r="BT57" s="31"/>
      <c r="BU57" s="31"/>
      <c r="BV57" s="31"/>
      <c r="BW57" s="31"/>
      <c r="BX57" s="31"/>
      <c r="BY57" s="31"/>
      <c r="BZ57" s="31"/>
      <c r="CA57" s="31"/>
      <c r="CB57" s="31"/>
      <c r="CC57" s="31"/>
      <c r="CD57" s="31"/>
      <c r="CE57" s="31"/>
      <c r="CF57" s="31"/>
      <c r="CG57" s="31"/>
      <c r="CH57" s="31"/>
      <c r="CI57" s="31"/>
      <c r="CJ57" s="31"/>
      <c r="CK57" s="31"/>
      <c r="CL57" s="31"/>
      <c r="CM57" s="31"/>
      <c r="CN57" s="31"/>
      <c r="CO57" s="31"/>
      <c r="CP57" s="31"/>
      <c r="CQ57" s="31"/>
      <c r="CR57" s="31"/>
      <c r="CS57" s="31"/>
      <c r="CT57" s="31"/>
      <c r="CU57" s="31"/>
      <c r="CV57" s="31"/>
      <c r="CW57" s="31"/>
      <c r="CX57" s="31"/>
      <c r="CY57" s="31"/>
      <c r="CZ57" s="31"/>
      <c r="DA57" s="31"/>
      <c r="DB57" s="31"/>
      <c r="DC57" s="31"/>
      <c r="DD57" s="31"/>
      <c r="DE57" s="31"/>
      <c r="DF57" s="31"/>
      <c r="DG57" s="31"/>
      <c r="DH57" s="31"/>
      <c r="DI57" s="31"/>
      <c r="DJ57" s="31"/>
      <c r="DK57" s="31"/>
      <c r="DL57" s="31"/>
      <c r="DM57" s="31"/>
      <c r="DN57" s="31"/>
      <c r="DO57" s="31"/>
      <c r="DP57" s="31"/>
      <c r="DQ57" s="31"/>
      <c r="DR57" s="31"/>
      <c r="DS57" s="31"/>
      <c r="DT57" s="31"/>
      <c r="DU57" s="31"/>
      <c r="DV57" s="31"/>
      <c r="DW57" s="31"/>
      <c r="DX57" s="31"/>
      <c r="DY57" s="31"/>
      <c r="DZ57" s="31"/>
      <c r="EA57" s="31"/>
      <c r="EB57" s="31"/>
      <c r="EC57" s="31"/>
      <c r="ED57" s="31"/>
      <c r="EE57" s="31"/>
      <c r="EF57" s="31"/>
      <c r="EG57" s="31"/>
      <c r="EH57" s="31"/>
      <c r="EI57" s="31"/>
      <c r="EJ57" s="31"/>
      <c r="EK57" s="31"/>
      <c r="EL57" s="31"/>
      <c r="EM57" s="31"/>
      <c r="EN57" s="31"/>
      <c r="EO57" s="31"/>
      <c r="EP57" s="31"/>
      <c r="EQ57" s="31"/>
      <c r="ER57" s="31"/>
      <c r="ES57" s="31"/>
      <c r="ET57" s="31"/>
      <c r="EU57" s="31"/>
      <c r="EV57" s="31"/>
      <c r="EW57" s="31"/>
      <c r="EX57" s="31"/>
      <c r="EY57" s="31"/>
      <c r="EZ57" s="31"/>
      <c r="FA57" s="31"/>
      <c r="FB57" s="31"/>
      <c r="FC57" s="31"/>
      <c r="FD57" s="31"/>
      <c r="FE57" s="31"/>
      <c r="FF57" s="31"/>
      <c r="FG57" s="31"/>
      <c r="FH57" s="31"/>
      <c r="FI57" s="31"/>
      <c r="FJ57" s="31"/>
      <c r="FK57" s="31"/>
      <c r="FL57" s="31"/>
      <c r="FM57" s="31"/>
      <c r="FN57" s="31"/>
      <c r="FO57" s="31"/>
      <c r="FP57" s="31"/>
      <c r="FQ57" s="31"/>
      <c r="FR57" s="31"/>
      <c r="FS57" s="31"/>
      <c r="FT57" s="31"/>
      <c r="FU57" s="31"/>
      <c r="FV57" s="31"/>
      <c r="FW57" s="31"/>
      <c r="FX57" s="31"/>
      <c r="FY57" s="31"/>
      <c r="FZ57" s="31"/>
      <c r="GA57" s="31"/>
      <c r="GB57" s="31"/>
      <c r="GC57" s="31"/>
      <c r="GD57" s="31"/>
      <c r="GE57" s="31"/>
      <c r="GF57" s="31"/>
      <c r="GG57" s="31"/>
      <c r="GH57" s="31"/>
      <c r="GI57" s="31"/>
      <c r="GJ57" s="31"/>
      <c r="GK57" s="31"/>
      <c r="GL57" s="31"/>
      <c r="GM57" s="31"/>
      <c r="GN57" s="31"/>
      <c r="GO57" s="31"/>
      <c r="GP57" s="31"/>
      <c r="GQ57" s="31"/>
      <c r="GR57" s="31"/>
      <c r="GS57" s="31"/>
      <c r="GT57" s="31"/>
      <c r="GU57" s="31"/>
      <c r="GV57" s="31"/>
      <c r="GW57" s="31"/>
    </row>
    <row r="58" spans="1:205" s="121" customFormat="1" ht="25.25" customHeight="1" thickBot="1">
      <c r="A58" s="31"/>
      <c r="B58" s="31"/>
      <c r="C58" s="31"/>
      <c r="D58" s="31"/>
      <c r="E58" s="638" t="s">
        <v>526</v>
      </c>
      <c r="F58" s="868">
        <v>5</v>
      </c>
      <c r="G58" s="869"/>
      <c r="H58" s="539"/>
      <c r="I58" s="816" t="str">
        <f>IF($H58="","",(VLOOKUP($H58,'競技者（中）'!$B$2:$G$1500,2,0)))</f>
        <v/>
      </c>
      <c r="J58" s="816" t="str">
        <f>IF($H58="","",(VLOOKUP($H58,'競技者（中）'!$B$2:$G$1500,6,0)))</f>
        <v/>
      </c>
      <c r="K58" s="816" t="str">
        <f>IF($H58="","",(VLOOKUP($H58,'競技者（中）'!$B$2:$G$1500,3,0)))</f>
        <v/>
      </c>
      <c r="L58" s="819" t="str">
        <f>IF($H58="","",(VLOOKUP($H58,'競技者（中）'!$B$2:$G$1500,4,0)))</f>
        <v/>
      </c>
      <c r="M58" s="778"/>
      <c r="N58" s="536"/>
      <c r="O58" s="537"/>
      <c r="P58" s="750"/>
      <c r="Q58" s="536"/>
      <c r="R58" s="662"/>
      <c r="S58" s="660"/>
      <c r="T58" s="661"/>
      <c r="U58" s="662"/>
      <c r="V58" s="345"/>
      <c r="W58" s="345"/>
      <c r="X58" s="345"/>
      <c r="Y58" s="345"/>
      <c r="Z58" s="345"/>
      <c r="AA58" s="124"/>
      <c r="AB58" s="124"/>
      <c r="AC58" s="214" t="s">
        <v>23</v>
      </c>
      <c r="AD58" s="126" t="s">
        <v>46</v>
      </c>
      <c r="AE58" s="401" t="s">
        <v>83</v>
      </c>
      <c r="AF58" s="401" t="s">
        <v>83</v>
      </c>
      <c r="AG58" s="401" t="s">
        <v>83</v>
      </c>
      <c r="AI58" s="120" t="str">
        <f t="shared" si="15"/>
        <v/>
      </c>
      <c r="AJ58" s="120">
        <f>IF(AD58="","",VLOOKUP(AD58,所属・種目コード!W:X,2,FALSE))</f>
        <v>3</v>
      </c>
      <c r="AK58" s="128">
        <f t="shared" si="16"/>
        <v>0</v>
      </c>
      <c r="AL58" s="120" t="str">
        <f t="shared" si="17"/>
        <v/>
      </c>
      <c r="AM58" s="120" t="str">
        <f t="shared" si="18"/>
        <v/>
      </c>
      <c r="AN58" s="120" t="str">
        <f t="shared" si="19"/>
        <v>()</v>
      </c>
      <c r="AO58" s="120" t="str">
        <f t="shared" si="20"/>
        <v/>
      </c>
      <c r="AP58" s="120">
        <f>IF(AC58="","",VLOOKUP(AC58,所属・種目コード!AQ:AR,2,FALSE))</f>
        <v>1</v>
      </c>
      <c r="AQ58" s="120" t="str">
        <f>IF(L58="","",VLOOKUP(L58,所属・種目コード!$B$2:$D$160,3,FALSE))</f>
        <v/>
      </c>
      <c r="AR58" s="120" t="str">
        <f>IF(N58="","",VLOOKUP(N58,所属・種目コード!$AF$2:$AG$50,2,FALSE))</f>
        <v/>
      </c>
      <c r="AS58" s="120" t="str">
        <f>IF(M58="","",VLOOKUP(M58,所属・種目コード!$AB$2:$AD$11,3,FALSE))</f>
        <v/>
      </c>
      <c r="AT58" s="361">
        <f t="shared" si="21"/>
        <v>0</v>
      </c>
      <c r="AU58" s="120" t="str">
        <f t="shared" si="22"/>
        <v xml:space="preserve"> 0</v>
      </c>
      <c r="AV58" s="120" t="str">
        <f>IF(Q58="","",VLOOKUP(Q58,所属・種目コード!$AF$2:$AG$52,2,FALSE))</f>
        <v/>
      </c>
      <c r="AW58" s="120" t="str">
        <f>IF(P58="","",VLOOKUP(P58,所属・種目コード!$AB$2:$AD$11,3,FALSE))</f>
        <v/>
      </c>
      <c r="AX58" s="361">
        <f t="shared" si="23"/>
        <v>0</v>
      </c>
      <c r="AY58" s="120" t="str">
        <f t="shared" si="24"/>
        <v/>
      </c>
      <c r="AZ58" s="120" t="str">
        <f>IF(T58="","",VLOOKUP(T58,所属・種目コード!$AF$2:$AG$52,2,FALSE))</f>
        <v/>
      </c>
      <c r="BA58" s="120" t="str">
        <f>IF(S58="","",VLOOKUP(S58,所属・種目コード!$AB$2:$AD$11,3,FALSE))</f>
        <v/>
      </c>
      <c r="BB58" s="361">
        <f t="shared" si="25"/>
        <v>0</v>
      </c>
      <c r="BC58" s="120" t="str">
        <f t="shared" si="26"/>
        <v xml:space="preserve"> 0</v>
      </c>
      <c r="BE58" s="120" t="str">
        <f>IF(N58="","",VLOOKUP(N58,所属・種目コード!$AF$2:$AH$47,3,FALSE))</f>
        <v/>
      </c>
      <c r="BF58" s="361">
        <f t="shared" si="30"/>
        <v>0</v>
      </c>
      <c r="BG58" s="120" t="str">
        <f>IF(Q58="","",VLOOKUP(Q58,所属・種目コード!$AF$2:$AH$47,3,FALSE))</f>
        <v/>
      </c>
      <c r="BH58" s="361">
        <f t="shared" si="31"/>
        <v>0</v>
      </c>
      <c r="BI58" s="120" t="str">
        <f>IF(T58="","",VLOOKUP(T58,所属・種目コード!$AF$2:$AH$47,3,FALSE))</f>
        <v/>
      </c>
      <c r="BJ58" s="361">
        <f t="shared" si="32"/>
        <v>0</v>
      </c>
      <c r="BL58" s="31"/>
      <c r="BM58" s="576" t="s">
        <v>43</v>
      </c>
      <c r="BN58" s="576" t="s">
        <v>108</v>
      </c>
      <c r="BO58" s="568"/>
      <c r="BP58" s="568"/>
      <c r="BQ58" s="31"/>
      <c r="BR58" s="31"/>
      <c r="BS58" s="31"/>
      <c r="BT58" s="31"/>
      <c r="BU58" s="31"/>
      <c r="BV58" s="31"/>
      <c r="BW58" s="31"/>
      <c r="BX58" s="31"/>
      <c r="BY58" s="31"/>
      <c r="BZ58" s="31"/>
      <c r="CA58" s="31"/>
      <c r="CB58" s="31"/>
      <c r="CC58" s="31"/>
      <c r="CD58" s="31"/>
      <c r="CE58" s="31"/>
      <c r="CF58" s="31"/>
      <c r="CG58" s="31"/>
      <c r="CH58" s="31"/>
      <c r="CI58" s="31"/>
      <c r="CJ58" s="31"/>
      <c r="CK58" s="31"/>
      <c r="CL58" s="31"/>
      <c r="CM58" s="31"/>
      <c r="CN58" s="31"/>
      <c r="CO58" s="31"/>
      <c r="CP58" s="31"/>
      <c r="CQ58" s="31"/>
      <c r="CR58" s="31"/>
      <c r="CS58" s="31"/>
      <c r="CT58" s="31"/>
      <c r="CU58" s="31"/>
      <c r="CV58" s="31"/>
      <c r="CW58" s="31"/>
      <c r="CX58" s="31"/>
      <c r="CY58" s="31"/>
      <c r="CZ58" s="31"/>
      <c r="DA58" s="31"/>
      <c r="DB58" s="31"/>
      <c r="DC58" s="31"/>
      <c r="DD58" s="31"/>
      <c r="DE58" s="31"/>
      <c r="DF58" s="31"/>
      <c r="DG58" s="31"/>
      <c r="DH58" s="31"/>
      <c r="DI58" s="31"/>
      <c r="DJ58" s="31"/>
      <c r="DK58" s="31"/>
      <c r="DL58" s="31"/>
      <c r="DM58" s="31"/>
      <c r="DN58" s="31"/>
      <c r="DO58" s="31"/>
      <c r="DP58" s="31"/>
      <c r="DQ58" s="31"/>
      <c r="DR58" s="31"/>
      <c r="DS58" s="31"/>
      <c r="DT58" s="31"/>
      <c r="DU58" s="31"/>
      <c r="DV58" s="31"/>
      <c r="DW58" s="31"/>
      <c r="DX58" s="31"/>
      <c r="DY58" s="31"/>
      <c r="DZ58" s="31"/>
      <c r="EA58" s="31"/>
      <c r="EB58" s="31"/>
      <c r="EC58" s="31"/>
      <c r="ED58" s="31"/>
      <c r="EE58" s="31"/>
      <c r="EF58" s="31"/>
      <c r="EG58" s="31"/>
      <c r="EH58" s="31"/>
      <c r="EI58" s="31"/>
      <c r="EJ58" s="31"/>
      <c r="EK58" s="31"/>
      <c r="EL58" s="31"/>
      <c r="EM58" s="31"/>
      <c r="EN58" s="31"/>
      <c r="EO58" s="31"/>
      <c r="EP58" s="31"/>
      <c r="EQ58" s="31"/>
      <c r="ER58" s="31"/>
      <c r="ES58" s="31"/>
      <c r="ET58" s="31"/>
      <c r="EU58" s="31"/>
      <c r="EV58" s="31"/>
      <c r="EW58" s="31"/>
      <c r="EX58" s="31"/>
      <c r="EY58" s="31"/>
      <c r="EZ58" s="31"/>
      <c r="FA58" s="31"/>
      <c r="FB58" s="31"/>
      <c r="FC58" s="31"/>
      <c r="FD58" s="31"/>
      <c r="FE58" s="31"/>
      <c r="FF58" s="31"/>
      <c r="FG58" s="31"/>
      <c r="FH58" s="31"/>
      <c r="FI58" s="31"/>
      <c r="FJ58" s="31"/>
      <c r="FK58" s="31"/>
      <c r="FL58" s="31"/>
      <c r="FM58" s="31"/>
      <c r="FN58" s="31"/>
      <c r="FO58" s="31"/>
      <c r="FP58" s="31"/>
      <c r="FQ58" s="31"/>
      <c r="FR58" s="31"/>
      <c r="FS58" s="31"/>
      <c r="FT58" s="31"/>
      <c r="FU58" s="31"/>
      <c r="FV58" s="31"/>
      <c r="FW58" s="31"/>
      <c r="FX58" s="31"/>
      <c r="FY58" s="31"/>
      <c r="FZ58" s="31"/>
      <c r="GA58" s="31"/>
      <c r="GB58" s="31"/>
      <c r="GC58" s="31"/>
      <c r="GD58" s="31"/>
      <c r="GE58" s="31"/>
      <c r="GF58" s="31"/>
      <c r="GG58" s="31"/>
      <c r="GH58" s="31"/>
      <c r="GI58" s="31"/>
      <c r="GJ58" s="31"/>
      <c r="GK58" s="31"/>
      <c r="GL58" s="31"/>
      <c r="GM58" s="31"/>
      <c r="GN58" s="31"/>
      <c r="GO58" s="31"/>
      <c r="GP58" s="31"/>
      <c r="GQ58" s="31"/>
      <c r="GR58" s="31"/>
      <c r="GS58" s="31"/>
      <c r="GT58" s="31"/>
      <c r="GU58" s="31"/>
      <c r="GV58" s="31"/>
      <c r="GW58" s="31"/>
    </row>
    <row r="59" spans="1:205" s="121" customFormat="1" ht="25.25" customHeight="1">
      <c r="A59" s="31"/>
      <c r="B59" s="31"/>
      <c r="C59" s="31"/>
      <c r="D59" s="31"/>
      <c r="E59" s="779" t="s">
        <v>526</v>
      </c>
      <c r="F59" s="875">
        <v>6</v>
      </c>
      <c r="G59" s="876"/>
      <c r="H59" s="530"/>
      <c r="I59" s="814" t="str">
        <f>IF($H59="","",(VLOOKUP($H59,'競技者（中）'!$B$2:$G$1500,2,0)))</f>
        <v/>
      </c>
      <c r="J59" s="814" t="str">
        <f>IF($H59="","",(VLOOKUP($H59,'競技者（中）'!$B$2:$G$1500,6,0)))</f>
        <v/>
      </c>
      <c r="K59" s="814" t="str">
        <f>IF($H59="","",(VLOOKUP($H59,'競技者（中）'!$B$2:$G$1500,3,0)))</f>
        <v/>
      </c>
      <c r="L59" s="817" t="str">
        <f>IF($H59="","",(VLOOKUP($H59,'競技者（中）'!$B$2:$G$1500,4,0)))</f>
        <v/>
      </c>
      <c r="M59" s="663"/>
      <c r="N59" s="664"/>
      <c r="O59" s="665"/>
      <c r="P59" s="663"/>
      <c r="Q59" s="534"/>
      <c r="R59" s="540"/>
      <c r="S59" s="667"/>
      <c r="T59" s="592"/>
      <c r="U59" s="540"/>
      <c r="V59" s="345"/>
      <c r="W59" s="345"/>
      <c r="X59" s="345"/>
      <c r="Y59" s="345"/>
      <c r="Z59" s="345"/>
      <c r="AA59" s="124"/>
      <c r="AB59" s="124"/>
      <c r="AC59" s="214" t="s">
        <v>23</v>
      </c>
      <c r="AD59" s="126" t="s">
        <v>46</v>
      </c>
      <c r="AE59" s="401" t="s">
        <v>83</v>
      </c>
      <c r="AF59" s="401" t="s">
        <v>83</v>
      </c>
      <c r="AG59" s="401" t="s">
        <v>83</v>
      </c>
      <c r="AI59" s="120" t="str">
        <f t="shared" si="15"/>
        <v/>
      </c>
      <c r="AJ59" s="120">
        <f>IF(AD59="","",VLOOKUP(AD59,所属・種目コード!W:X,2,FALSE))</f>
        <v>3</v>
      </c>
      <c r="AK59" s="128">
        <f t="shared" si="16"/>
        <v>0</v>
      </c>
      <c r="AL59" s="120" t="str">
        <f t="shared" si="17"/>
        <v/>
      </c>
      <c r="AM59" s="120" t="str">
        <f t="shared" si="18"/>
        <v/>
      </c>
      <c r="AN59" s="120" t="str">
        <f t="shared" si="19"/>
        <v>()</v>
      </c>
      <c r="AO59" s="120" t="str">
        <f t="shared" si="20"/>
        <v/>
      </c>
      <c r="AP59" s="120">
        <f>IF(AC59="","",VLOOKUP(AC59,所属・種目コード!AQ:AR,2,FALSE))</f>
        <v>1</v>
      </c>
      <c r="AQ59" s="120" t="str">
        <f>IF(L59="","",VLOOKUP(L59,所属・種目コード!$B$2:$D$160,3,FALSE))</f>
        <v/>
      </c>
      <c r="AR59" s="120" t="str">
        <f>IF(N59="","",VLOOKUP(N59,所属・種目コード!$AF$2:$AG$50,2,FALSE))</f>
        <v/>
      </c>
      <c r="AS59" s="120" t="str">
        <f>IF(M59="","",VLOOKUP(M59,所属・種目コード!$AB$2:$AD$11,3,FALSE))</f>
        <v/>
      </c>
      <c r="AT59" s="361">
        <f t="shared" si="21"/>
        <v>0</v>
      </c>
      <c r="AU59" s="120" t="str">
        <f t="shared" si="22"/>
        <v xml:space="preserve"> 0</v>
      </c>
      <c r="AV59" s="120" t="str">
        <f>IF(Q59="","",VLOOKUP(Q59,所属・種目コード!$AF$2:$AG$52,2,FALSE))</f>
        <v/>
      </c>
      <c r="AW59" s="120" t="str">
        <f>IF(P59="","",VLOOKUP(P59,所属・種目コード!$AB$2:$AD$11,3,FALSE))</f>
        <v/>
      </c>
      <c r="AX59" s="361">
        <f t="shared" si="23"/>
        <v>0</v>
      </c>
      <c r="AY59" s="120" t="str">
        <f t="shared" si="24"/>
        <v/>
      </c>
      <c r="AZ59" s="120" t="str">
        <f>IF(T59="","",VLOOKUP(T59,所属・種目コード!$AF$2:$AG$52,2,FALSE))</f>
        <v/>
      </c>
      <c r="BA59" s="120" t="str">
        <f>IF(S59="","",VLOOKUP(S59,所属・種目コード!$AB$2:$AD$11,3,FALSE))</f>
        <v/>
      </c>
      <c r="BB59" s="361">
        <f t="shared" si="25"/>
        <v>0</v>
      </c>
      <c r="BC59" s="120" t="str">
        <f t="shared" si="26"/>
        <v xml:space="preserve"> 0</v>
      </c>
      <c r="BE59" s="120" t="str">
        <f>IF(N59="","",VLOOKUP(N59,所属・種目コード!$AF$2:$AH$47,3,FALSE))</f>
        <v/>
      </c>
      <c r="BF59" s="361">
        <f t="shared" si="30"/>
        <v>0</v>
      </c>
      <c r="BG59" s="120" t="str">
        <f>IF(Q59="","",VLOOKUP(Q59,所属・種目コード!$AF$2:$AH$47,3,FALSE))</f>
        <v/>
      </c>
      <c r="BH59" s="361">
        <f t="shared" si="31"/>
        <v>0</v>
      </c>
      <c r="BI59" s="120" t="str">
        <f>IF(T59="","",VLOOKUP(T59,所属・種目コード!$AF$2:$AH$47,3,FALSE))</f>
        <v/>
      </c>
      <c r="BJ59" s="361">
        <f t="shared" si="32"/>
        <v>0</v>
      </c>
      <c r="BL59" s="31"/>
      <c r="BM59" s="576" t="s">
        <v>108</v>
      </c>
      <c r="BN59" s="576" t="s">
        <v>951</v>
      </c>
      <c r="BO59" s="568"/>
      <c r="BP59" s="568" t="s">
        <v>1007</v>
      </c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  <c r="DL59" s="31"/>
      <c r="DM59" s="31"/>
      <c r="DN59" s="31"/>
      <c r="DO59" s="31"/>
      <c r="DP59" s="31"/>
      <c r="DQ59" s="31"/>
      <c r="DR59" s="31"/>
      <c r="DS59" s="31"/>
      <c r="DT59" s="31"/>
      <c r="DU59" s="31"/>
      <c r="DV59" s="31"/>
      <c r="DW59" s="31"/>
      <c r="DX59" s="31"/>
      <c r="DY59" s="31"/>
      <c r="DZ59" s="31"/>
      <c r="EA59" s="31"/>
      <c r="EB59" s="31"/>
      <c r="EC59" s="31"/>
      <c r="ED59" s="31"/>
      <c r="EE59" s="31"/>
      <c r="EF59" s="31"/>
      <c r="EG59" s="31"/>
      <c r="EH59" s="31"/>
      <c r="EI59" s="31"/>
      <c r="EJ59" s="31"/>
      <c r="EK59" s="31"/>
      <c r="EL59" s="31"/>
      <c r="EM59" s="31"/>
      <c r="EN59" s="31"/>
      <c r="EO59" s="31"/>
      <c r="EP59" s="31"/>
      <c r="EQ59" s="31"/>
      <c r="ER59" s="31"/>
      <c r="ES59" s="31"/>
      <c r="ET59" s="31"/>
      <c r="EU59" s="31"/>
      <c r="EV59" s="31"/>
      <c r="EW59" s="31"/>
      <c r="EX59" s="31"/>
      <c r="EY59" s="31"/>
      <c r="EZ59" s="31"/>
      <c r="FA59" s="31"/>
      <c r="FB59" s="31"/>
      <c r="FC59" s="31"/>
      <c r="FD59" s="31"/>
      <c r="FE59" s="31"/>
      <c r="FF59" s="31"/>
      <c r="FG59" s="31"/>
      <c r="FH59" s="31"/>
      <c r="FI59" s="31"/>
      <c r="FJ59" s="31"/>
      <c r="FK59" s="31"/>
      <c r="FL59" s="31"/>
      <c r="FM59" s="31"/>
      <c r="FN59" s="31"/>
      <c r="FO59" s="31"/>
      <c r="FP59" s="31"/>
      <c r="FQ59" s="31"/>
      <c r="FR59" s="31"/>
      <c r="FS59" s="31"/>
      <c r="FT59" s="31"/>
      <c r="FU59" s="31"/>
      <c r="FV59" s="31"/>
      <c r="FW59" s="31"/>
      <c r="FX59" s="31"/>
      <c r="FY59" s="31"/>
      <c r="FZ59" s="31"/>
      <c r="GA59" s="31"/>
      <c r="GB59" s="31"/>
      <c r="GC59" s="31"/>
      <c r="GD59" s="31"/>
      <c r="GE59" s="31"/>
      <c r="GF59" s="31"/>
      <c r="GG59" s="31"/>
      <c r="GH59" s="31"/>
      <c r="GI59" s="31"/>
      <c r="GJ59" s="31"/>
      <c r="GK59" s="31"/>
      <c r="GL59" s="31"/>
      <c r="GM59" s="31"/>
      <c r="GN59" s="31"/>
      <c r="GO59" s="31"/>
      <c r="GP59" s="31"/>
      <c r="GQ59" s="31"/>
      <c r="GR59" s="31"/>
      <c r="GS59" s="31"/>
      <c r="GT59" s="31"/>
      <c r="GU59" s="31"/>
      <c r="GV59" s="31"/>
      <c r="GW59" s="31"/>
    </row>
    <row r="60" spans="1:205" s="121" customFormat="1" ht="25.25" customHeight="1">
      <c r="A60" s="31"/>
      <c r="B60" s="31"/>
      <c r="C60" s="31"/>
      <c r="D60" s="31"/>
      <c r="E60" s="637" t="s">
        <v>526</v>
      </c>
      <c r="F60" s="866">
        <v>7</v>
      </c>
      <c r="G60" s="867"/>
      <c r="H60" s="530"/>
      <c r="I60" s="815" t="str">
        <f>IF($H60="","",(VLOOKUP($H60,'競技者（中）'!$B$2:$G$1500,2,0)))</f>
        <v/>
      </c>
      <c r="J60" s="815" t="str">
        <f>IF($H60="","",(VLOOKUP($H60,'競技者（中）'!$B$2:$G$1500,6,0)))</f>
        <v/>
      </c>
      <c r="K60" s="815" t="str">
        <f>IF($H60="","",(VLOOKUP($H60,'競技者（中）'!$B$2:$G$1500,3,0)))</f>
        <v/>
      </c>
      <c r="L60" s="818" t="str">
        <f>IF($H60="","",(VLOOKUP($H60,'競技者（中）'!$B$2:$G$1500,4,0)))</f>
        <v/>
      </c>
      <c r="M60" s="663"/>
      <c r="N60" s="534"/>
      <c r="O60" s="535"/>
      <c r="P60" s="663"/>
      <c r="Q60" s="534"/>
      <c r="R60" s="535"/>
      <c r="S60" s="533"/>
      <c r="T60" s="534"/>
      <c r="U60" s="535"/>
      <c r="V60" s="345"/>
      <c r="W60" s="345"/>
      <c r="X60" s="345"/>
      <c r="Y60" s="345"/>
      <c r="Z60" s="345"/>
      <c r="AA60" s="124"/>
      <c r="AB60" s="124"/>
      <c r="AC60" s="214" t="s">
        <v>23</v>
      </c>
      <c r="AD60" s="126" t="s">
        <v>46</v>
      </c>
      <c r="AE60" s="401" t="s">
        <v>83</v>
      </c>
      <c r="AF60" s="401" t="s">
        <v>83</v>
      </c>
      <c r="AG60" s="401" t="s">
        <v>83</v>
      </c>
      <c r="AI60" s="120" t="str">
        <f t="shared" si="15"/>
        <v/>
      </c>
      <c r="AJ60" s="120">
        <f>IF(AD60="","",VLOOKUP(AD60,所属・種目コード!W:X,2,FALSE))</f>
        <v>3</v>
      </c>
      <c r="AK60" s="128">
        <f t="shared" si="16"/>
        <v>0</v>
      </c>
      <c r="AL60" s="120" t="str">
        <f t="shared" si="17"/>
        <v/>
      </c>
      <c r="AM60" s="120" t="str">
        <f t="shared" si="18"/>
        <v/>
      </c>
      <c r="AN60" s="120" t="str">
        <f t="shared" si="19"/>
        <v>()</v>
      </c>
      <c r="AO60" s="120" t="str">
        <f t="shared" si="20"/>
        <v/>
      </c>
      <c r="AP60" s="120">
        <f>IF(AC60="","",VLOOKUP(AC60,所属・種目コード!AQ:AR,2,FALSE))</f>
        <v>1</v>
      </c>
      <c r="AQ60" s="120" t="str">
        <f>IF(L60="","",VLOOKUP(L60,所属・種目コード!$B$2:$D$160,3,FALSE))</f>
        <v/>
      </c>
      <c r="AR60" s="120" t="str">
        <f>IF(N60="","",VLOOKUP(N60,所属・種目コード!$AF$2:$AG$50,2,FALSE))</f>
        <v/>
      </c>
      <c r="AS60" s="120" t="str">
        <f>IF(M60="","",VLOOKUP(M60,所属・種目コード!$AB$2:$AD$11,3,FALSE))</f>
        <v/>
      </c>
      <c r="AT60" s="361">
        <f t="shared" si="21"/>
        <v>0</v>
      </c>
      <c r="AU60" s="120" t="str">
        <f t="shared" si="22"/>
        <v xml:space="preserve"> 0</v>
      </c>
      <c r="AV60" s="120" t="str">
        <f>IF(Q60="","",VLOOKUP(Q60,所属・種目コード!$AF$2:$AG$52,2,FALSE))</f>
        <v/>
      </c>
      <c r="AW60" s="120" t="str">
        <f>IF(P60="","",VLOOKUP(P60,所属・種目コード!$AB$2:$AD$11,3,FALSE))</f>
        <v/>
      </c>
      <c r="AX60" s="361">
        <f t="shared" si="23"/>
        <v>0</v>
      </c>
      <c r="AY60" s="120" t="str">
        <f t="shared" si="24"/>
        <v/>
      </c>
      <c r="AZ60" s="120" t="str">
        <f>IF(T60="","",VLOOKUP(T60,所属・種目コード!$AF$2:$AG$52,2,FALSE))</f>
        <v/>
      </c>
      <c r="BA60" s="120" t="str">
        <f>IF(S60="","",VLOOKUP(S60,所属・種目コード!$AB$2:$AD$11,3,FALSE))</f>
        <v/>
      </c>
      <c r="BB60" s="361">
        <f t="shared" si="25"/>
        <v>0</v>
      </c>
      <c r="BC60" s="120" t="str">
        <f t="shared" si="26"/>
        <v xml:space="preserve"> 0</v>
      </c>
      <c r="BE60" s="120" t="str">
        <f>IF(N60="","",VLOOKUP(N60,所属・種目コード!$AF$2:$AH$47,3,FALSE))</f>
        <v/>
      </c>
      <c r="BF60" s="361">
        <f t="shared" si="30"/>
        <v>0</v>
      </c>
      <c r="BG60" s="120" t="str">
        <f>IF(Q60="","",VLOOKUP(Q60,所属・種目コード!$AF$2:$AH$47,3,FALSE))</f>
        <v/>
      </c>
      <c r="BH60" s="361">
        <f t="shared" si="31"/>
        <v>0</v>
      </c>
      <c r="BI60" s="120" t="str">
        <f>IF(T60="","",VLOOKUP(T60,所属・種目コード!$AF$2:$AH$47,3,FALSE))</f>
        <v/>
      </c>
      <c r="BJ60" s="361">
        <f t="shared" si="32"/>
        <v>0</v>
      </c>
      <c r="BL60" s="31"/>
      <c r="BM60" s="576" t="s">
        <v>120</v>
      </c>
      <c r="BN60" s="31"/>
      <c r="BO60" s="580"/>
      <c r="BP60" s="568" t="s">
        <v>1023</v>
      </c>
      <c r="BQ60" s="31"/>
      <c r="BR60" s="31"/>
      <c r="BS60" s="31"/>
      <c r="BT60" s="31"/>
      <c r="BU60" s="31"/>
      <c r="BV60" s="31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1"/>
      <c r="CM60" s="31"/>
      <c r="CN60" s="31"/>
      <c r="CO60" s="31"/>
      <c r="CP60" s="31"/>
      <c r="CQ60" s="31"/>
      <c r="CR60" s="31"/>
      <c r="CS60" s="31"/>
      <c r="CT60" s="31"/>
      <c r="CU60" s="31"/>
      <c r="CV60" s="31"/>
      <c r="CW60" s="31"/>
      <c r="CX60" s="31"/>
      <c r="CY60" s="31"/>
      <c r="CZ60" s="31"/>
      <c r="DA60" s="31"/>
      <c r="DB60" s="31"/>
      <c r="DC60" s="31"/>
      <c r="DD60" s="31"/>
      <c r="DE60" s="31"/>
      <c r="DF60" s="31"/>
      <c r="DG60" s="31"/>
      <c r="DH60" s="31"/>
      <c r="DI60" s="31"/>
      <c r="DJ60" s="31"/>
      <c r="DK60" s="31"/>
      <c r="DL60" s="31"/>
      <c r="DM60" s="31"/>
      <c r="DN60" s="31"/>
      <c r="DO60" s="31"/>
      <c r="DP60" s="31"/>
      <c r="DQ60" s="31"/>
      <c r="DR60" s="31"/>
      <c r="DS60" s="31"/>
      <c r="DT60" s="31"/>
      <c r="DU60" s="31"/>
      <c r="DV60" s="31"/>
      <c r="DW60" s="31"/>
      <c r="DX60" s="31"/>
      <c r="DY60" s="31"/>
      <c r="DZ60" s="31"/>
      <c r="EA60" s="31"/>
      <c r="EB60" s="31"/>
      <c r="EC60" s="31"/>
      <c r="ED60" s="31"/>
      <c r="EE60" s="31"/>
      <c r="EF60" s="31"/>
      <c r="EG60" s="31"/>
      <c r="EH60" s="31"/>
      <c r="EI60" s="31"/>
      <c r="EJ60" s="31"/>
      <c r="EK60" s="31"/>
      <c r="EL60" s="31"/>
      <c r="EM60" s="31"/>
      <c r="EN60" s="31"/>
      <c r="EO60" s="31"/>
      <c r="EP60" s="31"/>
      <c r="EQ60" s="31"/>
      <c r="ER60" s="31"/>
      <c r="ES60" s="31"/>
      <c r="ET60" s="31"/>
      <c r="EU60" s="31"/>
      <c r="EV60" s="31"/>
      <c r="EW60" s="31"/>
      <c r="EX60" s="31"/>
      <c r="EY60" s="31"/>
      <c r="EZ60" s="31"/>
      <c r="FA60" s="31"/>
      <c r="FB60" s="31"/>
      <c r="FC60" s="31"/>
      <c r="FD60" s="31"/>
      <c r="FE60" s="31"/>
      <c r="FF60" s="31"/>
      <c r="FG60" s="31"/>
      <c r="FH60" s="31"/>
      <c r="FI60" s="31"/>
      <c r="FJ60" s="31"/>
      <c r="FK60" s="31"/>
      <c r="FL60" s="31"/>
      <c r="FM60" s="31"/>
      <c r="FN60" s="31"/>
      <c r="FO60" s="31"/>
      <c r="FP60" s="31"/>
      <c r="FQ60" s="31"/>
      <c r="FR60" s="31"/>
      <c r="FS60" s="31"/>
      <c r="FT60" s="31"/>
      <c r="FU60" s="31"/>
      <c r="FV60" s="31"/>
      <c r="FW60" s="31"/>
      <c r="FX60" s="31"/>
      <c r="FY60" s="31"/>
      <c r="FZ60" s="31"/>
      <c r="GA60" s="31"/>
      <c r="GB60" s="31"/>
      <c r="GC60" s="31"/>
      <c r="GD60" s="31"/>
      <c r="GE60" s="31"/>
      <c r="GF60" s="31"/>
      <c r="GG60" s="31"/>
      <c r="GH60" s="31"/>
      <c r="GI60" s="31"/>
      <c r="GJ60" s="31"/>
      <c r="GK60" s="31"/>
      <c r="GL60" s="31"/>
      <c r="GM60" s="31"/>
      <c r="GN60" s="31"/>
      <c r="GO60" s="31"/>
      <c r="GP60" s="31"/>
      <c r="GQ60" s="31"/>
      <c r="GR60" s="31"/>
      <c r="GS60" s="31"/>
      <c r="GT60" s="31"/>
      <c r="GU60" s="31"/>
      <c r="GV60" s="31"/>
      <c r="GW60" s="31"/>
    </row>
    <row r="61" spans="1:205" s="121" customFormat="1" ht="25.25" customHeight="1">
      <c r="A61" s="31"/>
      <c r="B61" s="31"/>
      <c r="C61" s="31"/>
      <c r="D61" s="31"/>
      <c r="E61" s="637" t="s">
        <v>526</v>
      </c>
      <c r="F61" s="866">
        <v>8</v>
      </c>
      <c r="G61" s="867"/>
      <c r="H61" s="530"/>
      <c r="I61" s="815" t="str">
        <f>IF($H61="","",(VLOOKUP($H61,'競技者（中）'!$B$2:$G$1500,2,0)))</f>
        <v/>
      </c>
      <c r="J61" s="815" t="str">
        <f>IF($H61="","",(VLOOKUP($H61,'競技者（中）'!$B$2:$G$1500,6,0)))</f>
        <v/>
      </c>
      <c r="K61" s="815" t="str">
        <f>IF($H61="","",(VLOOKUP($H61,'競技者（中）'!$B$2:$G$1500,3,0)))</f>
        <v/>
      </c>
      <c r="L61" s="818" t="str">
        <f>IF($H61="","",(VLOOKUP($H61,'競技者（中）'!$B$2:$G$1500,4,0)))</f>
        <v/>
      </c>
      <c r="M61" s="663"/>
      <c r="N61" s="534"/>
      <c r="O61" s="535"/>
      <c r="P61" s="663"/>
      <c r="Q61" s="534"/>
      <c r="R61" s="535"/>
      <c r="S61" s="533"/>
      <c r="T61" s="534"/>
      <c r="U61" s="535"/>
      <c r="V61" s="345"/>
      <c r="W61" s="345"/>
      <c r="X61" s="345"/>
      <c r="Y61" s="345"/>
      <c r="Z61" s="345"/>
      <c r="AA61" s="124"/>
      <c r="AB61" s="124"/>
      <c r="AC61" s="214" t="s">
        <v>23</v>
      </c>
      <c r="AD61" s="126" t="s">
        <v>46</v>
      </c>
      <c r="AE61" s="401" t="s">
        <v>83</v>
      </c>
      <c r="AF61" s="401" t="s">
        <v>83</v>
      </c>
      <c r="AG61" s="401" t="s">
        <v>83</v>
      </c>
      <c r="AI61" s="120" t="str">
        <f t="shared" si="15"/>
        <v/>
      </c>
      <c r="AJ61" s="120">
        <f>IF(AD61="","",VLOOKUP(AD61,所属・種目コード!W:X,2,FALSE))</f>
        <v>3</v>
      </c>
      <c r="AK61" s="128">
        <f t="shared" si="16"/>
        <v>0</v>
      </c>
      <c r="AL61" s="120" t="str">
        <f t="shared" si="17"/>
        <v/>
      </c>
      <c r="AM61" s="120" t="str">
        <f t="shared" si="18"/>
        <v/>
      </c>
      <c r="AN61" s="120" t="str">
        <f t="shared" si="19"/>
        <v>()</v>
      </c>
      <c r="AO61" s="120" t="str">
        <f t="shared" si="20"/>
        <v/>
      </c>
      <c r="AP61" s="120">
        <f>IF(AC61="","",VLOOKUP(AC61,所属・種目コード!AQ:AR,2,FALSE))</f>
        <v>1</v>
      </c>
      <c r="AQ61" s="120" t="str">
        <f>IF(L61="","",VLOOKUP(L61,所属・種目コード!$B$2:$D$160,3,FALSE))</f>
        <v/>
      </c>
      <c r="AR61" s="120" t="str">
        <f>IF(N61="","",VLOOKUP(N61,所属・種目コード!$AF$2:$AG$50,2,FALSE))</f>
        <v/>
      </c>
      <c r="AS61" s="120" t="str">
        <f>IF(M61="","",VLOOKUP(M61,所属・種目コード!$AB$2:$AD$11,3,FALSE))</f>
        <v/>
      </c>
      <c r="AT61" s="361">
        <f t="shared" si="21"/>
        <v>0</v>
      </c>
      <c r="AU61" s="120" t="str">
        <f t="shared" si="22"/>
        <v xml:space="preserve"> 0</v>
      </c>
      <c r="AV61" s="120" t="str">
        <f>IF(Q61="","",VLOOKUP(Q61,所属・種目コード!$AF$2:$AG$52,2,FALSE))</f>
        <v/>
      </c>
      <c r="AW61" s="120" t="str">
        <f>IF(P61="","",VLOOKUP(P61,所属・種目コード!$AB$2:$AD$11,3,FALSE))</f>
        <v/>
      </c>
      <c r="AX61" s="361">
        <f t="shared" si="23"/>
        <v>0</v>
      </c>
      <c r="AY61" s="120" t="str">
        <f t="shared" si="24"/>
        <v/>
      </c>
      <c r="AZ61" s="120" t="str">
        <f>IF(T61="","",VLOOKUP(T61,所属・種目コード!$AF$2:$AG$52,2,FALSE))</f>
        <v/>
      </c>
      <c r="BA61" s="120" t="str">
        <f>IF(S61="","",VLOOKUP(S61,所属・種目コード!$AB$2:$AD$11,3,FALSE))</f>
        <v/>
      </c>
      <c r="BB61" s="361">
        <f t="shared" si="25"/>
        <v>0</v>
      </c>
      <c r="BC61" s="120" t="str">
        <f t="shared" si="26"/>
        <v xml:space="preserve"> 0</v>
      </c>
      <c r="BE61" s="120" t="str">
        <f>IF(N61="","",VLOOKUP(N61,所属・種目コード!$AF$2:$AH$47,3,FALSE))</f>
        <v/>
      </c>
      <c r="BF61" s="361">
        <f t="shared" si="30"/>
        <v>0</v>
      </c>
      <c r="BG61" s="120" t="str">
        <f>IF(Q61="","",VLOOKUP(Q61,所属・種目コード!$AF$2:$AH$47,3,FALSE))</f>
        <v/>
      </c>
      <c r="BH61" s="361">
        <f t="shared" si="31"/>
        <v>0</v>
      </c>
      <c r="BI61" s="120" t="str">
        <f>IF(T61="","",VLOOKUP(T61,所属・種目コード!$AF$2:$AH$47,3,FALSE))</f>
        <v/>
      </c>
      <c r="BJ61" s="361">
        <f t="shared" si="32"/>
        <v>0</v>
      </c>
      <c r="BL61" s="31"/>
      <c r="BM61" s="576" t="s">
        <v>615</v>
      </c>
      <c r="BN61" s="31"/>
      <c r="BO61" s="580"/>
      <c r="BP61" s="568" t="s">
        <v>1024</v>
      </c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1"/>
      <c r="CM61" s="31"/>
      <c r="CN61" s="31"/>
      <c r="CO61" s="31"/>
      <c r="CP61" s="31"/>
      <c r="CQ61" s="31"/>
      <c r="CR61" s="31"/>
      <c r="CS61" s="31"/>
      <c r="CT61" s="31"/>
      <c r="CU61" s="31"/>
      <c r="CV61" s="31"/>
      <c r="CW61" s="31"/>
      <c r="CX61" s="31"/>
      <c r="CY61" s="31"/>
      <c r="CZ61" s="31"/>
      <c r="DA61" s="31"/>
      <c r="DB61" s="31"/>
      <c r="DC61" s="31"/>
      <c r="DD61" s="31"/>
      <c r="DE61" s="31"/>
      <c r="DF61" s="31"/>
      <c r="DG61" s="31"/>
      <c r="DH61" s="31"/>
      <c r="DI61" s="31"/>
      <c r="DJ61" s="31"/>
      <c r="DK61" s="31"/>
      <c r="DL61" s="31"/>
      <c r="DM61" s="31"/>
      <c r="DN61" s="31"/>
      <c r="DO61" s="31"/>
      <c r="DP61" s="31"/>
      <c r="DQ61" s="31"/>
      <c r="DR61" s="31"/>
      <c r="DS61" s="31"/>
      <c r="DT61" s="31"/>
      <c r="DU61" s="31"/>
      <c r="DV61" s="31"/>
      <c r="DW61" s="31"/>
      <c r="DX61" s="31"/>
      <c r="DY61" s="31"/>
      <c r="DZ61" s="31"/>
      <c r="EA61" s="31"/>
      <c r="EB61" s="31"/>
      <c r="EC61" s="31"/>
      <c r="ED61" s="31"/>
      <c r="EE61" s="31"/>
      <c r="EF61" s="31"/>
      <c r="EG61" s="31"/>
      <c r="EH61" s="31"/>
      <c r="EI61" s="31"/>
      <c r="EJ61" s="31"/>
      <c r="EK61" s="31"/>
      <c r="EL61" s="31"/>
      <c r="EM61" s="31"/>
      <c r="EN61" s="31"/>
      <c r="EO61" s="31"/>
      <c r="EP61" s="31"/>
      <c r="EQ61" s="31"/>
      <c r="ER61" s="31"/>
      <c r="ES61" s="31"/>
      <c r="ET61" s="31"/>
      <c r="EU61" s="31"/>
      <c r="EV61" s="31"/>
      <c r="EW61" s="31"/>
      <c r="EX61" s="31"/>
      <c r="EY61" s="31"/>
      <c r="EZ61" s="31"/>
      <c r="FA61" s="31"/>
      <c r="FB61" s="31"/>
      <c r="FC61" s="31"/>
      <c r="FD61" s="31"/>
      <c r="FE61" s="31"/>
      <c r="FF61" s="31"/>
      <c r="FG61" s="31"/>
      <c r="FH61" s="31"/>
      <c r="FI61" s="31"/>
      <c r="FJ61" s="31"/>
      <c r="FK61" s="31"/>
      <c r="FL61" s="31"/>
      <c r="FM61" s="31"/>
      <c r="FN61" s="31"/>
      <c r="FO61" s="31"/>
      <c r="FP61" s="31"/>
      <c r="FQ61" s="31"/>
      <c r="FR61" s="31"/>
      <c r="FS61" s="31"/>
      <c r="FT61" s="31"/>
      <c r="FU61" s="31"/>
      <c r="FV61" s="31"/>
      <c r="FW61" s="31"/>
      <c r="FX61" s="31"/>
      <c r="FY61" s="31"/>
      <c r="FZ61" s="31"/>
      <c r="GA61" s="31"/>
      <c r="GB61" s="31"/>
      <c r="GC61" s="31"/>
      <c r="GD61" s="31"/>
      <c r="GE61" s="31"/>
      <c r="GF61" s="31"/>
      <c r="GG61" s="31"/>
      <c r="GH61" s="31"/>
      <c r="GI61" s="31"/>
      <c r="GJ61" s="31"/>
      <c r="GK61" s="31"/>
      <c r="GL61" s="31"/>
      <c r="GM61" s="31"/>
      <c r="GN61" s="31"/>
      <c r="GO61" s="31"/>
      <c r="GP61" s="31"/>
      <c r="GQ61" s="31"/>
      <c r="GR61" s="31"/>
      <c r="GS61" s="31"/>
      <c r="GT61" s="31"/>
      <c r="GU61" s="31"/>
      <c r="GV61" s="31"/>
      <c r="GW61" s="31"/>
    </row>
    <row r="62" spans="1:205" s="121" customFormat="1" ht="25.25" customHeight="1">
      <c r="A62" s="31"/>
      <c r="B62" s="31"/>
      <c r="C62" s="31"/>
      <c r="D62" s="31"/>
      <c r="E62" s="637" t="s">
        <v>526</v>
      </c>
      <c r="F62" s="866">
        <v>9</v>
      </c>
      <c r="G62" s="867"/>
      <c r="H62" s="530"/>
      <c r="I62" s="815" t="str">
        <f>IF($H62="","",(VLOOKUP($H62,'競技者（中）'!$B$2:$G$1500,2,0)))</f>
        <v/>
      </c>
      <c r="J62" s="815" t="str">
        <f>IF($H62="","",(VLOOKUP($H62,'競技者（中）'!$B$2:$G$1500,6,0)))</f>
        <v/>
      </c>
      <c r="K62" s="815" t="str">
        <f>IF($H62="","",(VLOOKUP($H62,'競技者（中）'!$B$2:$G$1500,3,0)))</f>
        <v/>
      </c>
      <c r="L62" s="818" t="str">
        <f>IF($H62="","",(VLOOKUP($H62,'競技者（中）'!$B$2:$G$1500,4,0)))</f>
        <v/>
      </c>
      <c r="M62" s="663"/>
      <c r="N62" s="534"/>
      <c r="O62" s="535"/>
      <c r="P62" s="663"/>
      <c r="Q62" s="534"/>
      <c r="R62" s="535"/>
      <c r="S62" s="533"/>
      <c r="T62" s="534"/>
      <c r="U62" s="535"/>
      <c r="V62" s="345"/>
      <c r="W62" s="345"/>
      <c r="X62" s="345"/>
      <c r="Y62" s="111"/>
      <c r="Z62" s="345"/>
      <c r="AA62" s="124"/>
      <c r="AB62" s="124"/>
      <c r="AC62" s="214" t="s">
        <v>23</v>
      </c>
      <c r="AD62" s="126" t="s">
        <v>46</v>
      </c>
      <c r="AE62" s="401" t="s">
        <v>83</v>
      </c>
      <c r="AF62" s="401" t="s">
        <v>83</v>
      </c>
      <c r="AG62" s="401" t="s">
        <v>83</v>
      </c>
      <c r="AI62" s="120" t="str">
        <f t="shared" si="15"/>
        <v/>
      </c>
      <c r="AJ62" s="120">
        <f>IF(AD62="","",VLOOKUP(AD62,所属・種目コード!W:X,2,FALSE))</f>
        <v>3</v>
      </c>
      <c r="AK62" s="128">
        <f t="shared" si="16"/>
        <v>0</v>
      </c>
      <c r="AL62" s="120" t="str">
        <f t="shared" si="17"/>
        <v/>
      </c>
      <c r="AM62" s="120" t="str">
        <f t="shared" si="18"/>
        <v/>
      </c>
      <c r="AN62" s="120" t="str">
        <f t="shared" si="19"/>
        <v>()</v>
      </c>
      <c r="AO62" s="120" t="str">
        <f t="shared" si="20"/>
        <v/>
      </c>
      <c r="AP62" s="120">
        <f>IF(AC62="","",VLOOKUP(AC62,所属・種目コード!AQ:AR,2,FALSE))</f>
        <v>1</v>
      </c>
      <c r="AQ62" s="120" t="str">
        <f>IF(L62="","",VLOOKUP(L62,所属・種目コード!$B$2:$D$160,3,FALSE))</f>
        <v/>
      </c>
      <c r="AR62" s="120" t="str">
        <f>IF(N62="","",VLOOKUP(N62,所属・種目コード!$AF$2:$AG$50,2,FALSE))</f>
        <v/>
      </c>
      <c r="AS62" s="120" t="str">
        <f>IF(M62="","",VLOOKUP(M62,所属・種目コード!$AB$2:$AD$11,3,FALSE))</f>
        <v/>
      </c>
      <c r="AT62" s="361">
        <f t="shared" si="21"/>
        <v>0</v>
      </c>
      <c r="AU62" s="120" t="str">
        <f t="shared" si="22"/>
        <v xml:space="preserve"> 0</v>
      </c>
      <c r="AV62" s="120" t="str">
        <f>IF(Q62="","",VLOOKUP(Q62,所属・種目コード!$AF$2:$AG$52,2,FALSE))</f>
        <v/>
      </c>
      <c r="AW62" s="120" t="str">
        <f>IF(P62="","",VLOOKUP(P62,所属・種目コード!$AB$2:$AD$11,3,FALSE))</f>
        <v/>
      </c>
      <c r="AX62" s="361">
        <f t="shared" si="23"/>
        <v>0</v>
      </c>
      <c r="AY62" s="120" t="str">
        <f t="shared" si="24"/>
        <v/>
      </c>
      <c r="AZ62" s="120" t="str">
        <f>IF(T62="","",VLOOKUP(T62,所属・種目コード!$AF$2:$AG$52,2,FALSE))</f>
        <v/>
      </c>
      <c r="BA62" s="120" t="str">
        <f>IF(S62="","",VLOOKUP(S62,所属・種目コード!$AB$2:$AD$11,3,FALSE))</f>
        <v/>
      </c>
      <c r="BB62" s="361">
        <f t="shared" si="25"/>
        <v>0</v>
      </c>
      <c r="BC62" s="120" t="str">
        <f t="shared" si="26"/>
        <v xml:space="preserve"> 0</v>
      </c>
      <c r="BE62" s="120" t="str">
        <f>IF(N62="","",VLOOKUP(N62,所属・種目コード!$AF$2:$AH$47,3,FALSE))</f>
        <v/>
      </c>
      <c r="BF62" s="361">
        <f t="shared" si="30"/>
        <v>0</v>
      </c>
      <c r="BG62" s="120" t="str">
        <f>IF(Q62="","",VLOOKUP(Q62,所属・種目コード!$AF$2:$AH$47,3,FALSE))</f>
        <v/>
      </c>
      <c r="BH62" s="361">
        <f t="shared" si="31"/>
        <v>0</v>
      </c>
      <c r="BI62" s="120" t="str">
        <f>IF(T62="","",VLOOKUP(T62,所属・種目コード!$AF$2:$AH$47,3,FALSE))</f>
        <v/>
      </c>
      <c r="BJ62" s="361">
        <f t="shared" si="32"/>
        <v>0</v>
      </c>
      <c r="BL62" s="31"/>
      <c r="BM62" s="578" t="s">
        <v>930</v>
      </c>
      <c r="BN62" s="31"/>
      <c r="BO62" s="580"/>
      <c r="BP62" s="568" t="s">
        <v>932</v>
      </c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1"/>
      <c r="CM62" s="31"/>
      <c r="CN62" s="31"/>
      <c r="CO62" s="31"/>
      <c r="CP62" s="31"/>
      <c r="CQ62" s="31"/>
      <c r="CR62" s="31"/>
      <c r="CS62" s="31"/>
      <c r="CT62" s="31"/>
      <c r="CU62" s="31"/>
      <c r="CV62" s="31"/>
      <c r="CW62" s="31"/>
      <c r="CX62" s="31"/>
      <c r="CY62" s="31"/>
      <c r="CZ62" s="31"/>
      <c r="DA62" s="31"/>
      <c r="DB62" s="31"/>
      <c r="DC62" s="31"/>
      <c r="DD62" s="31"/>
      <c r="DE62" s="31"/>
      <c r="DF62" s="31"/>
      <c r="DG62" s="31"/>
      <c r="DH62" s="31"/>
      <c r="DI62" s="31"/>
      <c r="DJ62" s="31"/>
      <c r="DK62" s="31"/>
      <c r="DL62" s="31"/>
      <c r="DM62" s="31"/>
      <c r="DN62" s="31"/>
      <c r="DO62" s="31"/>
      <c r="DP62" s="31"/>
      <c r="DQ62" s="31"/>
      <c r="DR62" s="31"/>
      <c r="DS62" s="31"/>
      <c r="DT62" s="31"/>
      <c r="DU62" s="31"/>
      <c r="DV62" s="31"/>
      <c r="DW62" s="31"/>
      <c r="DX62" s="31"/>
      <c r="DY62" s="31"/>
      <c r="DZ62" s="31"/>
      <c r="EA62" s="31"/>
      <c r="EB62" s="31"/>
      <c r="EC62" s="31"/>
      <c r="ED62" s="31"/>
      <c r="EE62" s="31"/>
      <c r="EF62" s="31"/>
      <c r="EG62" s="31"/>
      <c r="EH62" s="31"/>
      <c r="EI62" s="31"/>
      <c r="EJ62" s="31"/>
      <c r="EK62" s="31"/>
      <c r="EL62" s="31"/>
      <c r="EM62" s="31"/>
      <c r="EN62" s="31"/>
      <c r="EO62" s="31"/>
      <c r="EP62" s="31"/>
      <c r="EQ62" s="31"/>
      <c r="ER62" s="31"/>
      <c r="ES62" s="31"/>
      <c r="ET62" s="31"/>
      <c r="EU62" s="31"/>
      <c r="EV62" s="31"/>
      <c r="EW62" s="31"/>
      <c r="EX62" s="31"/>
      <c r="EY62" s="31"/>
      <c r="EZ62" s="31"/>
      <c r="FA62" s="31"/>
      <c r="FB62" s="31"/>
      <c r="FC62" s="31"/>
      <c r="FD62" s="31"/>
      <c r="FE62" s="31"/>
      <c r="FF62" s="31"/>
      <c r="FG62" s="31"/>
      <c r="FH62" s="31"/>
      <c r="FI62" s="31"/>
      <c r="FJ62" s="31"/>
      <c r="FK62" s="31"/>
      <c r="FL62" s="31"/>
      <c r="FM62" s="31"/>
      <c r="FN62" s="31"/>
      <c r="FO62" s="31"/>
      <c r="FP62" s="31"/>
      <c r="FQ62" s="31"/>
      <c r="FR62" s="31"/>
      <c r="FS62" s="31"/>
      <c r="FT62" s="31"/>
      <c r="FU62" s="31"/>
      <c r="FV62" s="31"/>
      <c r="FW62" s="31"/>
      <c r="FX62" s="31"/>
      <c r="FY62" s="31"/>
      <c r="FZ62" s="31"/>
      <c r="GA62" s="31"/>
      <c r="GB62" s="31"/>
      <c r="GC62" s="31"/>
      <c r="GD62" s="31"/>
      <c r="GE62" s="31"/>
      <c r="GF62" s="31"/>
      <c r="GG62" s="31"/>
      <c r="GH62" s="31"/>
      <c r="GI62" s="31"/>
      <c r="GJ62" s="31"/>
      <c r="GK62" s="31"/>
      <c r="GL62" s="31"/>
      <c r="GM62" s="31"/>
      <c r="GN62" s="31"/>
      <c r="GO62" s="31"/>
      <c r="GP62" s="31"/>
      <c r="GQ62" s="31"/>
      <c r="GR62" s="31"/>
      <c r="GS62" s="31"/>
      <c r="GT62" s="31"/>
      <c r="GU62" s="31"/>
      <c r="GV62" s="31"/>
      <c r="GW62" s="31"/>
    </row>
    <row r="63" spans="1:205" s="121" customFormat="1" ht="25.25" customHeight="1" thickBot="1">
      <c r="A63" s="31"/>
      <c r="B63" s="31"/>
      <c r="C63" s="31"/>
      <c r="D63" s="31"/>
      <c r="E63" s="638" t="s">
        <v>526</v>
      </c>
      <c r="F63" s="868">
        <v>10</v>
      </c>
      <c r="G63" s="869"/>
      <c r="H63" s="539"/>
      <c r="I63" s="816" t="str">
        <f>IF($H63="","",(VLOOKUP($H63,'競技者（中）'!$B$2:$G$1500,2,0)))</f>
        <v/>
      </c>
      <c r="J63" s="816" t="str">
        <f>IF($H63="","",(VLOOKUP($H63,'競技者（中）'!$B$2:$G$1500,6,0)))</f>
        <v/>
      </c>
      <c r="K63" s="816" t="str">
        <f>IF($H63="","",(VLOOKUP($H63,'競技者（中）'!$B$2:$G$1500,3,0)))</f>
        <v/>
      </c>
      <c r="L63" s="819" t="str">
        <f>IF($H63="","",(VLOOKUP($H63,'競技者（中）'!$B$2:$G$1500,4,0)))</f>
        <v/>
      </c>
      <c r="M63" s="750"/>
      <c r="N63" s="536"/>
      <c r="O63" s="537"/>
      <c r="P63" s="750"/>
      <c r="Q63" s="536"/>
      <c r="R63" s="537"/>
      <c r="S63" s="591"/>
      <c r="T63" s="536"/>
      <c r="U63" s="537"/>
      <c r="V63" s="345"/>
      <c r="W63" s="345"/>
      <c r="X63" s="345"/>
      <c r="Y63" s="111"/>
      <c r="Z63" s="345"/>
      <c r="AA63" s="124"/>
      <c r="AB63" s="124"/>
      <c r="AC63" s="214" t="s">
        <v>23</v>
      </c>
      <c r="AD63" s="126" t="s">
        <v>46</v>
      </c>
      <c r="AE63" s="401" t="s">
        <v>83</v>
      </c>
      <c r="AF63" s="401" t="s">
        <v>83</v>
      </c>
      <c r="AG63" s="401" t="s">
        <v>83</v>
      </c>
      <c r="AI63" s="120" t="str">
        <f t="shared" si="15"/>
        <v/>
      </c>
      <c r="AJ63" s="120">
        <f>IF(AD63="","",VLOOKUP(AD63,所属・種目コード!W:X,2,FALSE))</f>
        <v>3</v>
      </c>
      <c r="AK63" s="128">
        <f t="shared" si="16"/>
        <v>0</v>
      </c>
      <c r="AL63" s="120" t="str">
        <f t="shared" si="17"/>
        <v/>
      </c>
      <c r="AM63" s="120" t="str">
        <f t="shared" si="18"/>
        <v/>
      </c>
      <c r="AN63" s="120" t="str">
        <f t="shared" si="19"/>
        <v>()</v>
      </c>
      <c r="AO63" s="120" t="str">
        <f t="shared" si="20"/>
        <v/>
      </c>
      <c r="AP63" s="120">
        <f>IF(AC63="","",VLOOKUP(AC63,所属・種目コード!AQ:AR,2,FALSE))</f>
        <v>1</v>
      </c>
      <c r="AQ63" s="120" t="str">
        <f>IF(L63="","",VLOOKUP(L63,所属・種目コード!$B$2:$D$160,3,FALSE))</f>
        <v/>
      </c>
      <c r="AR63" s="120" t="str">
        <f>IF(N63="","",VLOOKUP(N63,所属・種目コード!$AF$2:$AG$50,2,FALSE))</f>
        <v/>
      </c>
      <c r="AS63" s="120" t="str">
        <f>IF(M63="","",VLOOKUP(M63,所属・種目コード!$AB$2:$AD$11,3,FALSE))</f>
        <v/>
      </c>
      <c r="AT63" s="361">
        <f t="shared" si="21"/>
        <v>0</v>
      </c>
      <c r="AU63" s="120" t="str">
        <f t="shared" si="22"/>
        <v xml:space="preserve"> 0</v>
      </c>
      <c r="AV63" s="120" t="str">
        <f>IF(Q63="","",VLOOKUP(Q63,所属・種目コード!$AF$2:$AG$52,2,FALSE))</f>
        <v/>
      </c>
      <c r="AW63" s="120" t="str">
        <f>IF(P63="","",VLOOKUP(P63,所属・種目コード!$AB$2:$AD$11,3,FALSE))</f>
        <v/>
      </c>
      <c r="AX63" s="361">
        <f t="shared" si="23"/>
        <v>0</v>
      </c>
      <c r="AY63" s="120" t="str">
        <f t="shared" si="24"/>
        <v/>
      </c>
      <c r="AZ63" s="120" t="str">
        <f>IF(T63="","",VLOOKUP(T63,所属・種目コード!$AF$2:$AG$52,2,FALSE))</f>
        <v/>
      </c>
      <c r="BA63" s="120" t="str">
        <f>IF(S63="","",VLOOKUP(S63,所属・種目コード!$AB$2:$AD$11,3,FALSE))</f>
        <v/>
      </c>
      <c r="BB63" s="361">
        <f t="shared" si="25"/>
        <v>0</v>
      </c>
      <c r="BC63" s="120" t="str">
        <f t="shared" si="26"/>
        <v xml:space="preserve"> 0</v>
      </c>
      <c r="BE63" s="120" t="str">
        <f>IF(N63="","",VLOOKUP(N63,所属・種目コード!$AF$2:$AH$47,3,FALSE))</f>
        <v/>
      </c>
      <c r="BF63" s="361">
        <f t="shared" si="30"/>
        <v>0</v>
      </c>
      <c r="BG63" s="120" t="str">
        <f>IF(Q63="","",VLOOKUP(Q63,所属・種目コード!$AF$2:$AH$47,3,FALSE))</f>
        <v/>
      </c>
      <c r="BH63" s="361">
        <f t="shared" si="31"/>
        <v>0</v>
      </c>
      <c r="BI63" s="120" t="str">
        <f>IF(T63="","",VLOOKUP(T63,所属・種目コード!$AF$2:$AH$47,3,FALSE))</f>
        <v/>
      </c>
      <c r="BJ63" s="361">
        <f t="shared" si="32"/>
        <v>0</v>
      </c>
      <c r="BL63" s="31"/>
      <c r="BM63" s="578" t="s">
        <v>931</v>
      </c>
      <c r="BN63" s="31"/>
      <c r="BO63" s="581"/>
      <c r="BP63" s="568" t="s">
        <v>1022</v>
      </c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1"/>
      <c r="CM63" s="31"/>
      <c r="CN63" s="31"/>
      <c r="CO63" s="31"/>
      <c r="CP63" s="31"/>
      <c r="CQ63" s="31"/>
      <c r="CR63" s="31"/>
      <c r="CS63" s="31"/>
      <c r="CT63" s="31"/>
      <c r="CU63" s="31"/>
      <c r="CV63" s="31"/>
      <c r="CW63" s="31"/>
      <c r="CX63" s="31"/>
      <c r="CY63" s="31"/>
      <c r="CZ63" s="31"/>
      <c r="DA63" s="31"/>
      <c r="DB63" s="31"/>
      <c r="DC63" s="31"/>
      <c r="DD63" s="31"/>
      <c r="DE63" s="31"/>
      <c r="DF63" s="31"/>
      <c r="DG63" s="31"/>
      <c r="DH63" s="31"/>
      <c r="DI63" s="31"/>
      <c r="DJ63" s="31"/>
      <c r="DK63" s="31"/>
      <c r="DL63" s="31"/>
      <c r="DM63" s="31"/>
      <c r="DN63" s="31"/>
      <c r="DO63" s="31"/>
      <c r="DP63" s="31"/>
      <c r="DQ63" s="31"/>
      <c r="DR63" s="31"/>
      <c r="DS63" s="31"/>
      <c r="DT63" s="31"/>
      <c r="DU63" s="31"/>
      <c r="DV63" s="31"/>
      <c r="DW63" s="31"/>
      <c r="DX63" s="31"/>
      <c r="DY63" s="31"/>
      <c r="DZ63" s="31"/>
      <c r="EA63" s="31"/>
      <c r="EB63" s="31"/>
      <c r="EC63" s="31"/>
      <c r="ED63" s="31"/>
      <c r="EE63" s="31"/>
      <c r="EF63" s="31"/>
      <c r="EG63" s="31"/>
      <c r="EH63" s="31"/>
      <c r="EI63" s="31"/>
      <c r="EJ63" s="31"/>
      <c r="EK63" s="31"/>
      <c r="EL63" s="31"/>
      <c r="EM63" s="31"/>
      <c r="EN63" s="31"/>
      <c r="EO63" s="31"/>
      <c r="EP63" s="31"/>
      <c r="EQ63" s="31"/>
      <c r="ER63" s="31"/>
      <c r="ES63" s="31"/>
      <c r="ET63" s="31"/>
      <c r="EU63" s="31"/>
      <c r="EV63" s="31"/>
      <c r="EW63" s="31"/>
      <c r="EX63" s="31"/>
      <c r="EY63" s="31"/>
      <c r="EZ63" s="31"/>
      <c r="FA63" s="31"/>
      <c r="FB63" s="31"/>
      <c r="FC63" s="31"/>
      <c r="FD63" s="31"/>
      <c r="FE63" s="31"/>
      <c r="FF63" s="31"/>
      <c r="FG63" s="31"/>
      <c r="FH63" s="31"/>
      <c r="FI63" s="31"/>
      <c r="FJ63" s="31"/>
      <c r="FK63" s="31"/>
      <c r="FL63" s="31"/>
      <c r="FM63" s="31"/>
      <c r="FN63" s="31"/>
      <c r="FO63" s="31"/>
      <c r="FP63" s="31"/>
      <c r="FQ63" s="31"/>
      <c r="FR63" s="31"/>
      <c r="FS63" s="31"/>
      <c r="FT63" s="31"/>
      <c r="FU63" s="31"/>
      <c r="FV63" s="31"/>
      <c r="FW63" s="31"/>
      <c r="FX63" s="31"/>
      <c r="FY63" s="31"/>
      <c r="FZ63" s="31"/>
      <c r="GA63" s="31"/>
      <c r="GB63" s="31"/>
      <c r="GC63" s="31"/>
      <c r="GD63" s="31"/>
      <c r="GE63" s="31"/>
      <c r="GF63" s="31"/>
      <c r="GG63" s="31"/>
      <c r="GH63" s="31"/>
      <c r="GI63" s="31"/>
      <c r="GJ63" s="31"/>
      <c r="GK63" s="31"/>
      <c r="GL63" s="31"/>
      <c r="GM63" s="31"/>
      <c r="GN63" s="31"/>
      <c r="GO63" s="31"/>
      <c r="GP63" s="31"/>
      <c r="GQ63" s="31"/>
      <c r="GR63" s="31"/>
      <c r="GS63" s="31"/>
      <c r="GT63" s="31"/>
      <c r="GU63" s="31"/>
      <c r="GV63" s="31"/>
      <c r="GW63" s="31"/>
    </row>
    <row r="64" spans="1:205" s="121" customFormat="1" ht="25.25" customHeight="1">
      <c r="A64" s="31"/>
      <c r="B64" s="31"/>
      <c r="C64" s="31"/>
      <c r="D64" s="31"/>
      <c r="E64" s="666" t="s">
        <v>526</v>
      </c>
      <c r="F64" s="881">
        <v>11</v>
      </c>
      <c r="G64" s="882"/>
      <c r="H64" s="538"/>
      <c r="I64" s="814" t="str">
        <f>IF($H64="","",(VLOOKUP($H64,'競技者（中）'!$B$2:$G$1500,2,0)))</f>
        <v/>
      </c>
      <c r="J64" s="814" t="str">
        <f>IF($H64="","",(VLOOKUP($H64,'競技者（中）'!$B$2:$G$1500,6,0)))</f>
        <v/>
      </c>
      <c r="K64" s="814" t="str">
        <f>IF($H64="","",(VLOOKUP($H64,'競技者（中）'!$B$2:$G$1500,3,0)))</f>
        <v/>
      </c>
      <c r="L64" s="817" t="str">
        <f>IF($H64="","",(VLOOKUP($H64,'競技者（中）'!$B$2:$G$1500,4,0)))</f>
        <v/>
      </c>
      <c r="M64" s="663"/>
      <c r="N64" s="534"/>
      <c r="O64" s="665"/>
      <c r="P64" s="663"/>
      <c r="Q64" s="534"/>
      <c r="R64" s="665"/>
      <c r="S64" s="663"/>
      <c r="T64" s="664"/>
      <c r="U64" s="665"/>
      <c r="V64" s="345"/>
      <c r="W64" s="345"/>
      <c r="X64" s="345"/>
      <c r="Y64" s="111"/>
      <c r="Z64" s="345"/>
      <c r="AA64" s="124"/>
      <c r="AB64" s="124"/>
      <c r="AC64" s="214" t="s">
        <v>23</v>
      </c>
      <c r="AD64" s="126" t="s">
        <v>46</v>
      </c>
      <c r="AE64" s="401" t="s">
        <v>83</v>
      </c>
      <c r="AF64" s="401" t="s">
        <v>83</v>
      </c>
      <c r="AG64" s="401" t="s">
        <v>83</v>
      </c>
      <c r="AI64" s="120" t="str">
        <f t="shared" si="15"/>
        <v/>
      </c>
      <c r="AJ64" s="120">
        <f>IF(AD64="","",VLOOKUP(AD64,所属・種目コード!W:X,2,FALSE))</f>
        <v>3</v>
      </c>
      <c r="AK64" s="128">
        <f t="shared" si="16"/>
        <v>0</v>
      </c>
      <c r="AL64" s="120" t="str">
        <f t="shared" si="17"/>
        <v/>
      </c>
      <c r="AM64" s="120" t="str">
        <f t="shared" si="18"/>
        <v/>
      </c>
      <c r="AN64" s="120" t="str">
        <f t="shared" si="19"/>
        <v>()</v>
      </c>
      <c r="AO64" s="120" t="str">
        <f t="shared" si="20"/>
        <v/>
      </c>
      <c r="AP64" s="120">
        <f>IF(AC64="","",VLOOKUP(AC64,所属・種目コード!AQ:AR,2,FALSE))</f>
        <v>1</v>
      </c>
      <c r="AQ64" s="120" t="str">
        <f>IF(L64="","",VLOOKUP(L64,所属・種目コード!$B$2:$D$160,3,FALSE))</f>
        <v/>
      </c>
      <c r="AR64" s="120" t="str">
        <f>IF(N64="","",VLOOKUP(N64,所属・種目コード!$AF$2:$AG$50,2,FALSE))</f>
        <v/>
      </c>
      <c r="AS64" s="120" t="str">
        <f>IF(M64="","",VLOOKUP(M64,所属・種目コード!$AB$2:$AD$11,3,FALSE))</f>
        <v/>
      </c>
      <c r="AT64" s="361">
        <f t="shared" si="21"/>
        <v>0</v>
      </c>
      <c r="AU64" s="120" t="str">
        <f t="shared" si="22"/>
        <v xml:space="preserve"> 0</v>
      </c>
      <c r="AV64" s="120" t="str">
        <f>IF(Q64="","",VLOOKUP(Q64,所属・種目コード!$AF$2:$AG$52,2,FALSE))</f>
        <v/>
      </c>
      <c r="AW64" s="120" t="str">
        <f>IF(P64="","",VLOOKUP(P64,所属・種目コード!$AB$2:$AD$11,3,FALSE))</f>
        <v/>
      </c>
      <c r="AX64" s="361">
        <f t="shared" si="23"/>
        <v>0</v>
      </c>
      <c r="AY64" s="120" t="str">
        <f t="shared" si="24"/>
        <v/>
      </c>
      <c r="AZ64" s="120" t="str">
        <f>IF(T64="","",VLOOKUP(T64,所属・種目コード!$AF$2:$AG$52,2,FALSE))</f>
        <v/>
      </c>
      <c r="BA64" s="120" t="str">
        <f>IF(S64="","",VLOOKUP(S64,所属・種目コード!$AB$2:$AD$11,3,FALSE))</f>
        <v/>
      </c>
      <c r="BB64" s="361">
        <f t="shared" si="25"/>
        <v>0</v>
      </c>
      <c r="BC64" s="120" t="str">
        <f t="shared" si="26"/>
        <v xml:space="preserve"> 0</v>
      </c>
      <c r="BE64" s="120" t="str">
        <f>IF(N64="","",VLOOKUP(N64,所属・種目コード!$AF$2:$AH$47,3,FALSE))</f>
        <v/>
      </c>
      <c r="BF64" s="361">
        <f t="shared" si="30"/>
        <v>0</v>
      </c>
      <c r="BG64" s="120" t="str">
        <f>IF(Q64="","",VLOOKUP(Q64,所属・種目コード!$AF$2:$AH$47,3,FALSE))</f>
        <v/>
      </c>
      <c r="BH64" s="361">
        <f t="shared" si="31"/>
        <v>0</v>
      </c>
      <c r="BI64" s="120" t="str">
        <f>IF(T64="","",VLOOKUP(T64,所属・種目コード!$AF$2:$AH$47,3,FALSE))</f>
        <v/>
      </c>
      <c r="BJ64" s="361">
        <f t="shared" si="32"/>
        <v>0</v>
      </c>
      <c r="BL64" s="31"/>
      <c r="BM64" s="578" t="s">
        <v>932</v>
      </c>
      <c r="BN64" s="31"/>
      <c r="BO64" s="568"/>
      <c r="BP64" s="568" t="s">
        <v>1018</v>
      </c>
      <c r="BQ64" s="31"/>
      <c r="BR64" s="31"/>
      <c r="BS64" s="31"/>
      <c r="BT64" s="31"/>
      <c r="BU64" s="31"/>
      <c r="BV64" s="31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1"/>
      <c r="CM64" s="31"/>
      <c r="CN64" s="31"/>
      <c r="CO64" s="31"/>
      <c r="CP64" s="31"/>
      <c r="CQ64" s="31"/>
      <c r="CR64" s="31"/>
      <c r="CS64" s="31"/>
      <c r="CT64" s="31"/>
      <c r="CU64" s="31"/>
      <c r="CV64" s="31"/>
      <c r="CW64" s="31"/>
      <c r="CX64" s="31"/>
      <c r="CY64" s="31"/>
      <c r="CZ64" s="31"/>
      <c r="DA64" s="31"/>
      <c r="DB64" s="31"/>
      <c r="DC64" s="31"/>
      <c r="DD64" s="31"/>
      <c r="DE64" s="31"/>
      <c r="DF64" s="31"/>
      <c r="DG64" s="31"/>
      <c r="DH64" s="31"/>
      <c r="DI64" s="31"/>
      <c r="DJ64" s="31"/>
      <c r="DK64" s="31"/>
      <c r="DL64" s="31"/>
      <c r="DM64" s="31"/>
      <c r="DN64" s="31"/>
      <c r="DO64" s="31"/>
      <c r="DP64" s="31"/>
      <c r="DQ64" s="31"/>
      <c r="DR64" s="31"/>
      <c r="DS64" s="31"/>
      <c r="DT64" s="31"/>
      <c r="DU64" s="31"/>
      <c r="DV64" s="31"/>
      <c r="DW64" s="31"/>
      <c r="DX64" s="31"/>
      <c r="DY64" s="31"/>
      <c r="DZ64" s="31"/>
      <c r="EA64" s="31"/>
      <c r="EB64" s="31"/>
      <c r="EC64" s="31"/>
      <c r="ED64" s="31"/>
      <c r="EE64" s="31"/>
      <c r="EF64" s="31"/>
      <c r="EG64" s="31"/>
      <c r="EH64" s="31"/>
      <c r="EI64" s="31"/>
      <c r="EJ64" s="31"/>
      <c r="EK64" s="31"/>
      <c r="EL64" s="31"/>
      <c r="EM64" s="31"/>
      <c r="EN64" s="31"/>
      <c r="EO64" s="31"/>
      <c r="EP64" s="31"/>
      <c r="EQ64" s="31"/>
      <c r="ER64" s="31"/>
      <c r="ES64" s="31"/>
      <c r="ET64" s="31"/>
      <c r="EU64" s="31"/>
      <c r="EV64" s="31"/>
      <c r="EW64" s="31"/>
      <c r="EX64" s="31"/>
      <c r="EY64" s="31"/>
      <c r="EZ64" s="31"/>
      <c r="FA64" s="31"/>
      <c r="FB64" s="31"/>
      <c r="FC64" s="31"/>
      <c r="FD64" s="31"/>
      <c r="FE64" s="31"/>
      <c r="FF64" s="31"/>
      <c r="FG64" s="31"/>
      <c r="FH64" s="31"/>
      <c r="FI64" s="31"/>
      <c r="FJ64" s="31"/>
      <c r="FK64" s="31"/>
      <c r="FL64" s="31"/>
      <c r="FM64" s="31"/>
      <c r="FN64" s="31"/>
      <c r="FO64" s="31"/>
      <c r="FP64" s="31"/>
      <c r="FQ64" s="31"/>
      <c r="FR64" s="31"/>
      <c r="FS64" s="31"/>
      <c r="FT64" s="31"/>
      <c r="FU64" s="31"/>
      <c r="FV64" s="31"/>
      <c r="FW64" s="31"/>
      <c r="FX64" s="31"/>
      <c r="FY64" s="31"/>
      <c r="FZ64" s="31"/>
      <c r="GA64" s="31"/>
      <c r="GB64" s="31"/>
      <c r="GC64" s="31"/>
      <c r="GD64" s="31"/>
      <c r="GE64" s="31"/>
      <c r="GF64" s="31"/>
      <c r="GG64" s="31"/>
      <c r="GH64" s="31"/>
      <c r="GI64" s="31"/>
      <c r="GJ64" s="31"/>
      <c r="GK64" s="31"/>
      <c r="GL64" s="31"/>
      <c r="GM64" s="31"/>
      <c r="GN64" s="31"/>
      <c r="GO64" s="31"/>
      <c r="GP64" s="31"/>
      <c r="GQ64" s="31"/>
      <c r="GR64" s="31"/>
      <c r="GS64" s="31"/>
      <c r="GT64" s="31"/>
      <c r="GU64" s="31"/>
      <c r="GV64" s="31"/>
      <c r="GW64" s="31"/>
    </row>
    <row r="65" spans="1:205" s="121" customFormat="1" ht="25.25" customHeight="1">
      <c r="A65" s="31"/>
      <c r="B65" s="31"/>
      <c r="C65" s="31"/>
      <c r="D65" s="31"/>
      <c r="E65" s="637" t="s">
        <v>526</v>
      </c>
      <c r="F65" s="866">
        <v>12</v>
      </c>
      <c r="G65" s="867"/>
      <c r="H65" s="530"/>
      <c r="I65" s="815" t="str">
        <f>IF($H65="","",(VLOOKUP($H65,'競技者（中）'!$B$2:$G$1500,2,0)))</f>
        <v/>
      </c>
      <c r="J65" s="815" t="str">
        <f>IF($H65="","",(VLOOKUP($H65,'競技者（中）'!$B$2:$G$1500,6,0)))</f>
        <v/>
      </c>
      <c r="K65" s="815" t="str">
        <f>IF($H65="","",(VLOOKUP($H65,'競技者（中）'!$B$2:$G$1500,3,0)))</f>
        <v/>
      </c>
      <c r="L65" s="818" t="str">
        <f>IF($H65="","",(VLOOKUP($H65,'競技者（中）'!$B$2:$G$1500,4,0)))</f>
        <v/>
      </c>
      <c r="M65" s="663"/>
      <c r="N65" s="534"/>
      <c r="O65" s="535"/>
      <c r="P65" s="663"/>
      <c r="Q65" s="534"/>
      <c r="R65" s="535"/>
      <c r="S65" s="533"/>
      <c r="T65" s="534"/>
      <c r="U65" s="535"/>
      <c r="V65" s="345"/>
      <c r="W65" s="345"/>
      <c r="X65" s="345"/>
      <c r="Y65" s="111"/>
      <c r="Z65" s="345"/>
      <c r="AA65" s="124"/>
      <c r="AB65" s="124"/>
      <c r="AC65" s="214" t="s">
        <v>23</v>
      </c>
      <c r="AD65" s="126" t="s">
        <v>46</v>
      </c>
      <c r="AE65" s="401" t="s">
        <v>83</v>
      </c>
      <c r="AF65" s="401" t="s">
        <v>83</v>
      </c>
      <c r="AG65" s="401" t="s">
        <v>83</v>
      </c>
      <c r="AI65" s="120" t="str">
        <f t="shared" si="15"/>
        <v/>
      </c>
      <c r="AJ65" s="120">
        <f>IF(AD65="","",VLOOKUP(AD65,所属・種目コード!W:X,2,FALSE))</f>
        <v>3</v>
      </c>
      <c r="AK65" s="128">
        <f t="shared" si="16"/>
        <v>0</v>
      </c>
      <c r="AL65" s="120" t="str">
        <f t="shared" si="17"/>
        <v/>
      </c>
      <c r="AM65" s="120" t="str">
        <f t="shared" si="18"/>
        <v/>
      </c>
      <c r="AN65" s="120" t="str">
        <f t="shared" si="19"/>
        <v>()</v>
      </c>
      <c r="AO65" s="120" t="str">
        <f t="shared" si="20"/>
        <v/>
      </c>
      <c r="AP65" s="120">
        <f>IF(AC65="","",VLOOKUP(AC65,所属・種目コード!AQ:AR,2,FALSE))</f>
        <v>1</v>
      </c>
      <c r="AQ65" s="120" t="str">
        <f>IF(L65="","",VLOOKUP(L65,所属・種目コード!$B$2:$D$160,3,FALSE))</f>
        <v/>
      </c>
      <c r="AR65" s="120" t="str">
        <f>IF(N65="","",VLOOKUP(N65,所属・種目コード!$AF$2:$AG$50,2,FALSE))</f>
        <v/>
      </c>
      <c r="AS65" s="120" t="str">
        <f>IF(M65="","",VLOOKUP(M65,所属・種目コード!$AB$2:$AD$11,3,FALSE))</f>
        <v/>
      </c>
      <c r="AT65" s="361">
        <f t="shared" si="21"/>
        <v>0</v>
      </c>
      <c r="AU65" s="120" t="str">
        <f t="shared" si="22"/>
        <v xml:space="preserve"> 0</v>
      </c>
      <c r="AV65" s="120" t="str">
        <f>IF(Q65="","",VLOOKUP(Q65,所属・種目コード!$AF$2:$AG$52,2,FALSE))</f>
        <v/>
      </c>
      <c r="AW65" s="120" t="str">
        <f>IF(P65="","",VLOOKUP(P65,所属・種目コード!$AB$2:$AD$11,3,FALSE))</f>
        <v/>
      </c>
      <c r="AX65" s="361">
        <f t="shared" si="23"/>
        <v>0</v>
      </c>
      <c r="AY65" s="120" t="str">
        <f t="shared" si="24"/>
        <v/>
      </c>
      <c r="AZ65" s="120" t="str">
        <f>IF(T65="","",VLOOKUP(T65,所属・種目コード!$AF$2:$AG$52,2,FALSE))</f>
        <v/>
      </c>
      <c r="BA65" s="120" t="str">
        <f>IF(S65="","",VLOOKUP(S65,所属・種目コード!$AB$2:$AD$11,3,FALSE))</f>
        <v/>
      </c>
      <c r="BB65" s="361">
        <f t="shared" si="25"/>
        <v>0</v>
      </c>
      <c r="BC65" s="120" t="str">
        <f t="shared" si="26"/>
        <v xml:space="preserve"> 0</v>
      </c>
      <c r="BE65" s="120" t="str">
        <f>IF(N65="","",VLOOKUP(N65,所属・種目コード!$AF$2:$AH$47,3,FALSE))</f>
        <v/>
      </c>
      <c r="BF65" s="361">
        <f t="shared" si="30"/>
        <v>0</v>
      </c>
      <c r="BG65" s="120" t="str">
        <f>IF(Q65="","",VLOOKUP(Q65,所属・種目コード!$AF$2:$AH$47,3,FALSE))</f>
        <v/>
      </c>
      <c r="BH65" s="361">
        <f t="shared" si="31"/>
        <v>0</v>
      </c>
      <c r="BI65" s="120" t="str">
        <f>IF(T65="","",VLOOKUP(T65,所属・種目コード!$AF$2:$AH$47,3,FALSE))</f>
        <v/>
      </c>
      <c r="BJ65" s="361">
        <f t="shared" si="32"/>
        <v>0</v>
      </c>
      <c r="BL65" s="31"/>
      <c r="BM65" s="576" t="s">
        <v>152</v>
      </c>
      <c r="BN65" s="31"/>
      <c r="BO65" s="568"/>
      <c r="BP65" s="568" t="s">
        <v>1019</v>
      </c>
      <c r="BQ65" s="31"/>
      <c r="BR65" s="31"/>
      <c r="BS65" s="31"/>
      <c r="BT65" s="31"/>
      <c r="BU65" s="31"/>
      <c r="BV65" s="31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1"/>
      <c r="CM65" s="31"/>
      <c r="CN65" s="31"/>
      <c r="CO65" s="31"/>
      <c r="CP65" s="31"/>
      <c r="CQ65" s="31"/>
      <c r="CR65" s="31"/>
      <c r="CS65" s="31"/>
      <c r="CT65" s="31"/>
      <c r="CU65" s="31"/>
      <c r="CV65" s="31"/>
      <c r="CW65" s="31"/>
      <c r="CX65" s="31"/>
      <c r="CY65" s="31"/>
      <c r="CZ65" s="31"/>
      <c r="DA65" s="31"/>
      <c r="DB65" s="31"/>
      <c r="DC65" s="31"/>
      <c r="DD65" s="31"/>
      <c r="DE65" s="31"/>
      <c r="DF65" s="31"/>
      <c r="DG65" s="31"/>
      <c r="DH65" s="31"/>
      <c r="DI65" s="31"/>
      <c r="DJ65" s="31"/>
      <c r="DK65" s="31"/>
      <c r="DL65" s="31"/>
      <c r="DM65" s="31"/>
      <c r="DN65" s="31"/>
      <c r="DO65" s="31"/>
      <c r="DP65" s="31"/>
      <c r="DQ65" s="31"/>
      <c r="DR65" s="31"/>
      <c r="DS65" s="31"/>
      <c r="DT65" s="31"/>
      <c r="DU65" s="31"/>
      <c r="DV65" s="31"/>
      <c r="DW65" s="31"/>
      <c r="DX65" s="31"/>
      <c r="DY65" s="31"/>
      <c r="DZ65" s="31"/>
      <c r="EA65" s="31"/>
      <c r="EB65" s="31"/>
      <c r="EC65" s="31"/>
      <c r="ED65" s="31"/>
      <c r="EE65" s="31"/>
      <c r="EF65" s="31"/>
      <c r="EG65" s="31"/>
      <c r="EH65" s="31"/>
      <c r="EI65" s="31"/>
      <c r="EJ65" s="31"/>
      <c r="EK65" s="31"/>
      <c r="EL65" s="31"/>
      <c r="EM65" s="31"/>
      <c r="EN65" s="31"/>
      <c r="EO65" s="31"/>
      <c r="EP65" s="31"/>
      <c r="EQ65" s="31"/>
      <c r="ER65" s="31"/>
      <c r="ES65" s="31"/>
      <c r="ET65" s="31"/>
      <c r="EU65" s="31"/>
      <c r="EV65" s="31"/>
      <c r="EW65" s="31"/>
      <c r="EX65" s="31"/>
      <c r="EY65" s="31"/>
      <c r="EZ65" s="31"/>
      <c r="FA65" s="31"/>
      <c r="FB65" s="31"/>
      <c r="FC65" s="31"/>
      <c r="FD65" s="31"/>
      <c r="FE65" s="31"/>
      <c r="FF65" s="31"/>
      <c r="FG65" s="31"/>
      <c r="FH65" s="31"/>
      <c r="FI65" s="31"/>
      <c r="FJ65" s="31"/>
      <c r="FK65" s="31"/>
      <c r="FL65" s="31"/>
      <c r="FM65" s="31"/>
      <c r="FN65" s="31"/>
      <c r="FO65" s="31"/>
      <c r="FP65" s="31"/>
      <c r="FQ65" s="31"/>
      <c r="FR65" s="31"/>
      <c r="FS65" s="31"/>
      <c r="FT65" s="31"/>
      <c r="FU65" s="31"/>
      <c r="FV65" s="31"/>
      <c r="FW65" s="31"/>
      <c r="FX65" s="31"/>
      <c r="FY65" s="31"/>
      <c r="FZ65" s="31"/>
      <c r="GA65" s="31"/>
      <c r="GB65" s="31"/>
      <c r="GC65" s="31"/>
      <c r="GD65" s="31"/>
      <c r="GE65" s="31"/>
      <c r="GF65" s="31"/>
      <c r="GG65" s="31"/>
      <c r="GH65" s="31"/>
      <c r="GI65" s="31"/>
      <c r="GJ65" s="31"/>
      <c r="GK65" s="31"/>
      <c r="GL65" s="31"/>
      <c r="GM65" s="31"/>
      <c r="GN65" s="31"/>
      <c r="GO65" s="31"/>
      <c r="GP65" s="31"/>
      <c r="GQ65" s="31"/>
      <c r="GR65" s="31"/>
      <c r="GS65" s="31"/>
      <c r="GT65" s="31"/>
      <c r="GU65" s="31"/>
      <c r="GV65" s="31"/>
      <c r="GW65" s="31"/>
    </row>
    <row r="66" spans="1:205" s="121" customFormat="1" ht="25.25" customHeight="1">
      <c r="A66" s="31"/>
      <c r="B66" s="31"/>
      <c r="C66" s="31"/>
      <c r="D66" s="31"/>
      <c r="E66" s="637" t="s">
        <v>526</v>
      </c>
      <c r="F66" s="866">
        <v>13</v>
      </c>
      <c r="G66" s="867"/>
      <c r="H66" s="530"/>
      <c r="I66" s="815" t="str">
        <f>IF($H66="","",(VLOOKUP($H66,'競技者（中）'!$B$2:$G$1500,2,0)))</f>
        <v/>
      </c>
      <c r="J66" s="815" t="str">
        <f>IF($H66="","",(VLOOKUP($H66,'競技者（中）'!$B$2:$G$1500,6,0)))</f>
        <v/>
      </c>
      <c r="K66" s="815" t="str">
        <f>IF($H66="","",(VLOOKUP($H66,'競技者（中）'!$B$2:$G$1500,3,0)))</f>
        <v/>
      </c>
      <c r="L66" s="818" t="str">
        <f>IF($H66="","",(VLOOKUP($H66,'競技者（中）'!$B$2:$G$1500,4,0)))</f>
        <v/>
      </c>
      <c r="M66" s="663"/>
      <c r="N66" s="534"/>
      <c r="O66" s="535"/>
      <c r="P66" s="663"/>
      <c r="Q66" s="534"/>
      <c r="R66" s="535"/>
      <c r="S66" s="533"/>
      <c r="T66" s="534"/>
      <c r="U66" s="535"/>
      <c r="V66" s="345"/>
      <c r="W66" s="345"/>
      <c r="X66" s="345"/>
      <c r="Y66" s="111"/>
      <c r="Z66" s="345"/>
      <c r="AA66" s="124"/>
      <c r="AB66" s="124"/>
      <c r="AC66" s="214" t="s">
        <v>23</v>
      </c>
      <c r="AD66" s="126" t="s">
        <v>46</v>
      </c>
      <c r="AE66" s="401" t="s">
        <v>83</v>
      </c>
      <c r="AF66" s="401" t="s">
        <v>83</v>
      </c>
      <c r="AG66" s="401" t="s">
        <v>83</v>
      </c>
      <c r="AI66" s="120" t="str">
        <f t="shared" si="15"/>
        <v/>
      </c>
      <c r="AJ66" s="120">
        <f>IF(AD66="","",VLOOKUP(AD66,所属・種目コード!W:X,2,FALSE))</f>
        <v>3</v>
      </c>
      <c r="AK66" s="128">
        <f t="shared" si="16"/>
        <v>0</v>
      </c>
      <c r="AL66" s="120" t="str">
        <f t="shared" si="17"/>
        <v/>
      </c>
      <c r="AM66" s="120" t="str">
        <f t="shared" si="18"/>
        <v/>
      </c>
      <c r="AN66" s="120" t="str">
        <f t="shared" si="19"/>
        <v>()</v>
      </c>
      <c r="AO66" s="120" t="str">
        <f t="shared" si="20"/>
        <v/>
      </c>
      <c r="AP66" s="120">
        <f>IF(AC66="","",VLOOKUP(AC66,所属・種目コード!AQ:AR,2,FALSE))</f>
        <v>1</v>
      </c>
      <c r="AQ66" s="120" t="str">
        <f>IF(L66="","",VLOOKUP(L66,所属・種目コード!$B$2:$D$160,3,FALSE))</f>
        <v/>
      </c>
      <c r="AR66" s="120" t="str">
        <f>IF(N66="","",VLOOKUP(N66,所属・種目コード!$AF$2:$AG$50,2,FALSE))</f>
        <v/>
      </c>
      <c r="AS66" s="120" t="str">
        <f>IF(M66="","",VLOOKUP(M66,所属・種目コード!$AB$2:$AD$11,3,FALSE))</f>
        <v/>
      </c>
      <c r="AT66" s="361">
        <f t="shared" si="21"/>
        <v>0</v>
      </c>
      <c r="AU66" s="120" t="str">
        <f t="shared" si="22"/>
        <v xml:space="preserve"> 0</v>
      </c>
      <c r="AV66" s="120" t="str">
        <f>IF(Q66="","",VLOOKUP(Q66,所属・種目コード!$AF$2:$AG$52,2,FALSE))</f>
        <v/>
      </c>
      <c r="AW66" s="120" t="str">
        <f>IF(P66="","",VLOOKUP(P66,所属・種目コード!$AB$2:$AD$11,3,FALSE))</f>
        <v/>
      </c>
      <c r="AX66" s="361">
        <f t="shared" si="23"/>
        <v>0</v>
      </c>
      <c r="AY66" s="120" t="str">
        <f t="shared" si="24"/>
        <v/>
      </c>
      <c r="AZ66" s="120" t="str">
        <f>IF(T66="","",VLOOKUP(T66,所属・種目コード!$AF$2:$AG$52,2,FALSE))</f>
        <v/>
      </c>
      <c r="BA66" s="120" t="str">
        <f>IF(S66="","",VLOOKUP(S66,所属・種目コード!$AB$2:$AD$11,3,FALSE))</f>
        <v/>
      </c>
      <c r="BB66" s="361">
        <f t="shared" si="25"/>
        <v>0</v>
      </c>
      <c r="BC66" s="120" t="str">
        <f t="shared" si="26"/>
        <v xml:space="preserve"> 0</v>
      </c>
      <c r="BE66" s="120" t="str">
        <f>IF(N66="","",VLOOKUP(N66,所属・種目コード!$AF$2:$AH$47,3,FALSE))</f>
        <v/>
      </c>
      <c r="BF66" s="361">
        <f t="shared" si="30"/>
        <v>0</v>
      </c>
      <c r="BG66" s="120" t="str">
        <f>IF(Q66="","",VLOOKUP(Q66,所属・種目コード!$AF$2:$AH$47,3,FALSE))</f>
        <v/>
      </c>
      <c r="BH66" s="361">
        <f t="shared" si="31"/>
        <v>0</v>
      </c>
      <c r="BI66" s="120" t="str">
        <f>IF(T66="","",VLOOKUP(T66,所属・種目コード!$AF$2:$AH$47,3,FALSE))</f>
        <v/>
      </c>
      <c r="BJ66" s="361">
        <f t="shared" si="32"/>
        <v>0</v>
      </c>
      <c r="BL66" s="31"/>
      <c r="BM66" s="576" t="s">
        <v>168</v>
      </c>
      <c r="BN66" s="31"/>
      <c r="BO66" s="568"/>
      <c r="BP66" s="568" t="s">
        <v>951</v>
      </c>
      <c r="BQ66" s="31"/>
      <c r="BR66" s="31"/>
      <c r="BS66" s="31"/>
      <c r="BT66" s="31"/>
      <c r="BU66" s="31"/>
      <c r="BV66" s="31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1"/>
      <c r="CM66" s="31"/>
      <c r="CN66" s="31"/>
      <c r="CO66" s="31"/>
      <c r="CP66" s="31"/>
      <c r="CQ66" s="31"/>
      <c r="CR66" s="31"/>
      <c r="CS66" s="31"/>
      <c r="CT66" s="31"/>
      <c r="CU66" s="31"/>
      <c r="CV66" s="31"/>
      <c r="CW66" s="31"/>
      <c r="CX66" s="31"/>
      <c r="CY66" s="31"/>
      <c r="CZ66" s="31"/>
      <c r="DA66" s="31"/>
      <c r="DB66" s="31"/>
      <c r="DC66" s="31"/>
      <c r="DD66" s="31"/>
      <c r="DE66" s="31"/>
      <c r="DF66" s="31"/>
      <c r="DG66" s="31"/>
      <c r="DH66" s="31"/>
      <c r="DI66" s="31"/>
      <c r="DJ66" s="31"/>
      <c r="DK66" s="31"/>
      <c r="DL66" s="31"/>
      <c r="DM66" s="31"/>
      <c r="DN66" s="31"/>
      <c r="DO66" s="31"/>
      <c r="DP66" s="31"/>
      <c r="DQ66" s="31"/>
      <c r="DR66" s="31"/>
      <c r="DS66" s="31"/>
      <c r="DT66" s="31"/>
      <c r="DU66" s="31"/>
      <c r="DV66" s="31"/>
      <c r="DW66" s="31"/>
      <c r="DX66" s="31"/>
      <c r="DY66" s="31"/>
      <c r="DZ66" s="31"/>
      <c r="EA66" s="31"/>
      <c r="EB66" s="31"/>
      <c r="EC66" s="31"/>
      <c r="ED66" s="31"/>
      <c r="EE66" s="31"/>
      <c r="EF66" s="31"/>
      <c r="EG66" s="31"/>
      <c r="EH66" s="31"/>
      <c r="EI66" s="31"/>
      <c r="EJ66" s="31"/>
      <c r="EK66" s="31"/>
      <c r="EL66" s="31"/>
      <c r="EM66" s="31"/>
      <c r="EN66" s="31"/>
      <c r="EO66" s="31"/>
      <c r="EP66" s="31"/>
      <c r="EQ66" s="31"/>
      <c r="ER66" s="31"/>
      <c r="ES66" s="31"/>
      <c r="ET66" s="31"/>
      <c r="EU66" s="31"/>
      <c r="EV66" s="31"/>
      <c r="EW66" s="31"/>
      <c r="EX66" s="31"/>
      <c r="EY66" s="31"/>
      <c r="EZ66" s="31"/>
      <c r="FA66" s="31"/>
      <c r="FB66" s="31"/>
      <c r="FC66" s="31"/>
      <c r="FD66" s="31"/>
      <c r="FE66" s="31"/>
      <c r="FF66" s="31"/>
      <c r="FG66" s="31"/>
      <c r="FH66" s="31"/>
      <c r="FI66" s="31"/>
      <c r="FJ66" s="31"/>
      <c r="FK66" s="31"/>
      <c r="FL66" s="31"/>
      <c r="FM66" s="31"/>
      <c r="FN66" s="31"/>
      <c r="FO66" s="31"/>
      <c r="FP66" s="31"/>
      <c r="FQ66" s="31"/>
      <c r="FR66" s="31"/>
      <c r="FS66" s="31"/>
      <c r="FT66" s="31"/>
      <c r="FU66" s="31"/>
      <c r="FV66" s="31"/>
      <c r="FW66" s="31"/>
      <c r="FX66" s="31"/>
      <c r="FY66" s="31"/>
      <c r="FZ66" s="31"/>
      <c r="GA66" s="31"/>
      <c r="GB66" s="31"/>
      <c r="GC66" s="31"/>
      <c r="GD66" s="31"/>
      <c r="GE66" s="31"/>
      <c r="GF66" s="31"/>
      <c r="GG66" s="31"/>
      <c r="GH66" s="31"/>
      <c r="GI66" s="31"/>
      <c r="GJ66" s="31"/>
      <c r="GK66" s="31"/>
      <c r="GL66" s="31"/>
      <c r="GM66" s="31"/>
      <c r="GN66" s="31"/>
      <c r="GO66" s="31"/>
      <c r="GP66" s="31"/>
      <c r="GQ66" s="31"/>
      <c r="GR66" s="31"/>
      <c r="GS66" s="31"/>
      <c r="GT66" s="31"/>
      <c r="GU66" s="31"/>
      <c r="GV66" s="31"/>
      <c r="GW66" s="31"/>
    </row>
    <row r="67" spans="1:205" s="121" customFormat="1" ht="25.25" customHeight="1">
      <c r="A67" s="31"/>
      <c r="B67" s="31"/>
      <c r="C67" s="31"/>
      <c r="D67" s="31"/>
      <c r="E67" s="637" t="s">
        <v>526</v>
      </c>
      <c r="F67" s="866">
        <v>14</v>
      </c>
      <c r="G67" s="867"/>
      <c r="H67" s="530"/>
      <c r="I67" s="815" t="str">
        <f>IF($H67="","",(VLOOKUP($H67,'競技者（中）'!$B$2:$G$1500,2,0)))</f>
        <v/>
      </c>
      <c r="J67" s="815" t="str">
        <f>IF($H67="","",(VLOOKUP($H67,'競技者（中）'!$B$2:$G$1500,6,0)))</f>
        <v/>
      </c>
      <c r="K67" s="815" t="str">
        <f>IF($H67="","",(VLOOKUP($H67,'競技者（中）'!$B$2:$G$1500,3,0)))</f>
        <v/>
      </c>
      <c r="L67" s="818" t="str">
        <f>IF($H67="","",(VLOOKUP($H67,'競技者（中）'!$B$2:$G$1500,4,0)))</f>
        <v/>
      </c>
      <c r="M67" s="663"/>
      <c r="N67" s="534"/>
      <c r="O67" s="535"/>
      <c r="P67" s="663"/>
      <c r="Q67" s="534"/>
      <c r="R67" s="535"/>
      <c r="S67" s="533"/>
      <c r="T67" s="534"/>
      <c r="U67" s="535"/>
      <c r="V67" s="345"/>
      <c r="W67" s="345"/>
      <c r="X67" s="345"/>
      <c r="Y67" s="111"/>
      <c r="Z67" s="345"/>
      <c r="AA67" s="124"/>
      <c r="AB67" s="124"/>
      <c r="AC67" s="214" t="s">
        <v>23</v>
      </c>
      <c r="AD67" s="126" t="s">
        <v>46</v>
      </c>
      <c r="AE67" s="401" t="s">
        <v>83</v>
      </c>
      <c r="AF67" s="401" t="s">
        <v>83</v>
      </c>
      <c r="AG67" s="401" t="s">
        <v>83</v>
      </c>
      <c r="AI67" s="120" t="str">
        <f t="shared" si="15"/>
        <v/>
      </c>
      <c r="AJ67" s="120">
        <f>IF(AD67="","",VLOOKUP(AD67,所属・種目コード!W:X,2,FALSE))</f>
        <v>3</v>
      </c>
      <c r="AK67" s="128">
        <f t="shared" si="16"/>
        <v>0</v>
      </c>
      <c r="AL67" s="120" t="str">
        <f t="shared" si="17"/>
        <v/>
      </c>
      <c r="AM67" s="120" t="str">
        <f t="shared" si="18"/>
        <v/>
      </c>
      <c r="AN67" s="120" t="str">
        <f t="shared" si="19"/>
        <v>()</v>
      </c>
      <c r="AO67" s="120" t="str">
        <f t="shared" si="20"/>
        <v/>
      </c>
      <c r="AP67" s="120">
        <f>IF(AC67="","",VLOOKUP(AC67,所属・種目コード!AQ:AR,2,FALSE))</f>
        <v>1</v>
      </c>
      <c r="AQ67" s="120" t="str">
        <f>IF(L67="","",VLOOKUP(L67,所属・種目コード!$B$2:$D$160,3,FALSE))</f>
        <v/>
      </c>
      <c r="AR67" s="120" t="str">
        <f>IF(N67="","",VLOOKUP(N67,所属・種目コード!$AF$2:$AG$50,2,FALSE))</f>
        <v/>
      </c>
      <c r="AS67" s="120" t="str">
        <f>IF(M67="","",VLOOKUP(M67,所属・種目コード!$AB$2:$AD$11,3,FALSE))</f>
        <v/>
      </c>
      <c r="AT67" s="361">
        <f t="shared" si="21"/>
        <v>0</v>
      </c>
      <c r="AU67" s="120" t="str">
        <f t="shared" si="22"/>
        <v xml:space="preserve"> 0</v>
      </c>
      <c r="AV67" s="120" t="str">
        <f>IF(Q67="","",VLOOKUP(Q67,所属・種目コード!$AF$2:$AG$52,2,FALSE))</f>
        <v/>
      </c>
      <c r="AW67" s="120" t="str">
        <f>IF(P67="","",VLOOKUP(P67,所属・種目コード!$AB$2:$AD$11,3,FALSE))</f>
        <v/>
      </c>
      <c r="AX67" s="361">
        <f t="shared" si="23"/>
        <v>0</v>
      </c>
      <c r="AY67" s="120" t="str">
        <f t="shared" si="24"/>
        <v/>
      </c>
      <c r="AZ67" s="120" t="str">
        <f>IF(T67="","",VLOOKUP(T67,所属・種目コード!$AF$2:$AG$52,2,FALSE))</f>
        <v/>
      </c>
      <c r="BA67" s="120" t="str">
        <f>IF(S67="","",VLOOKUP(S67,所属・種目コード!$AB$2:$AD$11,3,FALSE))</f>
        <v/>
      </c>
      <c r="BB67" s="361">
        <f t="shared" si="25"/>
        <v>0</v>
      </c>
      <c r="BC67" s="120" t="str">
        <f t="shared" si="26"/>
        <v xml:space="preserve"> 0</v>
      </c>
      <c r="BE67" s="120" t="str">
        <f>IF(N67="","",VLOOKUP(N67,所属・種目コード!$AF$2:$AH$47,3,FALSE))</f>
        <v/>
      </c>
      <c r="BF67" s="361">
        <f t="shared" si="30"/>
        <v>0</v>
      </c>
      <c r="BG67" s="120" t="str">
        <f>IF(Q67="","",VLOOKUP(Q67,所属・種目コード!$AF$2:$AH$47,3,FALSE))</f>
        <v/>
      </c>
      <c r="BH67" s="361">
        <f t="shared" si="31"/>
        <v>0</v>
      </c>
      <c r="BI67" s="120" t="str">
        <f>IF(T67="","",VLOOKUP(T67,所属・種目コード!$AF$2:$AH$47,3,FALSE))</f>
        <v/>
      </c>
      <c r="BJ67" s="361">
        <f t="shared" si="32"/>
        <v>0</v>
      </c>
      <c r="BL67" s="31"/>
      <c r="BM67" s="576" t="s">
        <v>174</v>
      </c>
      <c r="BN67" s="31"/>
      <c r="BO67" s="568"/>
      <c r="BP67" s="568" t="s">
        <v>1020</v>
      </c>
      <c r="BQ67" s="31"/>
      <c r="BR67" s="31"/>
      <c r="BS67" s="31"/>
      <c r="BT67" s="31"/>
      <c r="BU67" s="31"/>
      <c r="BV67" s="31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1"/>
      <c r="CM67" s="31"/>
      <c r="CN67" s="31"/>
      <c r="CO67" s="31"/>
      <c r="CP67" s="31"/>
      <c r="CQ67" s="31"/>
      <c r="CR67" s="31"/>
      <c r="CS67" s="31"/>
      <c r="CT67" s="31"/>
      <c r="CU67" s="31"/>
      <c r="CV67" s="31"/>
      <c r="CW67" s="31"/>
      <c r="CX67" s="31"/>
      <c r="CY67" s="31"/>
      <c r="CZ67" s="31"/>
      <c r="DA67" s="31"/>
      <c r="DB67" s="31"/>
      <c r="DC67" s="31"/>
      <c r="DD67" s="31"/>
      <c r="DE67" s="31"/>
      <c r="DF67" s="31"/>
      <c r="DG67" s="31"/>
      <c r="DH67" s="31"/>
      <c r="DI67" s="31"/>
      <c r="DJ67" s="31"/>
      <c r="DK67" s="31"/>
      <c r="DL67" s="31"/>
      <c r="DM67" s="31"/>
      <c r="DN67" s="31"/>
      <c r="DO67" s="31"/>
      <c r="DP67" s="31"/>
      <c r="DQ67" s="31"/>
      <c r="DR67" s="31"/>
      <c r="DS67" s="31"/>
      <c r="DT67" s="31"/>
      <c r="DU67" s="31"/>
      <c r="DV67" s="31"/>
      <c r="DW67" s="31"/>
      <c r="DX67" s="31"/>
      <c r="DY67" s="31"/>
      <c r="DZ67" s="31"/>
      <c r="EA67" s="31"/>
      <c r="EB67" s="31"/>
      <c r="EC67" s="31"/>
      <c r="ED67" s="31"/>
      <c r="EE67" s="31"/>
      <c r="EF67" s="31"/>
      <c r="EG67" s="31"/>
      <c r="EH67" s="31"/>
      <c r="EI67" s="31"/>
      <c r="EJ67" s="31"/>
      <c r="EK67" s="31"/>
      <c r="EL67" s="31"/>
      <c r="EM67" s="31"/>
      <c r="EN67" s="31"/>
      <c r="EO67" s="31"/>
      <c r="EP67" s="31"/>
      <c r="EQ67" s="31"/>
      <c r="ER67" s="31"/>
      <c r="ES67" s="31"/>
      <c r="ET67" s="31"/>
      <c r="EU67" s="31"/>
      <c r="EV67" s="31"/>
      <c r="EW67" s="31"/>
      <c r="EX67" s="31"/>
      <c r="EY67" s="31"/>
      <c r="EZ67" s="31"/>
      <c r="FA67" s="31"/>
      <c r="FB67" s="31"/>
      <c r="FC67" s="31"/>
      <c r="FD67" s="31"/>
      <c r="FE67" s="31"/>
      <c r="FF67" s="31"/>
      <c r="FG67" s="31"/>
      <c r="FH67" s="31"/>
      <c r="FI67" s="31"/>
      <c r="FJ67" s="31"/>
      <c r="FK67" s="31"/>
      <c r="FL67" s="31"/>
      <c r="FM67" s="31"/>
      <c r="FN67" s="31"/>
      <c r="FO67" s="31"/>
      <c r="FP67" s="31"/>
      <c r="FQ67" s="31"/>
      <c r="FR67" s="31"/>
      <c r="FS67" s="31"/>
      <c r="FT67" s="31"/>
      <c r="FU67" s="31"/>
      <c r="FV67" s="31"/>
      <c r="FW67" s="31"/>
      <c r="FX67" s="31"/>
      <c r="FY67" s="31"/>
      <c r="FZ67" s="31"/>
      <c r="GA67" s="31"/>
      <c r="GB67" s="31"/>
      <c r="GC67" s="31"/>
      <c r="GD67" s="31"/>
      <c r="GE67" s="31"/>
      <c r="GF67" s="31"/>
      <c r="GG67" s="31"/>
      <c r="GH67" s="31"/>
      <c r="GI67" s="31"/>
      <c r="GJ67" s="31"/>
      <c r="GK67" s="31"/>
      <c r="GL67" s="31"/>
      <c r="GM67" s="31"/>
      <c r="GN67" s="31"/>
      <c r="GO67" s="31"/>
      <c r="GP67" s="31"/>
      <c r="GQ67" s="31"/>
      <c r="GR67" s="31"/>
      <c r="GS67" s="31"/>
      <c r="GT67" s="31"/>
      <c r="GU67" s="31"/>
      <c r="GV67" s="31"/>
      <c r="GW67" s="31"/>
    </row>
    <row r="68" spans="1:205" s="121" customFormat="1" ht="25.25" customHeight="1" thickBot="1">
      <c r="A68" s="31"/>
      <c r="B68" s="31"/>
      <c r="C68" s="31"/>
      <c r="D68" s="31"/>
      <c r="E68" s="638" t="s">
        <v>526</v>
      </c>
      <c r="F68" s="868">
        <v>15</v>
      </c>
      <c r="G68" s="869"/>
      <c r="H68" s="539"/>
      <c r="I68" s="816" t="str">
        <f>IF($H68="","",(VLOOKUP($H68,'競技者（中）'!$B$2:$G$1500,2,0)))</f>
        <v/>
      </c>
      <c r="J68" s="816" t="str">
        <f>IF($H68="","",(VLOOKUP($H68,'競技者（中）'!$B$2:$G$1500,6,0)))</f>
        <v/>
      </c>
      <c r="K68" s="816" t="str">
        <f>IF($H68="","",(VLOOKUP($H68,'競技者（中）'!$B$2:$G$1500,3,0)))</f>
        <v/>
      </c>
      <c r="L68" s="819" t="str">
        <f>IF($H68="","",(VLOOKUP($H68,'競技者（中）'!$B$2:$G$1500,4,0)))</f>
        <v/>
      </c>
      <c r="M68" s="750"/>
      <c r="N68" s="536"/>
      <c r="O68" s="662"/>
      <c r="P68" s="750"/>
      <c r="Q68" s="536"/>
      <c r="R68" s="662"/>
      <c r="S68" s="660"/>
      <c r="T68" s="661"/>
      <c r="U68" s="662"/>
      <c r="V68" s="345"/>
      <c r="W68" s="345"/>
      <c r="X68" s="345"/>
      <c r="Y68" s="110"/>
      <c r="Z68" s="345"/>
      <c r="AA68" s="124"/>
      <c r="AB68" s="124"/>
      <c r="AC68" s="214" t="s">
        <v>23</v>
      </c>
      <c r="AD68" s="126" t="s">
        <v>46</v>
      </c>
      <c r="AE68" s="401" t="s">
        <v>83</v>
      </c>
      <c r="AF68" s="401" t="s">
        <v>83</v>
      </c>
      <c r="AG68" s="401" t="s">
        <v>83</v>
      </c>
      <c r="AI68" s="120" t="str">
        <f t="shared" si="15"/>
        <v/>
      </c>
      <c r="AJ68" s="120">
        <f>IF(AD68="","",VLOOKUP(AD68,所属・種目コード!W:X,2,FALSE))</f>
        <v>3</v>
      </c>
      <c r="AK68" s="128">
        <f t="shared" si="16"/>
        <v>0</v>
      </c>
      <c r="AL68" s="120" t="str">
        <f t="shared" si="17"/>
        <v/>
      </c>
      <c r="AM68" s="120" t="str">
        <f t="shared" si="18"/>
        <v/>
      </c>
      <c r="AN68" s="120" t="str">
        <f t="shared" si="19"/>
        <v>()</v>
      </c>
      <c r="AO68" s="120" t="str">
        <f t="shared" si="20"/>
        <v/>
      </c>
      <c r="AP68" s="120">
        <f>IF(AC68="","",VLOOKUP(AC68,所属・種目コード!AQ:AR,2,FALSE))</f>
        <v>1</v>
      </c>
      <c r="AQ68" s="120" t="str">
        <f>IF(L68="","",VLOOKUP(L68,所属・種目コード!$B$2:$D$160,3,FALSE))</f>
        <v/>
      </c>
      <c r="AR68" s="120" t="str">
        <f>IF(N68="","",VLOOKUP(N68,所属・種目コード!$AF$2:$AG$50,2,FALSE))</f>
        <v/>
      </c>
      <c r="AS68" s="120" t="str">
        <f>IF(M68="","",VLOOKUP(M68,所属・種目コード!$AB$2:$AD$11,3,FALSE))</f>
        <v/>
      </c>
      <c r="AT68" s="361">
        <f t="shared" si="21"/>
        <v>0</v>
      </c>
      <c r="AU68" s="120" t="str">
        <f t="shared" si="22"/>
        <v xml:space="preserve"> 0</v>
      </c>
      <c r="AV68" s="120" t="str">
        <f>IF(Q68="","",VLOOKUP(Q68,所属・種目コード!$AF$2:$AG$52,2,FALSE))</f>
        <v/>
      </c>
      <c r="AW68" s="120" t="str">
        <f>IF(P68="","",VLOOKUP(P68,所属・種目コード!$AB$2:$AD$11,3,FALSE))</f>
        <v/>
      </c>
      <c r="AX68" s="361">
        <f t="shared" si="23"/>
        <v>0</v>
      </c>
      <c r="AY68" s="120" t="str">
        <f t="shared" si="24"/>
        <v/>
      </c>
      <c r="AZ68" s="120" t="str">
        <f>IF(T68="","",VLOOKUP(T68,所属・種目コード!$AF$2:$AG$52,2,FALSE))</f>
        <v/>
      </c>
      <c r="BA68" s="120" t="str">
        <f>IF(S68="","",VLOOKUP(S68,所属・種目コード!$AB$2:$AD$11,3,FALSE))</f>
        <v/>
      </c>
      <c r="BB68" s="361">
        <f t="shared" si="25"/>
        <v>0</v>
      </c>
      <c r="BC68" s="120" t="str">
        <f t="shared" si="26"/>
        <v xml:space="preserve"> 0</v>
      </c>
      <c r="BE68" s="120" t="str">
        <f>IF(N68="","",VLOOKUP(N68,所属・種目コード!$AF$2:$AH$47,3,FALSE))</f>
        <v/>
      </c>
      <c r="BF68" s="361">
        <f t="shared" si="30"/>
        <v>0</v>
      </c>
      <c r="BG68" s="120" t="str">
        <f>IF(Q68="","",VLOOKUP(Q68,所属・種目コード!$AF$2:$AH$47,3,FALSE))</f>
        <v/>
      </c>
      <c r="BH68" s="361">
        <f t="shared" si="31"/>
        <v>0</v>
      </c>
      <c r="BI68" s="120" t="str">
        <f>IF(T68="","",VLOOKUP(T68,所属・種目コード!$AF$2:$AH$47,3,FALSE))</f>
        <v/>
      </c>
      <c r="BJ68" s="361">
        <f t="shared" si="32"/>
        <v>0</v>
      </c>
      <c r="BL68" s="31"/>
      <c r="BM68" s="576" t="s">
        <v>180</v>
      </c>
      <c r="BN68" s="31"/>
      <c r="BO68" s="568"/>
      <c r="BP68" s="568" t="s">
        <v>933</v>
      </c>
      <c r="BQ68" s="31"/>
      <c r="BR68" s="31"/>
      <c r="BS68" s="31"/>
      <c r="BT68" s="31"/>
      <c r="BU68" s="31"/>
      <c r="BV68" s="31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1"/>
      <c r="CM68" s="31"/>
      <c r="CN68" s="31"/>
      <c r="CO68" s="31"/>
      <c r="CP68" s="31"/>
      <c r="CQ68" s="31"/>
      <c r="CR68" s="31"/>
      <c r="CS68" s="31"/>
      <c r="CT68" s="31"/>
      <c r="CU68" s="31"/>
      <c r="CV68" s="31"/>
      <c r="CW68" s="31"/>
      <c r="CX68" s="31"/>
      <c r="CY68" s="31"/>
      <c r="CZ68" s="31"/>
      <c r="DA68" s="31"/>
      <c r="DB68" s="31"/>
      <c r="DC68" s="31"/>
      <c r="DD68" s="31"/>
      <c r="DE68" s="31"/>
      <c r="DF68" s="31"/>
      <c r="DG68" s="31"/>
      <c r="DH68" s="31"/>
      <c r="DI68" s="31"/>
      <c r="DJ68" s="31"/>
      <c r="DK68" s="31"/>
      <c r="DL68" s="31"/>
      <c r="DM68" s="31"/>
      <c r="DN68" s="31"/>
      <c r="DO68" s="31"/>
      <c r="DP68" s="31"/>
      <c r="DQ68" s="31"/>
      <c r="DR68" s="31"/>
      <c r="DS68" s="31"/>
      <c r="DT68" s="31"/>
      <c r="DU68" s="31"/>
      <c r="DV68" s="31"/>
      <c r="DW68" s="31"/>
      <c r="DX68" s="31"/>
      <c r="DY68" s="31"/>
      <c r="DZ68" s="31"/>
      <c r="EA68" s="31"/>
      <c r="EB68" s="31"/>
      <c r="EC68" s="31"/>
      <c r="ED68" s="31"/>
      <c r="EE68" s="31"/>
      <c r="EF68" s="31"/>
      <c r="EG68" s="31"/>
      <c r="EH68" s="31"/>
      <c r="EI68" s="31"/>
      <c r="EJ68" s="31"/>
      <c r="EK68" s="31"/>
      <c r="EL68" s="31"/>
      <c r="EM68" s="31"/>
      <c r="EN68" s="31"/>
      <c r="EO68" s="31"/>
      <c r="EP68" s="31"/>
      <c r="EQ68" s="31"/>
      <c r="ER68" s="31"/>
      <c r="ES68" s="31"/>
      <c r="ET68" s="31"/>
      <c r="EU68" s="31"/>
      <c r="EV68" s="31"/>
      <c r="EW68" s="31"/>
      <c r="EX68" s="31"/>
      <c r="EY68" s="31"/>
      <c r="EZ68" s="31"/>
      <c r="FA68" s="31"/>
      <c r="FB68" s="31"/>
      <c r="FC68" s="31"/>
      <c r="FD68" s="31"/>
      <c r="FE68" s="31"/>
      <c r="FF68" s="31"/>
      <c r="FG68" s="31"/>
      <c r="FH68" s="31"/>
      <c r="FI68" s="31"/>
      <c r="FJ68" s="31"/>
      <c r="FK68" s="31"/>
      <c r="FL68" s="31"/>
      <c r="FM68" s="31"/>
      <c r="FN68" s="31"/>
      <c r="FO68" s="31"/>
      <c r="FP68" s="31"/>
      <c r="FQ68" s="31"/>
      <c r="FR68" s="31"/>
      <c r="FS68" s="31"/>
      <c r="FT68" s="31"/>
      <c r="FU68" s="31"/>
      <c r="FV68" s="31"/>
      <c r="FW68" s="31"/>
      <c r="FX68" s="31"/>
      <c r="FY68" s="31"/>
      <c r="FZ68" s="31"/>
      <c r="GA68" s="31"/>
      <c r="GB68" s="31"/>
      <c r="GC68" s="31"/>
      <c r="GD68" s="31"/>
      <c r="GE68" s="31"/>
      <c r="GF68" s="31"/>
      <c r="GG68" s="31"/>
      <c r="GH68" s="31"/>
      <c r="GI68" s="31"/>
      <c r="GJ68" s="31"/>
      <c r="GK68" s="31"/>
      <c r="GL68" s="31"/>
      <c r="GM68" s="31"/>
      <c r="GN68" s="31"/>
      <c r="GO68" s="31"/>
      <c r="GP68" s="31"/>
      <c r="GQ68" s="31"/>
      <c r="GR68" s="31"/>
      <c r="GS68" s="31"/>
      <c r="GT68" s="31"/>
      <c r="GU68" s="31"/>
      <c r="GV68" s="31"/>
      <c r="GW68" s="31"/>
    </row>
    <row r="69" spans="1:205" s="121" customFormat="1" ht="25.25" customHeight="1">
      <c r="A69" s="31"/>
      <c r="B69" s="31"/>
      <c r="C69" s="31"/>
      <c r="D69" s="31"/>
      <c r="E69" s="666" t="s">
        <v>526</v>
      </c>
      <c r="F69" s="881">
        <v>16</v>
      </c>
      <c r="G69" s="882"/>
      <c r="H69" s="538"/>
      <c r="I69" s="814" t="str">
        <f>IF($H69="","",(VLOOKUP($H69,'競技者（中）'!$B$2:$G$1500,2,0)))</f>
        <v/>
      </c>
      <c r="J69" s="814" t="str">
        <f>IF($H69="","",(VLOOKUP($H69,'競技者（中）'!$B$2:$G$1500,6,0)))</f>
        <v/>
      </c>
      <c r="K69" s="814" t="str">
        <f>IF($H69="","",(VLOOKUP($H69,'競技者（中）'!$B$2:$G$1500,3,0)))</f>
        <v/>
      </c>
      <c r="L69" s="817" t="str">
        <f>IF($H69="","",(VLOOKUP($H69,'競技者（中）'!$B$2:$G$1500,4,0)))</f>
        <v/>
      </c>
      <c r="M69" s="663"/>
      <c r="N69" s="534"/>
      <c r="O69" s="540"/>
      <c r="P69" s="663"/>
      <c r="Q69" s="534"/>
      <c r="R69" s="540"/>
      <c r="S69" s="667"/>
      <c r="T69" s="592"/>
      <c r="U69" s="540"/>
      <c r="V69" s="345"/>
      <c r="W69" s="345"/>
      <c r="X69" s="345"/>
      <c r="Y69" s="111"/>
      <c r="Z69" s="345"/>
      <c r="AA69" s="124"/>
      <c r="AB69" s="124"/>
      <c r="AC69" s="214" t="s">
        <v>23</v>
      </c>
      <c r="AD69" s="126" t="s">
        <v>46</v>
      </c>
      <c r="AE69" s="401" t="s">
        <v>83</v>
      </c>
      <c r="AF69" s="401" t="s">
        <v>83</v>
      </c>
      <c r="AG69" s="401" t="s">
        <v>83</v>
      </c>
      <c r="AI69" s="120" t="str">
        <f t="shared" si="15"/>
        <v/>
      </c>
      <c r="AJ69" s="120">
        <f>IF(AD69="","",VLOOKUP(AD69,所属・種目コード!W:X,2,FALSE))</f>
        <v>3</v>
      </c>
      <c r="AK69" s="128">
        <f t="shared" si="16"/>
        <v>0</v>
      </c>
      <c r="AL69" s="120" t="str">
        <f t="shared" si="17"/>
        <v/>
      </c>
      <c r="AM69" s="120" t="str">
        <f t="shared" si="18"/>
        <v/>
      </c>
      <c r="AN69" s="120" t="str">
        <f t="shared" si="19"/>
        <v>()</v>
      </c>
      <c r="AO69" s="120" t="str">
        <f t="shared" si="20"/>
        <v/>
      </c>
      <c r="AP69" s="120">
        <f>IF(AC69="","",VLOOKUP(AC69,所属・種目コード!AQ:AR,2,FALSE))</f>
        <v>1</v>
      </c>
      <c r="AQ69" s="120" t="str">
        <f>IF(L69="","",VLOOKUP(L69,所属・種目コード!$B$2:$D$160,3,FALSE))</f>
        <v/>
      </c>
      <c r="AR69" s="120" t="str">
        <f>IF(N69="","",VLOOKUP(N69,所属・種目コード!$AF$2:$AG$50,2,FALSE))</f>
        <v/>
      </c>
      <c r="AS69" s="120" t="str">
        <f>IF(M69="","",VLOOKUP(M69,所属・種目コード!$AB$2:$AD$11,3,FALSE))</f>
        <v/>
      </c>
      <c r="AT69" s="361">
        <f t="shared" si="21"/>
        <v>0</v>
      </c>
      <c r="AU69" s="120" t="str">
        <f t="shared" si="22"/>
        <v xml:space="preserve"> 0</v>
      </c>
      <c r="AV69" s="120" t="str">
        <f>IF(Q69="","",VLOOKUP(Q69,所属・種目コード!$AF$2:$AG$52,2,FALSE))</f>
        <v/>
      </c>
      <c r="AW69" s="120" t="str">
        <f>IF(P69="","",VLOOKUP(P69,所属・種目コード!$AB$2:$AD$11,3,FALSE))</f>
        <v/>
      </c>
      <c r="AX69" s="361">
        <f t="shared" si="23"/>
        <v>0</v>
      </c>
      <c r="AY69" s="120" t="str">
        <f t="shared" si="24"/>
        <v/>
      </c>
      <c r="AZ69" s="120" t="str">
        <f>IF(T69="","",VLOOKUP(T69,所属・種目コード!$AF$2:$AG$52,2,FALSE))</f>
        <v/>
      </c>
      <c r="BA69" s="120" t="str">
        <f>IF(S69="","",VLOOKUP(S69,所属・種目コード!$AB$2:$AD$11,3,FALSE))</f>
        <v/>
      </c>
      <c r="BB69" s="361">
        <f t="shared" si="25"/>
        <v>0</v>
      </c>
      <c r="BC69" s="120" t="str">
        <f t="shared" si="26"/>
        <v xml:space="preserve"> 0</v>
      </c>
      <c r="BE69" s="120" t="str">
        <f>IF(N69="","",VLOOKUP(N69,所属・種目コード!$AF$2:$AH$47,3,FALSE))</f>
        <v/>
      </c>
      <c r="BF69" s="361">
        <f t="shared" si="30"/>
        <v>0</v>
      </c>
      <c r="BG69" s="120" t="str">
        <f>IF(Q69="","",VLOOKUP(Q69,所属・種目コード!$AF$2:$AH$47,3,FALSE))</f>
        <v/>
      </c>
      <c r="BH69" s="361">
        <f t="shared" si="31"/>
        <v>0</v>
      </c>
      <c r="BI69" s="120" t="str">
        <f>IF(T69="","",VLOOKUP(T69,所属・種目コード!$AF$2:$AH$47,3,FALSE))</f>
        <v/>
      </c>
      <c r="BJ69" s="361">
        <f t="shared" si="32"/>
        <v>0</v>
      </c>
      <c r="BL69" s="31"/>
      <c r="BM69" s="576" t="s">
        <v>186</v>
      </c>
      <c r="BN69" s="31"/>
      <c r="BO69" s="568"/>
      <c r="BP69" s="568" t="s">
        <v>1025</v>
      </c>
      <c r="BQ69" s="31"/>
      <c r="BR69" s="31"/>
      <c r="BS69" s="31"/>
      <c r="BT69" s="31"/>
      <c r="BU69" s="31"/>
      <c r="BV69" s="31"/>
      <c r="BW69" s="31"/>
      <c r="BX69" s="31"/>
      <c r="BY69" s="31"/>
      <c r="BZ69" s="31"/>
      <c r="CA69" s="31"/>
      <c r="CB69" s="31"/>
      <c r="CC69" s="31"/>
      <c r="CD69" s="31"/>
      <c r="CE69" s="31"/>
      <c r="CF69" s="31"/>
      <c r="CG69" s="31"/>
      <c r="CH69" s="31"/>
      <c r="CI69" s="31"/>
      <c r="CJ69" s="31"/>
      <c r="CK69" s="31"/>
      <c r="CL69" s="31"/>
      <c r="CM69" s="31"/>
      <c r="CN69" s="31"/>
      <c r="CO69" s="31"/>
      <c r="CP69" s="31"/>
      <c r="CQ69" s="31"/>
      <c r="CR69" s="31"/>
      <c r="CS69" s="31"/>
      <c r="CT69" s="31"/>
      <c r="CU69" s="31"/>
      <c r="CV69" s="31"/>
      <c r="CW69" s="31"/>
      <c r="CX69" s="31"/>
      <c r="CY69" s="31"/>
      <c r="CZ69" s="31"/>
      <c r="DA69" s="31"/>
      <c r="DB69" s="31"/>
      <c r="DC69" s="31"/>
      <c r="DD69" s="31"/>
      <c r="DE69" s="31"/>
      <c r="DF69" s="31"/>
      <c r="DG69" s="31"/>
      <c r="DH69" s="31"/>
      <c r="DI69" s="31"/>
      <c r="DJ69" s="31"/>
      <c r="DK69" s="31"/>
      <c r="DL69" s="31"/>
      <c r="DM69" s="31"/>
      <c r="DN69" s="31"/>
      <c r="DO69" s="31"/>
      <c r="DP69" s="31"/>
      <c r="DQ69" s="31"/>
      <c r="DR69" s="31"/>
      <c r="DS69" s="31"/>
      <c r="DT69" s="31"/>
      <c r="DU69" s="31"/>
      <c r="DV69" s="31"/>
      <c r="DW69" s="31"/>
      <c r="DX69" s="31"/>
      <c r="DY69" s="31"/>
      <c r="DZ69" s="31"/>
      <c r="EA69" s="31"/>
      <c r="EB69" s="31"/>
      <c r="EC69" s="31"/>
      <c r="ED69" s="31"/>
      <c r="EE69" s="31"/>
      <c r="EF69" s="31"/>
      <c r="EG69" s="31"/>
      <c r="EH69" s="31"/>
      <c r="EI69" s="31"/>
      <c r="EJ69" s="31"/>
      <c r="EK69" s="31"/>
      <c r="EL69" s="31"/>
      <c r="EM69" s="31"/>
      <c r="EN69" s="31"/>
      <c r="EO69" s="31"/>
      <c r="EP69" s="31"/>
      <c r="EQ69" s="31"/>
      <c r="ER69" s="31"/>
      <c r="ES69" s="31"/>
      <c r="ET69" s="31"/>
      <c r="EU69" s="31"/>
      <c r="EV69" s="31"/>
      <c r="EW69" s="31"/>
      <c r="EX69" s="31"/>
      <c r="EY69" s="31"/>
      <c r="EZ69" s="31"/>
      <c r="FA69" s="31"/>
      <c r="FB69" s="31"/>
      <c r="FC69" s="31"/>
      <c r="FD69" s="31"/>
      <c r="FE69" s="31"/>
      <c r="FF69" s="31"/>
      <c r="FG69" s="31"/>
      <c r="FH69" s="31"/>
      <c r="FI69" s="31"/>
      <c r="FJ69" s="31"/>
      <c r="FK69" s="31"/>
      <c r="FL69" s="31"/>
      <c r="FM69" s="31"/>
      <c r="FN69" s="31"/>
      <c r="FO69" s="31"/>
      <c r="FP69" s="31"/>
      <c r="FQ69" s="31"/>
      <c r="FR69" s="31"/>
      <c r="FS69" s="31"/>
      <c r="FT69" s="31"/>
      <c r="FU69" s="31"/>
      <c r="FV69" s="31"/>
      <c r="FW69" s="31"/>
      <c r="FX69" s="31"/>
      <c r="FY69" s="31"/>
      <c r="FZ69" s="31"/>
      <c r="GA69" s="31"/>
      <c r="GB69" s="31"/>
      <c r="GC69" s="31"/>
      <c r="GD69" s="31"/>
      <c r="GE69" s="31"/>
      <c r="GF69" s="31"/>
      <c r="GG69" s="31"/>
      <c r="GH69" s="31"/>
      <c r="GI69" s="31"/>
      <c r="GJ69" s="31"/>
      <c r="GK69" s="31"/>
      <c r="GL69" s="31"/>
      <c r="GM69" s="31"/>
      <c r="GN69" s="31"/>
      <c r="GO69" s="31"/>
      <c r="GP69" s="31"/>
      <c r="GQ69" s="31"/>
      <c r="GR69" s="31"/>
      <c r="GS69" s="31"/>
      <c r="GT69" s="31"/>
      <c r="GU69" s="31"/>
      <c r="GV69" s="31"/>
      <c r="GW69" s="31"/>
    </row>
    <row r="70" spans="1:205" s="121" customFormat="1" ht="25.25" customHeight="1">
      <c r="A70" s="31"/>
      <c r="B70" s="31"/>
      <c r="C70" s="31"/>
      <c r="D70" s="31"/>
      <c r="E70" s="637" t="s">
        <v>526</v>
      </c>
      <c r="F70" s="866">
        <v>17</v>
      </c>
      <c r="G70" s="867"/>
      <c r="H70" s="530"/>
      <c r="I70" s="815" t="str">
        <f>IF($H70="","",(VLOOKUP($H70,'競技者（中）'!$B$2:$G$1500,2,0)))</f>
        <v/>
      </c>
      <c r="J70" s="815" t="str">
        <f>IF($H70="","",(VLOOKUP($H70,'競技者（中）'!$B$2:$G$1500,6,0)))</f>
        <v/>
      </c>
      <c r="K70" s="815" t="str">
        <f>IF($H70="","",(VLOOKUP($H70,'競技者（中）'!$B$2:$G$1500,3,0)))</f>
        <v/>
      </c>
      <c r="L70" s="818" t="str">
        <f>IF($H70="","",(VLOOKUP($H70,'競技者（中）'!$B$2:$G$1500,4,0)))</f>
        <v/>
      </c>
      <c r="M70" s="663"/>
      <c r="N70" s="534"/>
      <c r="O70" s="535"/>
      <c r="P70" s="663"/>
      <c r="Q70" s="534"/>
      <c r="R70" s="535"/>
      <c r="S70" s="533"/>
      <c r="T70" s="534"/>
      <c r="U70" s="535"/>
      <c r="V70" s="345"/>
      <c r="W70" s="345"/>
      <c r="X70" s="345"/>
      <c r="Y70" s="111"/>
      <c r="Z70" s="345"/>
      <c r="AA70" s="124"/>
      <c r="AB70" s="124"/>
      <c r="AC70" s="214" t="s">
        <v>23</v>
      </c>
      <c r="AD70" s="126" t="s">
        <v>46</v>
      </c>
      <c r="AE70" s="401" t="s">
        <v>83</v>
      </c>
      <c r="AF70" s="401" t="s">
        <v>83</v>
      </c>
      <c r="AG70" s="401" t="s">
        <v>83</v>
      </c>
      <c r="AI70" s="120" t="str">
        <f t="shared" si="15"/>
        <v/>
      </c>
      <c r="AJ70" s="120">
        <f>IF(AD70="","",VLOOKUP(AD70,所属・種目コード!W:X,2,FALSE))</f>
        <v>3</v>
      </c>
      <c r="AK70" s="128">
        <f t="shared" si="16"/>
        <v>0</v>
      </c>
      <c r="AL70" s="120" t="str">
        <f t="shared" si="17"/>
        <v/>
      </c>
      <c r="AM70" s="120" t="str">
        <f t="shared" si="18"/>
        <v/>
      </c>
      <c r="AN70" s="120" t="str">
        <f t="shared" si="19"/>
        <v>()</v>
      </c>
      <c r="AO70" s="120" t="str">
        <f t="shared" si="20"/>
        <v/>
      </c>
      <c r="AP70" s="120">
        <f>IF(AC70="","",VLOOKUP(AC70,所属・種目コード!AQ:AR,2,FALSE))</f>
        <v>1</v>
      </c>
      <c r="AQ70" s="120" t="str">
        <f>IF(L70="","",VLOOKUP(L70,所属・種目コード!$B$2:$D$160,3,FALSE))</f>
        <v/>
      </c>
      <c r="AR70" s="120" t="str">
        <f>IF(N70="","",VLOOKUP(N70,所属・種目コード!$AF$2:$AG$50,2,FALSE))</f>
        <v/>
      </c>
      <c r="AS70" s="120" t="str">
        <f>IF(M70="","",VLOOKUP(M70,所属・種目コード!$AB$2:$AD$11,3,FALSE))</f>
        <v/>
      </c>
      <c r="AT70" s="361">
        <f t="shared" si="21"/>
        <v>0</v>
      </c>
      <c r="AU70" s="120" t="str">
        <f t="shared" si="22"/>
        <v xml:space="preserve"> 0</v>
      </c>
      <c r="AV70" s="120" t="str">
        <f>IF(Q70="","",VLOOKUP(Q70,所属・種目コード!$AF$2:$AG$52,2,FALSE))</f>
        <v/>
      </c>
      <c r="AW70" s="120" t="str">
        <f>IF(P70="","",VLOOKUP(P70,所属・種目コード!$AB$2:$AD$11,3,FALSE))</f>
        <v/>
      </c>
      <c r="AX70" s="361">
        <f t="shared" si="23"/>
        <v>0</v>
      </c>
      <c r="AY70" s="120" t="str">
        <f t="shared" si="24"/>
        <v/>
      </c>
      <c r="AZ70" s="120" t="str">
        <f>IF(T70="","",VLOOKUP(T70,所属・種目コード!$AF$2:$AG$52,2,FALSE))</f>
        <v/>
      </c>
      <c r="BA70" s="120" t="str">
        <f>IF(S70="","",VLOOKUP(S70,所属・種目コード!$AB$2:$AD$11,3,FALSE))</f>
        <v/>
      </c>
      <c r="BB70" s="361">
        <f t="shared" si="25"/>
        <v>0</v>
      </c>
      <c r="BC70" s="120" t="str">
        <f t="shared" si="26"/>
        <v xml:space="preserve"> 0</v>
      </c>
      <c r="BE70" s="120" t="str">
        <f>IF(N70="","",VLOOKUP(N70,所属・種目コード!$AF$2:$AH$47,3,FALSE))</f>
        <v/>
      </c>
      <c r="BF70" s="361">
        <f t="shared" si="30"/>
        <v>0</v>
      </c>
      <c r="BG70" s="120" t="str">
        <f>IF(Q70="","",VLOOKUP(Q70,所属・種目コード!$AF$2:$AH$47,3,FALSE))</f>
        <v/>
      </c>
      <c r="BH70" s="361">
        <f t="shared" si="31"/>
        <v>0</v>
      </c>
      <c r="BI70" s="120" t="str">
        <f>IF(T70="","",VLOOKUP(T70,所属・種目コード!$AF$2:$AH$47,3,FALSE))</f>
        <v/>
      </c>
      <c r="BJ70" s="361">
        <f t="shared" si="32"/>
        <v>0</v>
      </c>
      <c r="BL70" s="31"/>
      <c r="BM70" s="31"/>
      <c r="BN70" s="31"/>
      <c r="BO70" s="568"/>
      <c r="BP70" s="568" t="s">
        <v>936</v>
      </c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1"/>
      <c r="CN70" s="31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1"/>
      <c r="DD70" s="31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1"/>
      <c r="DQ70" s="31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1"/>
      <c r="ED70" s="31"/>
      <c r="EE70" s="31"/>
      <c r="EF70" s="31"/>
      <c r="EG70" s="31"/>
      <c r="EH70" s="31"/>
      <c r="EI70" s="31"/>
      <c r="EJ70" s="31"/>
      <c r="EK70" s="31"/>
      <c r="EL70" s="31"/>
      <c r="EM70" s="31"/>
      <c r="EN70" s="31"/>
      <c r="EO70" s="31"/>
      <c r="EP70" s="31"/>
      <c r="EQ70" s="31"/>
      <c r="ER70" s="31"/>
      <c r="ES70" s="31"/>
      <c r="ET70" s="31"/>
      <c r="EU70" s="31"/>
      <c r="EV70" s="31"/>
      <c r="EW70" s="31"/>
      <c r="EX70" s="31"/>
      <c r="EY70" s="31"/>
      <c r="EZ70" s="31"/>
      <c r="FA70" s="31"/>
      <c r="FB70" s="31"/>
      <c r="FC70" s="31"/>
      <c r="FD70" s="31"/>
      <c r="FE70" s="31"/>
      <c r="FF70" s="31"/>
      <c r="FG70" s="31"/>
      <c r="FH70" s="31"/>
      <c r="FI70" s="31"/>
      <c r="FJ70" s="31"/>
      <c r="FK70" s="31"/>
      <c r="FL70" s="31"/>
      <c r="FM70" s="31"/>
      <c r="FN70" s="31"/>
      <c r="FO70" s="31"/>
      <c r="FP70" s="31"/>
      <c r="FQ70" s="31"/>
      <c r="FR70" s="31"/>
      <c r="FS70" s="31"/>
      <c r="FT70" s="31"/>
      <c r="FU70" s="31"/>
      <c r="FV70" s="31"/>
      <c r="FW70" s="31"/>
      <c r="FX70" s="31"/>
      <c r="FY70" s="31"/>
      <c r="FZ70" s="31"/>
      <c r="GA70" s="31"/>
      <c r="GB70" s="31"/>
      <c r="GC70" s="31"/>
      <c r="GD70" s="31"/>
      <c r="GE70" s="31"/>
      <c r="GF70" s="31"/>
      <c r="GG70" s="31"/>
      <c r="GH70" s="31"/>
      <c r="GI70" s="31"/>
      <c r="GJ70" s="31"/>
      <c r="GK70" s="31"/>
      <c r="GL70" s="31"/>
      <c r="GM70" s="31"/>
      <c r="GN70" s="31"/>
      <c r="GO70" s="31"/>
      <c r="GP70" s="31"/>
      <c r="GQ70" s="31"/>
      <c r="GR70" s="31"/>
      <c r="GS70" s="31"/>
      <c r="GT70" s="31"/>
      <c r="GU70" s="31"/>
      <c r="GV70" s="31"/>
      <c r="GW70" s="31"/>
    </row>
    <row r="71" spans="1:205" s="121" customFormat="1" ht="25.25" customHeight="1">
      <c r="A71" s="31"/>
      <c r="B71" s="31"/>
      <c r="C71" s="31"/>
      <c r="D71" s="31"/>
      <c r="E71" s="637" t="s">
        <v>526</v>
      </c>
      <c r="F71" s="866">
        <v>18</v>
      </c>
      <c r="G71" s="867"/>
      <c r="H71" s="530"/>
      <c r="I71" s="815" t="str">
        <f>IF($H71="","",(VLOOKUP($H71,'競技者（中）'!$B$2:$G$1500,2,0)))</f>
        <v/>
      </c>
      <c r="J71" s="815" t="str">
        <f>IF($H71="","",(VLOOKUP($H71,'競技者（中）'!$B$2:$G$1500,6,0)))</f>
        <v/>
      </c>
      <c r="K71" s="815" t="str">
        <f>IF($H71="","",(VLOOKUP($H71,'競技者（中）'!$B$2:$G$1500,3,0)))</f>
        <v/>
      </c>
      <c r="L71" s="818" t="str">
        <f>IF($H71="","",(VLOOKUP($H71,'競技者（中）'!$B$2:$G$1500,4,0)))</f>
        <v/>
      </c>
      <c r="M71" s="663"/>
      <c r="N71" s="534"/>
      <c r="O71" s="535"/>
      <c r="P71" s="663"/>
      <c r="Q71" s="534"/>
      <c r="R71" s="535"/>
      <c r="S71" s="533"/>
      <c r="T71" s="534"/>
      <c r="U71" s="535"/>
      <c r="V71" s="345"/>
      <c r="W71" s="345"/>
      <c r="X71" s="345"/>
      <c r="Y71" s="111"/>
      <c r="Z71" s="345"/>
      <c r="AA71" s="124"/>
      <c r="AB71" s="124"/>
      <c r="AC71" s="214" t="s">
        <v>23</v>
      </c>
      <c r="AD71" s="126" t="s">
        <v>46</v>
      </c>
      <c r="AE71" s="401" t="s">
        <v>83</v>
      </c>
      <c r="AF71" s="401" t="s">
        <v>83</v>
      </c>
      <c r="AG71" s="401" t="s">
        <v>83</v>
      </c>
      <c r="AI71" s="120" t="str">
        <f t="shared" si="15"/>
        <v/>
      </c>
      <c r="AJ71" s="120">
        <f>IF(AD71="","",VLOOKUP(AD71,所属・種目コード!W:X,2,FALSE))</f>
        <v>3</v>
      </c>
      <c r="AK71" s="128">
        <f t="shared" si="16"/>
        <v>0</v>
      </c>
      <c r="AL71" s="120" t="str">
        <f t="shared" si="17"/>
        <v/>
      </c>
      <c r="AM71" s="120" t="str">
        <f t="shared" si="18"/>
        <v/>
      </c>
      <c r="AN71" s="120" t="str">
        <f t="shared" si="19"/>
        <v>()</v>
      </c>
      <c r="AO71" s="120" t="str">
        <f t="shared" si="20"/>
        <v/>
      </c>
      <c r="AP71" s="120">
        <f>IF(AC71="","",VLOOKUP(AC71,所属・種目コード!AQ:AR,2,FALSE))</f>
        <v>1</v>
      </c>
      <c r="AQ71" s="120" t="str">
        <f>IF(L71="","",VLOOKUP(L71,所属・種目コード!$B$2:$D$160,3,FALSE))</f>
        <v/>
      </c>
      <c r="AR71" s="120" t="str">
        <f>IF(N71="","",VLOOKUP(N71,所属・種目コード!$AF$2:$AG$50,2,FALSE))</f>
        <v/>
      </c>
      <c r="AS71" s="120" t="str">
        <f>IF(M71="","",VLOOKUP(M71,所属・種目コード!$AB$2:$AD$11,3,FALSE))</f>
        <v/>
      </c>
      <c r="AT71" s="361">
        <f t="shared" si="21"/>
        <v>0</v>
      </c>
      <c r="AU71" s="120" t="str">
        <f t="shared" si="22"/>
        <v xml:space="preserve"> 0</v>
      </c>
      <c r="AV71" s="120" t="str">
        <f>IF(Q71="","",VLOOKUP(Q71,所属・種目コード!$AF$2:$AG$52,2,FALSE))</f>
        <v/>
      </c>
      <c r="AW71" s="120" t="str">
        <f>IF(P71="","",VLOOKUP(P71,所属・種目コード!$AB$2:$AD$11,3,FALSE))</f>
        <v/>
      </c>
      <c r="AX71" s="361">
        <f t="shared" si="23"/>
        <v>0</v>
      </c>
      <c r="AY71" s="120" t="str">
        <f t="shared" si="24"/>
        <v/>
      </c>
      <c r="AZ71" s="120" t="str">
        <f>IF(T71="","",VLOOKUP(T71,所属・種目コード!$AF$2:$AG$52,2,FALSE))</f>
        <v/>
      </c>
      <c r="BA71" s="120" t="str">
        <f>IF(S71="","",VLOOKUP(S71,所属・種目コード!$AB$2:$AD$11,3,FALSE))</f>
        <v/>
      </c>
      <c r="BB71" s="361">
        <f t="shared" si="25"/>
        <v>0</v>
      </c>
      <c r="BC71" s="120" t="str">
        <f t="shared" si="26"/>
        <v xml:space="preserve"> 0</v>
      </c>
      <c r="BE71" s="120" t="str">
        <f>IF(N71="","",VLOOKUP(N71,所属・種目コード!$AF$2:$AH$47,3,FALSE))</f>
        <v/>
      </c>
      <c r="BF71" s="361">
        <f t="shared" si="30"/>
        <v>0</v>
      </c>
      <c r="BG71" s="120" t="str">
        <f>IF(Q71="","",VLOOKUP(Q71,所属・種目コード!$AF$2:$AH$47,3,FALSE))</f>
        <v/>
      </c>
      <c r="BH71" s="361">
        <f t="shared" si="31"/>
        <v>0</v>
      </c>
      <c r="BI71" s="120" t="str">
        <f>IF(T71="","",VLOOKUP(T71,所属・種目コード!$AF$2:$AH$47,3,FALSE))</f>
        <v/>
      </c>
      <c r="BJ71" s="361">
        <f t="shared" si="32"/>
        <v>0</v>
      </c>
      <c r="BL71" s="31"/>
      <c r="BM71" s="31"/>
      <c r="BN71" s="31"/>
      <c r="BO71" s="568"/>
      <c r="BP71" s="568" t="s">
        <v>1026</v>
      </c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  <c r="CH71" s="31"/>
      <c r="CI71" s="31"/>
      <c r="CJ71" s="31"/>
      <c r="CK71" s="31"/>
      <c r="CL71" s="31"/>
      <c r="CM71" s="31"/>
      <c r="CN71" s="31"/>
      <c r="CO71" s="31"/>
      <c r="CP71" s="31"/>
      <c r="CQ71" s="31"/>
      <c r="CR71" s="31"/>
      <c r="CS71" s="31"/>
      <c r="CT71" s="31"/>
      <c r="CU71" s="31"/>
      <c r="CV71" s="31"/>
      <c r="CW71" s="31"/>
      <c r="CX71" s="31"/>
      <c r="CY71" s="31"/>
      <c r="CZ71" s="31"/>
      <c r="DA71" s="31"/>
      <c r="DB71" s="31"/>
      <c r="DC71" s="31"/>
      <c r="DD71" s="31"/>
      <c r="DE71" s="31"/>
      <c r="DF71" s="31"/>
      <c r="DG71" s="31"/>
      <c r="DH71" s="31"/>
      <c r="DI71" s="31"/>
      <c r="DJ71" s="31"/>
      <c r="DK71" s="31"/>
      <c r="DL71" s="31"/>
      <c r="DM71" s="31"/>
      <c r="DN71" s="31"/>
      <c r="DO71" s="31"/>
      <c r="DP71" s="31"/>
      <c r="DQ71" s="31"/>
      <c r="DR71" s="31"/>
      <c r="DS71" s="31"/>
      <c r="DT71" s="31"/>
      <c r="DU71" s="31"/>
      <c r="DV71" s="31"/>
      <c r="DW71" s="31"/>
      <c r="DX71" s="31"/>
      <c r="DY71" s="31"/>
      <c r="DZ71" s="31"/>
      <c r="EA71" s="31"/>
      <c r="EB71" s="31"/>
      <c r="EC71" s="31"/>
      <c r="ED71" s="31"/>
      <c r="EE71" s="31"/>
      <c r="EF71" s="31"/>
      <c r="EG71" s="31"/>
      <c r="EH71" s="31"/>
      <c r="EI71" s="31"/>
      <c r="EJ71" s="31"/>
      <c r="EK71" s="31"/>
      <c r="EL71" s="31"/>
      <c r="EM71" s="31"/>
      <c r="EN71" s="31"/>
      <c r="EO71" s="31"/>
      <c r="EP71" s="31"/>
      <c r="EQ71" s="31"/>
      <c r="ER71" s="31"/>
      <c r="ES71" s="31"/>
      <c r="ET71" s="31"/>
      <c r="EU71" s="31"/>
      <c r="EV71" s="31"/>
      <c r="EW71" s="31"/>
      <c r="EX71" s="31"/>
      <c r="EY71" s="31"/>
      <c r="EZ71" s="31"/>
      <c r="FA71" s="31"/>
      <c r="FB71" s="31"/>
      <c r="FC71" s="31"/>
      <c r="FD71" s="31"/>
      <c r="FE71" s="31"/>
      <c r="FF71" s="31"/>
      <c r="FG71" s="31"/>
      <c r="FH71" s="31"/>
      <c r="FI71" s="31"/>
      <c r="FJ71" s="31"/>
      <c r="FK71" s="31"/>
      <c r="FL71" s="31"/>
      <c r="FM71" s="31"/>
      <c r="FN71" s="31"/>
      <c r="FO71" s="31"/>
      <c r="FP71" s="31"/>
      <c r="FQ71" s="31"/>
      <c r="FR71" s="31"/>
      <c r="FS71" s="31"/>
      <c r="FT71" s="31"/>
      <c r="FU71" s="31"/>
      <c r="FV71" s="31"/>
      <c r="FW71" s="31"/>
      <c r="FX71" s="31"/>
      <c r="FY71" s="31"/>
      <c r="FZ71" s="31"/>
      <c r="GA71" s="31"/>
      <c r="GB71" s="31"/>
      <c r="GC71" s="31"/>
      <c r="GD71" s="31"/>
      <c r="GE71" s="31"/>
      <c r="GF71" s="31"/>
      <c r="GG71" s="31"/>
      <c r="GH71" s="31"/>
      <c r="GI71" s="31"/>
      <c r="GJ71" s="31"/>
      <c r="GK71" s="31"/>
      <c r="GL71" s="31"/>
      <c r="GM71" s="31"/>
      <c r="GN71" s="31"/>
      <c r="GO71" s="31"/>
      <c r="GP71" s="31"/>
      <c r="GQ71" s="31"/>
      <c r="GR71" s="31"/>
      <c r="GS71" s="31"/>
      <c r="GT71" s="31"/>
      <c r="GU71" s="31"/>
      <c r="GV71" s="31"/>
      <c r="GW71" s="31"/>
    </row>
    <row r="72" spans="1:205" s="121" customFormat="1" ht="25.25" customHeight="1">
      <c r="A72" s="31"/>
      <c r="B72" s="31"/>
      <c r="C72" s="31"/>
      <c r="D72" s="31"/>
      <c r="E72" s="637" t="s">
        <v>526</v>
      </c>
      <c r="F72" s="866">
        <v>19</v>
      </c>
      <c r="G72" s="867"/>
      <c r="H72" s="530"/>
      <c r="I72" s="815" t="str">
        <f>IF($H72="","",(VLOOKUP($H72,'競技者（中）'!$B$2:$G$1500,2,0)))</f>
        <v/>
      </c>
      <c r="J72" s="815" t="str">
        <f>IF($H72="","",(VLOOKUP($H72,'競技者（中）'!$B$2:$G$1500,6,0)))</f>
        <v/>
      </c>
      <c r="K72" s="815" t="str">
        <f>IF($H72="","",(VLOOKUP($H72,'競技者（中）'!$B$2:$G$1500,3,0)))</f>
        <v/>
      </c>
      <c r="L72" s="818" t="str">
        <f>IF($H72="","",(VLOOKUP($H72,'競技者（中）'!$B$2:$G$1500,4,0)))</f>
        <v/>
      </c>
      <c r="M72" s="663"/>
      <c r="N72" s="534"/>
      <c r="O72" s="535"/>
      <c r="P72" s="663"/>
      <c r="Q72" s="534"/>
      <c r="R72" s="535"/>
      <c r="S72" s="533"/>
      <c r="T72" s="534"/>
      <c r="U72" s="535"/>
      <c r="V72" s="345"/>
      <c r="W72" s="345"/>
      <c r="X72" s="345"/>
      <c r="Y72" s="111"/>
      <c r="Z72" s="345"/>
      <c r="AA72" s="124"/>
      <c r="AB72" s="124"/>
      <c r="AC72" s="214" t="s">
        <v>23</v>
      </c>
      <c r="AD72" s="126" t="s">
        <v>46</v>
      </c>
      <c r="AE72" s="401" t="s">
        <v>83</v>
      </c>
      <c r="AF72" s="401" t="s">
        <v>83</v>
      </c>
      <c r="AG72" s="401" t="s">
        <v>83</v>
      </c>
      <c r="AI72" s="120" t="str">
        <f t="shared" si="15"/>
        <v/>
      </c>
      <c r="AJ72" s="120">
        <f>IF(AD72="","",VLOOKUP(AD72,所属・種目コード!W:X,2,FALSE))</f>
        <v>3</v>
      </c>
      <c r="AK72" s="128">
        <f t="shared" si="16"/>
        <v>0</v>
      </c>
      <c r="AL72" s="120" t="str">
        <f t="shared" si="17"/>
        <v/>
      </c>
      <c r="AM72" s="120" t="str">
        <f t="shared" si="18"/>
        <v/>
      </c>
      <c r="AN72" s="120" t="str">
        <f t="shared" si="19"/>
        <v>()</v>
      </c>
      <c r="AO72" s="120" t="str">
        <f t="shared" si="20"/>
        <v/>
      </c>
      <c r="AP72" s="120">
        <f>IF(AC72="","",VLOOKUP(AC72,所属・種目コード!AQ:AR,2,FALSE))</f>
        <v>1</v>
      </c>
      <c r="AQ72" s="120" t="str">
        <f>IF(L72="","",VLOOKUP(L72,所属・種目コード!$B$2:$D$160,3,FALSE))</f>
        <v/>
      </c>
      <c r="AR72" s="120" t="str">
        <f>IF(N72="","",VLOOKUP(N72,所属・種目コード!$AF$2:$AG$50,2,FALSE))</f>
        <v/>
      </c>
      <c r="AS72" s="120" t="str">
        <f>IF(M72="","",VLOOKUP(M72,所属・種目コード!$AB$2:$AD$11,3,FALSE))</f>
        <v/>
      </c>
      <c r="AT72" s="361">
        <f t="shared" si="21"/>
        <v>0</v>
      </c>
      <c r="AU72" s="120" t="str">
        <f t="shared" si="22"/>
        <v xml:space="preserve"> 0</v>
      </c>
      <c r="AV72" s="120" t="str">
        <f>IF(Q72="","",VLOOKUP(Q72,所属・種目コード!$AF$2:$AG$52,2,FALSE))</f>
        <v/>
      </c>
      <c r="AW72" s="120" t="str">
        <f>IF(P72="","",VLOOKUP(P72,所属・種目コード!$AB$2:$AD$11,3,FALSE))</f>
        <v/>
      </c>
      <c r="AX72" s="361">
        <f t="shared" si="23"/>
        <v>0</v>
      </c>
      <c r="AY72" s="120" t="str">
        <f t="shared" si="24"/>
        <v/>
      </c>
      <c r="AZ72" s="120" t="str">
        <f>IF(T72="","",VLOOKUP(T72,所属・種目コード!$AF$2:$AG$52,2,FALSE))</f>
        <v/>
      </c>
      <c r="BA72" s="120" t="str">
        <f>IF(S72="","",VLOOKUP(S72,所属・種目コード!$AB$2:$AD$11,3,FALSE))</f>
        <v/>
      </c>
      <c r="BB72" s="361">
        <f t="shared" si="25"/>
        <v>0</v>
      </c>
      <c r="BC72" s="120" t="str">
        <f t="shared" si="26"/>
        <v xml:space="preserve"> 0</v>
      </c>
      <c r="BE72" s="120" t="str">
        <f>IF(N72="","",VLOOKUP(N72,所属・種目コード!$AF$2:$AH$47,3,FALSE))</f>
        <v/>
      </c>
      <c r="BF72" s="361">
        <f t="shared" si="30"/>
        <v>0</v>
      </c>
      <c r="BG72" s="120" t="str">
        <f>IF(Q72="","",VLOOKUP(Q72,所属・種目コード!$AF$2:$AH$47,3,FALSE))</f>
        <v/>
      </c>
      <c r="BH72" s="361">
        <f t="shared" si="31"/>
        <v>0</v>
      </c>
      <c r="BI72" s="120" t="str">
        <f>IF(T72="","",VLOOKUP(T72,所属・種目コード!$AF$2:$AH$47,3,FALSE))</f>
        <v/>
      </c>
      <c r="BJ72" s="361">
        <f t="shared" si="32"/>
        <v>0</v>
      </c>
      <c r="BL72" s="31"/>
      <c r="BM72" s="31"/>
      <c r="BN72" s="31"/>
      <c r="BO72" s="568"/>
      <c r="BP72" s="568" t="s">
        <v>938</v>
      </c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  <c r="FF72" s="31"/>
      <c r="FG72" s="31"/>
      <c r="FH72" s="31"/>
      <c r="FI72" s="31"/>
      <c r="FJ72" s="31"/>
      <c r="FK72" s="31"/>
      <c r="FL72" s="31"/>
      <c r="FM72" s="31"/>
      <c r="FN72" s="31"/>
      <c r="FO72" s="31"/>
      <c r="FP72" s="31"/>
      <c r="FQ72" s="31"/>
      <c r="FR72" s="31"/>
      <c r="FS72" s="31"/>
      <c r="FT72" s="31"/>
      <c r="FU72" s="31"/>
      <c r="FV72" s="31"/>
      <c r="FW72" s="31"/>
      <c r="FX72" s="31"/>
      <c r="FY72" s="31"/>
      <c r="FZ72" s="31"/>
      <c r="GA72" s="31"/>
      <c r="GB72" s="31"/>
      <c r="GC72" s="31"/>
      <c r="GD72" s="31"/>
      <c r="GE72" s="31"/>
      <c r="GF72" s="31"/>
      <c r="GG72" s="31"/>
      <c r="GH72" s="31"/>
      <c r="GI72" s="31"/>
      <c r="GJ72" s="31"/>
      <c r="GK72" s="31"/>
      <c r="GL72" s="31"/>
      <c r="GM72" s="31"/>
      <c r="GN72" s="31"/>
      <c r="GO72" s="31"/>
      <c r="GP72" s="31"/>
      <c r="GQ72" s="31"/>
      <c r="GR72" s="31"/>
      <c r="GS72" s="31"/>
      <c r="GT72" s="31"/>
      <c r="GU72" s="31"/>
      <c r="GV72" s="31"/>
      <c r="GW72" s="31"/>
    </row>
    <row r="73" spans="1:205" s="121" customFormat="1" ht="25.25" customHeight="1" thickBot="1">
      <c r="A73" s="31"/>
      <c r="B73" s="31"/>
      <c r="C73" s="31"/>
      <c r="D73" s="31"/>
      <c r="E73" s="638" t="s">
        <v>526</v>
      </c>
      <c r="F73" s="868">
        <v>20</v>
      </c>
      <c r="G73" s="869"/>
      <c r="H73" s="539"/>
      <c r="I73" s="816" t="str">
        <f>IF($H73="","",(VLOOKUP($H73,'競技者（中）'!$B$2:$G$1500,2,0)))</f>
        <v/>
      </c>
      <c r="J73" s="816" t="str">
        <f>IF($H73="","",(VLOOKUP($H73,'競技者（中）'!$B$2:$G$1500,6,0)))</f>
        <v/>
      </c>
      <c r="K73" s="816" t="str">
        <f>IF($H73="","",(VLOOKUP($H73,'競技者（中）'!$B$2:$G$1500,3,0)))</f>
        <v/>
      </c>
      <c r="L73" s="819" t="str">
        <f>IF($H73="","",(VLOOKUP($H73,'競技者（中）'!$B$2:$G$1500,4,0)))</f>
        <v/>
      </c>
      <c r="M73" s="750"/>
      <c r="N73" s="536"/>
      <c r="O73" s="537"/>
      <c r="P73" s="750"/>
      <c r="Q73" s="536"/>
      <c r="R73" s="537"/>
      <c r="S73" s="591"/>
      <c r="T73" s="536"/>
      <c r="U73" s="537"/>
      <c r="V73" s="345"/>
      <c r="W73" s="345"/>
      <c r="X73" s="345"/>
      <c r="Y73" s="111"/>
      <c r="Z73" s="345"/>
      <c r="AA73" s="124"/>
      <c r="AB73" s="124"/>
      <c r="AC73" s="214" t="s">
        <v>23</v>
      </c>
      <c r="AD73" s="126" t="s">
        <v>46</v>
      </c>
      <c r="AE73" s="401" t="s">
        <v>83</v>
      </c>
      <c r="AF73" s="401" t="s">
        <v>83</v>
      </c>
      <c r="AG73" s="401" t="s">
        <v>83</v>
      </c>
      <c r="AI73" s="120" t="str">
        <f t="shared" si="15"/>
        <v/>
      </c>
      <c r="AJ73" s="120">
        <f>IF(AD73="","",VLOOKUP(AD73,所属・種目コード!W:X,2,FALSE))</f>
        <v>3</v>
      </c>
      <c r="AK73" s="128">
        <f t="shared" si="16"/>
        <v>0</v>
      </c>
      <c r="AL73" s="120" t="str">
        <f t="shared" si="17"/>
        <v/>
      </c>
      <c r="AM73" s="120" t="str">
        <f t="shared" si="18"/>
        <v/>
      </c>
      <c r="AN73" s="120" t="str">
        <f t="shared" si="19"/>
        <v>()</v>
      </c>
      <c r="AO73" s="120" t="str">
        <f t="shared" si="20"/>
        <v/>
      </c>
      <c r="AP73" s="120">
        <f>IF(AC73="","",VLOOKUP(AC73,所属・種目コード!AQ:AR,2,FALSE))</f>
        <v>1</v>
      </c>
      <c r="AQ73" s="120" t="str">
        <f>IF(L73="","",VLOOKUP(L73,所属・種目コード!$B$2:$D$160,3,FALSE))</f>
        <v/>
      </c>
      <c r="AR73" s="120" t="str">
        <f>IF(N73="","",VLOOKUP(N73,所属・種目コード!$AF$2:$AG$50,2,FALSE))</f>
        <v/>
      </c>
      <c r="AS73" s="120" t="str">
        <f>IF(M73="","",VLOOKUP(M73,所属・種目コード!$AB$2:$AD$11,3,FALSE))</f>
        <v/>
      </c>
      <c r="AT73" s="361">
        <f t="shared" si="21"/>
        <v>0</v>
      </c>
      <c r="AU73" s="120" t="str">
        <f t="shared" si="22"/>
        <v xml:space="preserve"> 0</v>
      </c>
      <c r="AV73" s="120" t="str">
        <f>IF(Q73="","",VLOOKUP(Q73,所属・種目コード!$AF$2:$AG$52,2,FALSE))</f>
        <v/>
      </c>
      <c r="AW73" s="120" t="str">
        <f>IF(P73="","",VLOOKUP(P73,所属・種目コード!$AB$2:$AD$11,3,FALSE))</f>
        <v/>
      </c>
      <c r="AX73" s="361">
        <f t="shared" si="23"/>
        <v>0</v>
      </c>
      <c r="AY73" s="120" t="str">
        <f t="shared" si="24"/>
        <v/>
      </c>
      <c r="AZ73" s="120" t="str">
        <f>IF(T73="","",VLOOKUP(T73,所属・種目コード!$AF$2:$AG$52,2,FALSE))</f>
        <v/>
      </c>
      <c r="BA73" s="120" t="str">
        <f>IF(S73="","",VLOOKUP(S73,所属・種目コード!$AB$2:$AD$11,3,FALSE))</f>
        <v/>
      </c>
      <c r="BB73" s="361">
        <f t="shared" si="25"/>
        <v>0</v>
      </c>
      <c r="BC73" s="120" t="str">
        <f t="shared" si="26"/>
        <v xml:space="preserve"> 0</v>
      </c>
      <c r="BE73" s="120" t="str">
        <f>IF(N73="","",VLOOKUP(N73,所属・種目コード!$AF$2:$AH$47,3,FALSE))</f>
        <v/>
      </c>
      <c r="BF73" s="361">
        <f t="shared" si="30"/>
        <v>0</v>
      </c>
      <c r="BG73" s="120" t="str">
        <f>IF(Q73="","",VLOOKUP(Q73,所属・種目コード!$AF$2:$AH$47,3,FALSE))</f>
        <v/>
      </c>
      <c r="BH73" s="361">
        <f t="shared" si="31"/>
        <v>0</v>
      </c>
      <c r="BI73" s="120" t="str">
        <f>IF(T73="","",VLOOKUP(T73,所属・種目コード!$AF$2:$AH$47,3,FALSE))</f>
        <v/>
      </c>
      <c r="BJ73" s="361">
        <f t="shared" si="32"/>
        <v>0</v>
      </c>
      <c r="BL73" s="31"/>
      <c r="BM73" s="31"/>
      <c r="BN73" s="31"/>
      <c r="BO73" s="568"/>
      <c r="BP73" s="568" t="s">
        <v>1027</v>
      </c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  <c r="CH73" s="31"/>
      <c r="CI73" s="31"/>
      <c r="CJ73" s="31"/>
      <c r="CK73" s="31"/>
      <c r="CL73" s="31"/>
      <c r="CM73" s="31"/>
      <c r="CN73" s="31"/>
      <c r="CO73" s="31"/>
      <c r="CP73" s="31"/>
      <c r="CQ73" s="31"/>
      <c r="CR73" s="31"/>
      <c r="CS73" s="31"/>
      <c r="CT73" s="31"/>
      <c r="CU73" s="31"/>
      <c r="CV73" s="31"/>
      <c r="CW73" s="31"/>
      <c r="CX73" s="31"/>
      <c r="CY73" s="31"/>
      <c r="CZ73" s="31"/>
      <c r="DA73" s="31"/>
      <c r="DB73" s="31"/>
      <c r="DC73" s="31"/>
      <c r="DD73" s="31"/>
      <c r="DE73" s="31"/>
      <c r="DF73" s="31"/>
      <c r="DG73" s="31"/>
      <c r="DH73" s="31"/>
      <c r="DI73" s="31"/>
      <c r="DJ73" s="31"/>
      <c r="DK73" s="31"/>
      <c r="DL73" s="31"/>
      <c r="DM73" s="31"/>
      <c r="DN73" s="31"/>
      <c r="DO73" s="31"/>
      <c r="DP73" s="31"/>
      <c r="DQ73" s="31"/>
      <c r="DR73" s="31"/>
      <c r="DS73" s="31"/>
      <c r="DT73" s="31"/>
      <c r="DU73" s="31"/>
      <c r="DV73" s="31"/>
      <c r="DW73" s="31"/>
      <c r="DX73" s="31"/>
      <c r="DY73" s="31"/>
      <c r="DZ73" s="31"/>
      <c r="EA73" s="31"/>
      <c r="EB73" s="31"/>
      <c r="EC73" s="31"/>
      <c r="ED73" s="31"/>
      <c r="EE73" s="31"/>
      <c r="EF73" s="31"/>
      <c r="EG73" s="31"/>
      <c r="EH73" s="31"/>
      <c r="EI73" s="31"/>
      <c r="EJ73" s="31"/>
      <c r="EK73" s="31"/>
      <c r="EL73" s="31"/>
      <c r="EM73" s="31"/>
      <c r="EN73" s="31"/>
      <c r="EO73" s="31"/>
      <c r="EP73" s="31"/>
      <c r="EQ73" s="31"/>
      <c r="ER73" s="31"/>
      <c r="ES73" s="31"/>
      <c r="ET73" s="31"/>
      <c r="EU73" s="31"/>
      <c r="EV73" s="31"/>
      <c r="EW73" s="31"/>
      <c r="EX73" s="31"/>
      <c r="EY73" s="31"/>
      <c r="EZ73" s="31"/>
      <c r="FA73" s="31"/>
      <c r="FB73" s="31"/>
      <c r="FC73" s="31"/>
      <c r="FD73" s="31"/>
      <c r="FE73" s="31"/>
      <c r="FF73" s="31"/>
      <c r="FG73" s="31"/>
      <c r="FH73" s="31"/>
      <c r="FI73" s="31"/>
      <c r="FJ73" s="31"/>
      <c r="FK73" s="31"/>
      <c r="FL73" s="31"/>
      <c r="FM73" s="31"/>
      <c r="FN73" s="31"/>
      <c r="FO73" s="31"/>
      <c r="FP73" s="31"/>
      <c r="FQ73" s="31"/>
      <c r="FR73" s="31"/>
      <c r="FS73" s="31"/>
      <c r="FT73" s="31"/>
      <c r="FU73" s="31"/>
      <c r="FV73" s="31"/>
      <c r="FW73" s="31"/>
      <c r="FX73" s="31"/>
      <c r="FY73" s="31"/>
      <c r="FZ73" s="31"/>
      <c r="GA73" s="31"/>
      <c r="GB73" s="31"/>
      <c r="GC73" s="31"/>
      <c r="GD73" s="31"/>
      <c r="GE73" s="31"/>
      <c r="GF73" s="31"/>
      <c r="GG73" s="31"/>
      <c r="GH73" s="31"/>
      <c r="GI73" s="31"/>
      <c r="GJ73" s="31"/>
      <c r="GK73" s="31"/>
      <c r="GL73" s="31"/>
      <c r="GM73" s="31"/>
      <c r="GN73" s="31"/>
      <c r="GO73" s="31"/>
      <c r="GP73" s="31"/>
      <c r="GQ73" s="31"/>
      <c r="GR73" s="31"/>
      <c r="GS73" s="31"/>
      <c r="GT73" s="31"/>
      <c r="GU73" s="31"/>
      <c r="GV73" s="31"/>
      <c r="GW73" s="31"/>
    </row>
    <row r="74" spans="1:205" s="121" customFormat="1" ht="25.25" customHeight="1">
      <c r="A74" s="31"/>
      <c r="B74" s="31"/>
      <c r="C74" s="31"/>
      <c r="D74" s="31"/>
      <c r="E74" s="666" t="s">
        <v>526</v>
      </c>
      <c r="F74" s="881">
        <v>21</v>
      </c>
      <c r="G74" s="882"/>
      <c r="H74" s="538"/>
      <c r="I74" s="814" t="str">
        <f>IF($H74="","",(VLOOKUP($H74,'競技者（中）'!$B$2:$G$1500,2,0)))</f>
        <v/>
      </c>
      <c r="J74" s="814" t="str">
        <f>IF($H74="","",(VLOOKUP($H74,'競技者（中）'!$B$2:$G$1500,6,0)))</f>
        <v/>
      </c>
      <c r="K74" s="814" t="str">
        <f>IF($H74="","",(VLOOKUP($H74,'競技者（中）'!$B$2:$G$1500,3,0)))</f>
        <v/>
      </c>
      <c r="L74" s="817" t="str">
        <f>IF($H74="","",(VLOOKUP($H74,'競技者（中）'!$B$2:$G$1500,4,0)))</f>
        <v/>
      </c>
      <c r="M74" s="663"/>
      <c r="N74" s="534"/>
      <c r="O74" s="665"/>
      <c r="P74" s="663"/>
      <c r="Q74" s="534"/>
      <c r="R74" s="665"/>
      <c r="S74" s="663"/>
      <c r="T74" s="664"/>
      <c r="U74" s="665"/>
      <c r="V74" s="345"/>
      <c r="W74" s="345"/>
      <c r="X74" s="345"/>
      <c r="Y74" s="111"/>
      <c r="Z74" s="345"/>
      <c r="AA74" s="124"/>
      <c r="AB74" s="124"/>
      <c r="AC74" s="214" t="s">
        <v>23</v>
      </c>
      <c r="AD74" s="126" t="s">
        <v>46</v>
      </c>
      <c r="AE74" s="401" t="s">
        <v>83</v>
      </c>
      <c r="AF74" s="401" t="s">
        <v>83</v>
      </c>
      <c r="AG74" s="401" t="s">
        <v>83</v>
      </c>
      <c r="AI74" s="120" t="str">
        <f t="shared" si="15"/>
        <v/>
      </c>
      <c r="AJ74" s="120">
        <f>IF(AD74="","",VLOOKUP(AD74,所属・種目コード!W:X,2,FALSE))</f>
        <v>3</v>
      </c>
      <c r="AK74" s="128">
        <f t="shared" si="16"/>
        <v>0</v>
      </c>
      <c r="AL74" s="120" t="str">
        <f t="shared" si="17"/>
        <v/>
      </c>
      <c r="AM74" s="120" t="str">
        <f t="shared" si="18"/>
        <v/>
      </c>
      <c r="AN74" s="120" t="str">
        <f t="shared" si="19"/>
        <v>()</v>
      </c>
      <c r="AO74" s="120" t="str">
        <f t="shared" si="20"/>
        <v/>
      </c>
      <c r="AP74" s="120">
        <f>IF(AC74="","",VLOOKUP(AC74,所属・種目コード!AQ:AR,2,FALSE))</f>
        <v>1</v>
      </c>
      <c r="AQ74" s="120" t="str">
        <f>IF(L74="","",VLOOKUP(L74,所属・種目コード!$B$2:$D$160,3,FALSE))</f>
        <v/>
      </c>
      <c r="AR74" s="120" t="str">
        <f>IF(N74="","",VLOOKUP(N74,所属・種目コード!$AF$2:$AG$50,2,FALSE))</f>
        <v/>
      </c>
      <c r="AS74" s="120" t="str">
        <f>IF(M74="","",VLOOKUP(M74,所属・種目コード!$AB$2:$AD$11,3,FALSE))</f>
        <v/>
      </c>
      <c r="AT74" s="361">
        <f t="shared" si="21"/>
        <v>0</v>
      </c>
      <c r="AU74" s="120" t="str">
        <f t="shared" si="22"/>
        <v xml:space="preserve"> 0</v>
      </c>
      <c r="AV74" s="120" t="str">
        <f>IF(Q74="","",VLOOKUP(Q74,所属・種目コード!$AF$2:$AG$52,2,FALSE))</f>
        <v/>
      </c>
      <c r="AW74" s="120" t="str">
        <f>IF(P74="","",VLOOKUP(P74,所属・種目コード!$AB$2:$AD$11,3,FALSE))</f>
        <v/>
      </c>
      <c r="AX74" s="361">
        <f t="shared" si="23"/>
        <v>0</v>
      </c>
      <c r="AY74" s="120" t="str">
        <f t="shared" si="24"/>
        <v/>
      </c>
      <c r="AZ74" s="120" t="str">
        <f>IF(T74="","",VLOOKUP(T74,所属・種目コード!$AF$2:$AG$52,2,FALSE))</f>
        <v/>
      </c>
      <c r="BA74" s="120" t="str">
        <f>IF(S74="","",VLOOKUP(S74,所属・種目コード!$AB$2:$AD$11,3,FALSE))</f>
        <v/>
      </c>
      <c r="BB74" s="361">
        <f t="shared" si="25"/>
        <v>0</v>
      </c>
      <c r="BC74" s="120" t="str">
        <f t="shared" si="26"/>
        <v xml:space="preserve"> 0</v>
      </c>
      <c r="BE74" s="120" t="str">
        <f>IF(N74="","",VLOOKUP(N74,所属・種目コード!$AF$2:$AH$47,3,FALSE))</f>
        <v/>
      </c>
      <c r="BF74" s="361">
        <f t="shared" si="30"/>
        <v>0</v>
      </c>
      <c r="BG74" s="120" t="str">
        <f>IF(Q74="","",VLOOKUP(Q74,所属・種目コード!$AF$2:$AH$47,3,FALSE))</f>
        <v/>
      </c>
      <c r="BH74" s="361">
        <f t="shared" si="31"/>
        <v>0</v>
      </c>
      <c r="BI74" s="120" t="str">
        <f>IF(T74="","",VLOOKUP(T74,所属・種目コード!$AF$2:$AH$47,3,FALSE))</f>
        <v/>
      </c>
      <c r="BJ74" s="361">
        <f t="shared" si="32"/>
        <v>0</v>
      </c>
      <c r="BL74" s="31"/>
      <c r="BM74" s="31"/>
      <c r="BN74" s="31"/>
      <c r="BO74" s="568"/>
      <c r="BP74" s="568" t="s">
        <v>1028</v>
      </c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  <c r="CH74" s="31"/>
      <c r="CI74" s="31"/>
      <c r="CJ74" s="31"/>
      <c r="CK74" s="31"/>
      <c r="CL74" s="31"/>
      <c r="CM74" s="31"/>
      <c r="CN74" s="31"/>
      <c r="CO74" s="31"/>
      <c r="CP74" s="31"/>
      <c r="CQ74" s="31"/>
      <c r="CR74" s="31"/>
      <c r="CS74" s="31"/>
      <c r="CT74" s="31"/>
      <c r="CU74" s="31"/>
      <c r="CV74" s="31"/>
      <c r="CW74" s="31"/>
      <c r="CX74" s="31"/>
      <c r="CY74" s="31"/>
      <c r="CZ74" s="31"/>
      <c r="DA74" s="31"/>
      <c r="DB74" s="31"/>
      <c r="DC74" s="31"/>
      <c r="DD74" s="31"/>
      <c r="DE74" s="31"/>
      <c r="DF74" s="31"/>
      <c r="DG74" s="31"/>
      <c r="DH74" s="31"/>
      <c r="DI74" s="31"/>
      <c r="DJ74" s="31"/>
      <c r="DK74" s="31"/>
      <c r="DL74" s="31"/>
      <c r="DM74" s="31"/>
      <c r="DN74" s="31"/>
      <c r="DO74" s="31"/>
      <c r="DP74" s="31"/>
      <c r="DQ74" s="31"/>
      <c r="DR74" s="31"/>
      <c r="DS74" s="31"/>
      <c r="DT74" s="31"/>
      <c r="DU74" s="31"/>
      <c r="DV74" s="31"/>
      <c r="DW74" s="31"/>
      <c r="DX74" s="31"/>
      <c r="DY74" s="31"/>
      <c r="DZ74" s="31"/>
      <c r="EA74" s="31"/>
      <c r="EB74" s="31"/>
      <c r="EC74" s="31"/>
      <c r="ED74" s="31"/>
      <c r="EE74" s="31"/>
      <c r="EF74" s="31"/>
      <c r="EG74" s="31"/>
      <c r="EH74" s="31"/>
      <c r="EI74" s="31"/>
      <c r="EJ74" s="31"/>
      <c r="EK74" s="31"/>
      <c r="EL74" s="31"/>
      <c r="EM74" s="31"/>
      <c r="EN74" s="31"/>
      <c r="EO74" s="31"/>
      <c r="EP74" s="31"/>
      <c r="EQ74" s="31"/>
      <c r="ER74" s="31"/>
      <c r="ES74" s="31"/>
      <c r="ET74" s="31"/>
      <c r="EU74" s="31"/>
      <c r="EV74" s="31"/>
      <c r="EW74" s="31"/>
      <c r="EX74" s="31"/>
      <c r="EY74" s="31"/>
      <c r="EZ74" s="31"/>
      <c r="FA74" s="31"/>
      <c r="FB74" s="31"/>
      <c r="FC74" s="31"/>
      <c r="FD74" s="31"/>
      <c r="FE74" s="31"/>
      <c r="FF74" s="31"/>
      <c r="FG74" s="31"/>
      <c r="FH74" s="31"/>
      <c r="FI74" s="31"/>
      <c r="FJ74" s="31"/>
      <c r="FK74" s="31"/>
      <c r="FL74" s="31"/>
      <c r="FM74" s="31"/>
      <c r="FN74" s="31"/>
      <c r="FO74" s="31"/>
      <c r="FP74" s="31"/>
      <c r="FQ74" s="31"/>
      <c r="FR74" s="31"/>
      <c r="FS74" s="31"/>
      <c r="FT74" s="31"/>
      <c r="FU74" s="31"/>
      <c r="FV74" s="31"/>
      <c r="FW74" s="31"/>
      <c r="FX74" s="31"/>
      <c r="FY74" s="31"/>
      <c r="FZ74" s="31"/>
      <c r="GA74" s="31"/>
      <c r="GB74" s="31"/>
      <c r="GC74" s="31"/>
      <c r="GD74" s="31"/>
      <c r="GE74" s="31"/>
      <c r="GF74" s="31"/>
      <c r="GG74" s="31"/>
      <c r="GH74" s="31"/>
      <c r="GI74" s="31"/>
      <c r="GJ74" s="31"/>
      <c r="GK74" s="31"/>
      <c r="GL74" s="31"/>
      <c r="GM74" s="31"/>
      <c r="GN74" s="31"/>
      <c r="GO74" s="31"/>
      <c r="GP74" s="31"/>
      <c r="GQ74" s="31"/>
      <c r="GR74" s="31"/>
      <c r="GS74" s="31"/>
      <c r="GT74" s="31"/>
      <c r="GU74" s="31"/>
      <c r="GV74" s="31"/>
      <c r="GW74" s="31"/>
    </row>
    <row r="75" spans="1:205" s="121" customFormat="1" ht="25.25" customHeight="1">
      <c r="A75" s="31"/>
      <c r="B75" s="31"/>
      <c r="C75" s="31"/>
      <c r="D75" s="31"/>
      <c r="E75" s="637" t="s">
        <v>526</v>
      </c>
      <c r="F75" s="866">
        <v>22</v>
      </c>
      <c r="G75" s="867"/>
      <c r="H75" s="530"/>
      <c r="I75" s="815" t="str">
        <f>IF($H75="","",(VLOOKUP($H75,'競技者（中）'!$B$2:$G$1500,2,0)))</f>
        <v/>
      </c>
      <c r="J75" s="815" t="str">
        <f>IF($H75="","",(VLOOKUP($H75,'競技者（中）'!$B$2:$G$1500,6,0)))</f>
        <v/>
      </c>
      <c r="K75" s="815" t="str">
        <f>IF($H75="","",(VLOOKUP($H75,'競技者（中）'!$B$2:$G$1500,3,0)))</f>
        <v/>
      </c>
      <c r="L75" s="818" t="str">
        <f>IF($H75="","",(VLOOKUP($H75,'競技者（中）'!$B$2:$G$1500,4,0)))</f>
        <v/>
      </c>
      <c r="M75" s="663"/>
      <c r="N75" s="534"/>
      <c r="O75" s="535"/>
      <c r="P75" s="663"/>
      <c r="Q75" s="534"/>
      <c r="R75" s="535"/>
      <c r="S75" s="533"/>
      <c r="T75" s="534"/>
      <c r="U75" s="535"/>
      <c r="V75" s="345"/>
      <c r="W75" s="345"/>
      <c r="X75" s="345"/>
      <c r="Y75" s="111"/>
      <c r="Z75" s="345"/>
      <c r="AA75" s="124"/>
      <c r="AB75" s="124"/>
      <c r="AC75" s="214" t="s">
        <v>23</v>
      </c>
      <c r="AD75" s="126" t="s">
        <v>46</v>
      </c>
      <c r="AE75" s="401" t="s">
        <v>83</v>
      </c>
      <c r="AF75" s="401" t="s">
        <v>83</v>
      </c>
      <c r="AG75" s="401" t="s">
        <v>83</v>
      </c>
      <c r="AI75" s="120" t="str">
        <f t="shared" si="15"/>
        <v/>
      </c>
      <c r="AJ75" s="120">
        <f>IF(AD75="","",VLOOKUP(AD75,所属・種目コード!W:X,2,FALSE))</f>
        <v>3</v>
      </c>
      <c r="AK75" s="128">
        <f t="shared" si="16"/>
        <v>0</v>
      </c>
      <c r="AL75" s="120" t="str">
        <f t="shared" si="17"/>
        <v/>
      </c>
      <c r="AM75" s="120" t="str">
        <f t="shared" si="18"/>
        <v/>
      </c>
      <c r="AN75" s="120" t="str">
        <f t="shared" si="19"/>
        <v>()</v>
      </c>
      <c r="AO75" s="120" t="str">
        <f t="shared" si="20"/>
        <v/>
      </c>
      <c r="AP75" s="120">
        <f>IF(AC75="","",VLOOKUP(AC75,所属・種目コード!AQ:AR,2,FALSE))</f>
        <v>1</v>
      </c>
      <c r="AQ75" s="120" t="str">
        <f>IF(L75="","",VLOOKUP(L75,所属・種目コード!$B$2:$D$160,3,FALSE))</f>
        <v/>
      </c>
      <c r="AR75" s="120" t="str">
        <f>IF(N75="","",VLOOKUP(N75,所属・種目コード!$AF$2:$AG$50,2,FALSE))</f>
        <v/>
      </c>
      <c r="AS75" s="120" t="str">
        <f>IF(M75="","",VLOOKUP(M75,所属・種目コード!$AB$2:$AD$11,3,FALSE))</f>
        <v/>
      </c>
      <c r="AT75" s="361">
        <f t="shared" si="21"/>
        <v>0</v>
      </c>
      <c r="AU75" s="120" t="str">
        <f t="shared" si="22"/>
        <v xml:space="preserve"> 0</v>
      </c>
      <c r="AV75" s="120" t="str">
        <f>IF(Q75="","",VLOOKUP(Q75,所属・種目コード!$AF$2:$AG$52,2,FALSE))</f>
        <v/>
      </c>
      <c r="AW75" s="120" t="str">
        <f>IF(P75="","",VLOOKUP(P75,所属・種目コード!$AB$2:$AD$11,3,FALSE))</f>
        <v/>
      </c>
      <c r="AX75" s="361">
        <f t="shared" si="23"/>
        <v>0</v>
      </c>
      <c r="AY75" s="120" t="str">
        <f t="shared" si="24"/>
        <v/>
      </c>
      <c r="AZ75" s="120" t="str">
        <f>IF(T75="","",VLOOKUP(T75,所属・種目コード!$AF$2:$AG$52,2,FALSE))</f>
        <v/>
      </c>
      <c r="BA75" s="120" t="str">
        <f>IF(S75="","",VLOOKUP(S75,所属・種目コード!$AB$2:$AD$11,3,FALSE))</f>
        <v/>
      </c>
      <c r="BB75" s="361">
        <f t="shared" si="25"/>
        <v>0</v>
      </c>
      <c r="BC75" s="120" t="str">
        <f t="shared" si="26"/>
        <v xml:space="preserve"> 0</v>
      </c>
      <c r="BE75" s="120" t="str">
        <f>IF(N75="","",VLOOKUP(N75,所属・種目コード!$AF$2:$AH$47,3,FALSE))</f>
        <v/>
      </c>
      <c r="BF75" s="361">
        <f t="shared" si="30"/>
        <v>0</v>
      </c>
      <c r="BG75" s="120" t="str">
        <f>IF(Q75="","",VLOOKUP(Q75,所属・種目コード!$AF$2:$AH$47,3,FALSE))</f>
        <v/>
      </c>
      <c r="BH75" s="361">
        <f t="shared" si="31"/>
        <v>0</v>
      </c>
      <c r="BI75" s="120" t="str">
        <f>IF(T75="","",VLOOKUP(T75,所属・種目コード!$AF$2:$AH$47,3,FALSE))</f>
        <v/>
      </c>
      <c r="BJ75" s="361">
        <f t="shared" si="32"/>
        <v>0</v>
      </c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/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  <c r="DT75" s="31"/>
      <c r="DU75" s="31"/>
      <c r="DV75" s="31"/>
      <c r="DW75" s="31"/>
      <c r="DX75" s="31"/>
      <c r="DY75" s="31"/>
      <c r="DZ75" s="31"/>
      <c r="EA75" s="31"/>
      <c r="EB75" s="31"/>
      <c r="EC75" s="31"/>
      <c r="ED75" s="31"/>
      <c r="EE75" s="31"/>
      <c r="EF75" s="31"/>
      <c r="EG75" s="31"/>
      <c r="EH75" s="31"/>
      <c r="EI75" s="31"/>
      <c r="EJ75" s="31"/>
      <c r="EK75" s="31"/>
      <c r="EL75" s="31"/>
      <c r="EM75" s="31"/>
      <c r="EN75" s="31"/>
      <c r="EO75" s="31"/>
      <c r="EP75" s="31"/>
      <c r="EQ75" s="31"/>
      <c r="ER75" s="31"/>
      <c r="ES75" s="31"/>
      <c r="ET75" s="31"/>
      <c r="EU75" s="31"/>
      <c r="EV75" s="31"/>
      <c r="EW75" s="31"/>
      <c r="EX75" s="31"/>
      <c r="EY75" s="31"/>
      <c r="EZ75" s="31"/>
      <c r="FA75" s="31"/>
      <c r="FB75" s="31"/>
      <c r="FC75" s="31"/>
      <c r="FD75" s="31"/>
      <c r="FE75" s="31"/>
      <c r="FF75" s="31"/>
      <c r="FG75" s="31"/>
      <c r="FH75" s="31"/>
      <c r="FI75" s="31"/>
      <c r="FJ75" s="31"/>
      <c r="FK75" s="31"/>
      <c r="FL75" s="31"/>
      <c r="FM75" s="31"/>
      <c r="FN75" s="31"/>
      <c r="FO75" s="31"/>
      <c r="FP75" s="31"/>
      <c r="FQ75" s="31"/>
      <c r="FR75" s="31"/>
      <c r="FS75" s="31"/>
      <c r="FT75" s="31"/>
      <c r="FU75" s="31"/>
      <c r="FV75" s="31"/>
      <c r="FW75" s="31"/>
      <c r="FX75" s="31"/>
      <c r="FY75" s="31"/>
      <c r="FZ75" s="31"/>
      <c r="GA75" s="31"/>
      <c r="GB75" s="31"/>
      <c r="GC75" s="31"/>
      <c r="GD75" s="31"/>
      <c r="GE75" s="31"/>
      <c r="GF75" s="31"/>
      <c r="GG75" s="31"/>
      <c r="GH75" s="31"/>
      <c r="GI75" s="31"/>
      <c r="GJ75" s="31"/>
      <c r="GK75" s="31"/>
      <c r="GL75" s="31"/>
      <c r="GM75" s="31"/>
      <c r="GN75" s="31"/>
      <c r="GO75" s="31"/>
      <c r="GP75" s="31"/>
      <c r="GQ75" s="31"/>
      <c r="GR75" s="31"/>
      <c r="GS75" s="31"/>
      <c r="GT75" s="31"/>
      <c r="GU75" s="31"/>
      <c r="GV75" s="31"/>
      <c r="GW75" s="31"/>
    </row>
    <row r="76" spans="1:205" s="121" customFormat="1" ht="25.25" customHeight="1">
      <c r="A76" s="31"/>
      <c r="B76" s="31"/>
      <c r="C76" s="31"/>
      <c r="D76" s="31"/>
      <c r="E76" s="637" t="s">
        <v>526</v>
      </c>
      <c r="F76" s="866">
        <v>23</v>
      </c>
      <c r="G76" s="867"/>
      <c r="H76" s="530"/>
      <c r="I76" s="815" t="str">
        <f>IF($H76="","",(VLOOKUP($H76,'競技者（中）'!$B$2:$G$1500,2,0)))</f>
        <v/>
      </c>
      <c r="J76" s="815" t="str">
        <f>IF($H76="","",(VLOOKUP($H76,'競技者（中）'!$B$2:$G$1500,6,0)))</f>
        <v/>
      </c>
      <c r="K76" s="815" t="str">
        <f>IF($H76="","",(VLOOKUP($H76,'競技者（中）'!$B$2:$G$1500,3,0)))</f>
        <v/>
      </c>
      <c r="L76" s="818" t="str">
        <f>IF($H76="","",(VLOOKUP($H76,'競技者（中）'!$B$2:$G$1500,4,0)))</f>
        <v/>
      </c>
      <c r="M76" s="663"/>
      <c r="N76" s="534"/>
      <c r="O76" s="535"/>
      <c r="P76" s="663"/>
      <c r="Q76" s="534"/>
      <c r="R76" s="535"/>
      <c r="S76" s="533"/>
      <c r="T76" s="534"/>
      <c r="U76" s="535"/>
      <c r="V76" s="345"/>
      <c r="W76" s="345"/>
      <c r="X76" s="345"/>
      <c r="Y76" s="111"/>
      <c r="Z76" s="345"/>
      <c r="AA76" s="124"/>
      <c r="AB76" s="124"/>
      <c r="AC76" s="214" t="s">
        <v>23</v>
      </c>
      <c r="AD76" s="126" t="s">
        <v>46</v>
      </c>
      <c r="AE76" s="401" t="s">
        <v>83</v>
      </c>
      <c r="AF76" s="401" t="s">
        <v>83</v>
      </c>
      <c r="AG76" s="401" t="s">
        <v>83</v>
      </c>
      <c r="AI76" s="120" t="str">
        <f t="shared" si="15"/>
        <v/>
      </c>
      <c r="AJ76" s="120">
        <f>IF(AD76="","",VLOOKUP(AD76,所属・種目コード!W:X,2,FALSE))</f>
        <v>3</v>
      </c>
      <c r="AK76" s="128">
        <f t="shared" si="16"/>
        <v>0</v>
      </c>
      <c r="AL76" s="120" t="str">
        <f t="shared" si="17"/>
        <v/>
      </c>
      <c r="AM76" s="120" t="str">
        <f t="shared" si="18"/>
        <v/>
      </c>
      <c r="AN76" s="120" t="str">
        <f t="shared" si="19"/>
        <v>()</v>
      </c>
      <c r="AO76" s="120" t="str">
        <f t="shared" si="20"/>
        <v/>
      </c>
      <c r="AP76" s="120">
        <f>IF(AC76="","",VLOOKUP(AC76,所属・種目コード!AQ:AR,2,FALSE))</f>
        <v>1</v>
      </c>
      <c r="AQ76" s="120" t="str">
        <f>IF(L76="","",VLOOKUP(L76,所属・種目コード!$B$2:$D$160,3,FALSE))</f>
        <v/>
      </c>
      <c r="AR76" s="120" t="str">
        <f>IF(N76="","",VLOOKUP(N76,所属・種目コード!$AF$2:$AG$50,2,FALSE))</f>
        <v/>
      </c>
      <c r="AS76" s="120" t="str">
        <f>IF(M76="","",VLOOKUP(M76,所属・種目コード!$AB$2:$AD$11,3,FALSE))</f>
        <v/>
      </c>
      <c r="AT76" s="361">
        <f t="shared" si="21"/>
        <v>0</v>
      </c>
      <c r="AU76" s="120" t="str">
        <f t="shared" si="22"/>
        <v xml:space="preserve"> 0</v>
      </c>
      <c r="AV76" s="120" t="str">
        <f>IF(Q76="","",VLOOKUP(Q76,所属・種目コード!$AF$2:$AG$52,2,FALSE))</f>
        <v/>
      </c>
      <c r="AW76" s="120" t="str">
        <f>IF(P76="","",VLOOKUP(P76,所属・種目コード!$AB$2:$AD$11,3,FALSE))</f>
        <v/>
      </c>
      <c r="AX76" s="361">
        <f t="shared" si="23"/>
        <v>0</v>
      </c>
      <c r="AY76" s="120" t="str">
        <f t="shared" si="24"/>
        <v/>
      </c>
      <c r="AZ76" s="120" t="str">
        <f>IF(T76="","",VLOOKUP(T76,所属・種目コード!$AF$2:$AG$52,2,FALSE))</f>
        <v/>
      </c>
      <c r="BA76" s="120" t="str">
        <f>IF(S76="","",VLOOKUP(S76,所属・種目コード!$AB$2:$AD$11,3,FALSE))</f>
        <v/>
      </c>
      <c r="BB76" s="361">
        <f t="shared" si="25"/>
        <v>0</v>
      </c>
      <c r="BC76" s="120" t="str">
        <f t="shared" si="26"/>
        <v xml:space="preserve"> 0</v>
      </c>
      <c r="BE76" s="120" t="str">
        <f>IF(N76="","",VLOOKUP(N76,所属・種目コード!$AF$2:$AH$47,3,FALSE))</f>
        <v/>
      </c>
      <c r="BF76" s="361">
        <f t="shared" si="30"/>
        <v>0</v>
      </c>
      <c r="BG76" s="120" t="str">
        <f>IF(Q76="","",VLOOKUP(Q76,所属・種目コード!$AF$2:$AH$47,3,FALSE))</f>
        <v/>
      </c>
      <c r="BH76" s="361">
        <f t="shared" si="31"/>
        <v>0</v>
      </c>
      <c r="BI76" s="120" t="str">
        <f>IF(T76="","",VLOOKUP(T76,所属・種目コード!$AF$2:$AH$47,3,FALSE))</f>
        <v/>
      </c>
      <c r="BJ76" s="361">
        <f t="shared" si="32"/>
        <v>0</v>
      </c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  <c r="DT76" s="31"/>
      <c r="DU76" s="31"/>
      <c r="DV76" s="31"/>
      <c r="DW76" s="31"/>
      <c r="DX76" s="31"/>
      <c r="DY76" s="31"/>
      <c r="DZ76" s="31"/>
      <c r="EA76" s="31"/>
      <c r="EB76" s="31"/>
      <c r="EC76" s="31"/>
      <c r="ED76" s="31"/>
      <c r="EE76" s="31"/>
      <c r="EF76" s="31"/>
      <c r="EG76" s="31"/>
      <c r="EH76" s="31"/>
      <c r="EI76" s="31"/>
      <c r="EJ76" s="31"/>
      <c r="EK76" s="31"/>
      <c r="EL76" s="31"/>
      <c r="EM76" s="31"/>
      <c r="EN76" s="31"/>
      <c r="EO76" s="31"/>
      <c r="EP76" s="31"/>
      <c r="EQ76" s="31"/>
      <c r="ER76" s="31"/>
      <c r="ES76" s="31"/>
      <c r="ET76" s="31"/>
      <c r="EU76" s="31"/>
      <c r="EV76" s="31"/>
      <c r="EW76" s="31"/>
      <c r="EX76" s="31"/>
      <c r="EY76" s="31"/>
      <c r="EZ76" s="31"/>
      <c r="FA76" s="31"/>
      <c r="FB76" s="31"/>
      <c r="FC76" s="31"/>
      <c r="FD76" s="31"/>
      <c r="FE76" s="31"/>
      <c r="FF76" s="31"/>
      <c r="FG76" s="31"/>
      <c r="FH76" s="31"/>
      <c r="FI76" s="31"/>
      <c r="FJ76" s="31"/>
      <c r="FK76" s="31"/>
      <c r="FL76" s="31"/>
      <c r="FM76" s="31"/>
      <c r="FN76" s="31"/>
      <c r="FO76" s="31"/>
      <c r="FP76" s="31"/>
      <c r="FQ76" s="31"/>
      <c r="FR76" s="31"/>
      <c r="FS76" s="31"/>
      <c r="FT76" s="31"/>
      <c r="FU76" s="31"/>
      <c r="FV76" s="31"/>
      <c r="FW76" s="31"/>
      <c r="FX76" s="31"/>
      <c r="FY76" s="31"/>
      <c r="FZ76" s="31"/>
      <c r="GA76" s="31"/>
      <c r="GB76" s="31"/>
      <c r="GC76" s="31"/>
      <c r="GD76" s="31"/>
      <c r="GE76" s="31"/>
      <c r="GF76" s="31"/>
      <c r="GG76" s="31"/>
      <c r="GH76" s="31"/>
      <c r="GI76" s="31"/>
      <c r="GJ76" s="31"/>
      <c r="GK76" s="31"/>
      <c r="GL76" s="31"/>
      <c r="GM76" s="31"/>
      <c r="GN76" s="31"/>
      <c r="GO76" s="31"/>
      <c r="GP76" s="31"/>
      <c r="GQ76" s="31"/>
      <c r="GR76" s="31"/>
      <c r="GS76" s="31"/>
      <c r="GT76" s="31"/>
      <c r="GU76" s="31"/>
      <c r="GV76" s="31"/>
      <c r="GW76" s="31"/>
    </row>
    <row r="77" spans="1:205" s="121" customFormat="1" ht="25.25" customHeight="1">
      <c r="A77" s="31"/>
      <c r="B77" s="31"/>
      <c r="C77" s="31"/>
      <c r="D77" s="31"/>
      <c r="E77" s="637" t="s">
        <v>526</v>
      </c>
      <c r="F77" s="866">
        <v>24</v>
      </c>
      <c r="G77" s="867"/>
      <c r="H77" s="530"/>
      <c r="I77" s="815" t="str">
        <f>IF($H77="","",(VLOOKUP($H77,'競技者（中）'!$B$2:$G$1500,2,0)))</f>
        <v/>
      </c>
      <c r="J77" s="815" t="str">
        <f>IF($H77="","",(VLOOKUP($H77,'競技者（中）'!$B$2:$G$1500,6,0)))</f>
        <v/>
      </c>
      <c r="K77" s="815" t="str">
        <f>IF($H77="","",(VLOOKUP($H77,'競技者（中）'!$B$2:$G$1500,3,0)))</f>
        <v/>
      </c>
      <c r="L77" s="818" t="str">
        <f>IF($H77="","",(VLOOKUP($H77,'競技者（中）'!$B$2:$G$1500,4,0)))</f>
        <v/>
      </c>
      <c r="M77" s="663"/>
      <c r="N77" s="534"/>
      <c r="O77" s="535"/>
      <c r="P77" s="663"/>
      <c r="Q77" s="534"/>
      <c r="R77" s="535"/>
      <c r="S77" s="533"/>
      <c r="T77" s="534"/>
      <c r="U77" s="535"/>
      <c r="V77" s="345"/>
      <c r="W77" s="345"/>
      <c r="X77" s="345"/>
      <c r="Y77" s="111"/>
      <c r="Z77" s="345"/>
      <c r="AA77" s="124"/>
      <c r="AB77" s="124"/>
      <c r="AC77" s="214" t="s">
        <v>23</v>
      </c>
      <c r="AD77" s="126" t="s">
        <v>46</v>
      </c>
      <c r="AE77" s="401" t="s">
        <v>83</v>
      </c>
      <c r="AF77" s="401" t="s">
        <v>83</v>
      </c>
      <c r="AG77" s="401" t="s">
        <v>83</v>
      </c>
      <c r="AI77" s="120" t="str">
        <f t="shared" si="15"/>
        <v/>
      </c>
      <c r="AJ77" s="120">
        <f>IF(AD77="","",VLOOKUP(AD77,所属・種目コード!W:X,2,FALSE))</f>
        <v>3</v>
      </c>
      <c r="AK77" s="128">
        <f t="shared" si="16"/>
        <v>0</v>
      </c>
      <c r="AL77" s="120" t="str">
        <f t="shared" si="17"/>
        <v/>
      </c>
      <c r="AM77" s="120" t="str">
        <f t="shared" si="18"/>
        <v/>
      </c>
      <c r="AN77" s="120" t="str">
        <f t="shared" si="19"/>
        <v>()</v>
      </c>
      <c r="AO77" s="120" t="str">
        <f t="shared" si="20"/>
        <v/>
      </c>
      <c r="AP77" s="120">
        <f>IF(AC77="","",VLOOKUP(AC77,所属・種目コード!AQ:AR,2,FALSE))</f>
        <v>1</v>
      </c>
      <c r="AQ77" s="120" t="str">
        <f>IF(L77="","",VLOOKUP(L77,所属・種目コード!$B$2:$D$160,3,FALSE))</f>
        <v/>
      </c>
      <c r="AR77" s="120" t="str">
        <f>IF(N77="","",VLOOKUP(N77,所属・種目コード!$AF$2:$AG$50,2,FALSE))</f>
        <v/>
      </c>
      <c r="AS77" s="120" t="str">
        <f>IF(M77="","",VLOOKUP(M77,所属・種目コード!$AB$2:$AD$11,3,FALSE))</f>
        <v/>
      </c>
      <c r="AT77" s="361">
        <f t="shared" si="21"/>
        <v>0</v>
      </c>
      <c r="AU77" s="120" t="str">
        <f t="shared" si="22"/>
        <v xml:space="preserve"> 0</v>
      </c>
      <c r="AV77" s="120" t="str">
        <f>IF(Q77="","",VLOOKUP(Q77,所属・種目コード!$AF$2:$AG$52,2,FALSE))</f>
        <v/>
      </c>
      <c r="AW77" s="120" t="str">
        <f>IF(P77="","",VLOOKUP(P77,所属・種目コード!$AB$2:$AD$11,3,FALSE))</f>
        <v/>
      </c>
      <c r="AX77" s="361">
        <f t="shared" si="23"/>
        <v>0</v>
      </c>
      <c r="AY77" s="120" t="str">
        <f t="shared" si="24"/>
        <v/>
      </c>
      <c r="AZ77" s="120" t="str">
        <f>IF(T77="","",VLOOKUP(T77,所属・種目コード!$AF$2:$AG$52,2,FALSE))</f>
        <v/>
      </c>
      <c r="BA77" s="120" t="str">
        <f>IF(S77="","",VLOOKUP(S77,所属・種目コード!$AB$2:$AD$11,3,FALSE))</f>
        <v/>
      </c>
      <c r="BB77" s="361">
        <f t="shared" si="25"/>
        <v>0</v>
      </c>
      <c r="BC77" s="120" t="str">
        <f t="shared" si="26"/>
        <v xml:space="preserve"> 0</v>
      </c>
      <c r="BE77" s="120" t="str">
        <f>IF(N77="","",VLOOKUP(N77,所属・種目コード!$AF$2:$AH$47,3,FALSE))</f>
        <v/>
      </c>
      <c r="BF77" s="361">
        <f t="shared" si="30"/>
        <v>0</v>
      </c>
      <c r="BG77" s="120" t="str">
        <f>IF(Q77="","",VLOOKUP(Q77,所属・種目コード!$AF$2:$AH$47,3,FALSE))</f>
        <v/>
      </c>
      <c r="BH77" s="361">
        <f t="shared" si="31"/>
        <v>0</v>
      </c>
      <c r="BI77" s="120" t="str">
        <f>IF(T77="","",VLOOKUP(T77,所属・種目コード!$AF$2:$AH$47,3,FALSE))</f>
        <v/>
      </c>
      <c r="BJ77" s="361">
        <f t="shared" si="32"/>
        <v>0</v>
      </c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/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  <c r="DT77" s="31"/>
      <c r="DU77" s="31"/>
      <c r="DV77" s="31"/>
      <c r="DW77" s="31"/>
      <c r="DX77" s="31"/>
      <c r="DY77" s="31"/>
      <c r="DZ77" s="31"/>
      <c r="EA77" s="31"/>
      <c r="EB77" s="31"/>
      <c r="EC77" s="31"/>
      <c r="ED77" s="31"/>
      <c r="EE77" s="31"/>
      <c r="EF77" s="31"/>
      <c r="EG77" s="31"/>
      <c r="EH77" s="31"/>
      <c r="EI77" s="31"/>
      <c r="EJ77" s="31"/>
      <c r="EK77" s="31"/>
      <c r="EL77" s="31"/>
      <c r="EM77" s="31"/>
      <c r="EN77" s="31"/>
      <c r="EO77" s="31"/>
      <c r="EP77" s="31"/>
      <c r="EQ77" s="31"/>
      <c r="ER77" s="31"/>
      <c r="ES77" s="31"/>
      <c r="ET77" s="31"/>
      <c r="EU77" s="31"/>
      <c r="EV77" s="31"/>
      <c r="EW77" s="31"/>
      <c r="EX77" s="31"/>
      <c r="EY77" s="31"/>
      <c r="EZ77" s="31"/>
      <c r="FA77" s="31"/>
      <c r="FB77" s="31"/>
      <c r="FC77" s="31"/>
      <c r="FD77" s="31"/>
      <c r="FE77" s="31"/>
      <c r="FF77" s="31"/>
      <c r="FG77" s="31"/>
      <c r="FH77" s="31"/>
      <c r="FI77" s="31"/>
      <c r="FJ77" s="31"/>
      <c r="FK77" s="31"/>
      <c r="FL77" s="31"/>
      <c r="FM77" s="31"/>
      <c r="FN77" s="31"/>
      <c r="FO77" s="31"/>
      <c r="FP77" s="31"/>
      <c r="FQ77" s="31"/>
      <c r="FR77" s="31"/>
      <c r="FS77" s="31"/>
      <c r="FT77" s="31"/>
      <c r="FU77" s="31"/>
      <c r="FV77" s="31"/>
      <c r="FW77" s="31"/>
      <c r="FX77" s="31"/>
      <c r="FY77" s="31"/>
      <c r="FZ77" s="31"/>
      <c r="GA77" s="31"/>
      <c r="GB77" s="31"/>
      <c r="GC77" s="31"/>
      <c r="GD77" s="31"/>
      <c r="GE77" s="31"/>
      <c r="GF77" s="31"/>
      <c r="GG77" s="31"/>
      <c r="GH77" s="31"/>
      <c r="GI77" s="31"/>
      <c r="GJ77" s="31"/>
      <c r="GK77" s="31"/>
      <c r="GL77" s="31"/>
      <c r="GM77" s="31"/>
      <c r="GN77" s="31"/>
      <c r="GO77" s="31"/>
      <c r="GP77" s="31"/>
      <c r="GQ77" s="31"/>
      <c r="GR77" s="31"/>
      <c r="GS77" s="31"/>
      <c r="GT77" s="31"/>
      <c r="GU77" s="31"/>
      <c r="GV77" s="31"/>
      <c r="GW77" s="31"/>
    </row>
    <row r="78" spans="1:205" s="121" customFormat="1" ht="25.25" customHeight="1" thickBot="1">
      <c r="A78" s="31"/>
      <c r="B78" s="31"/>
      <c r="C78" s="31"/>
      <c r="D78" s="31"/>
      <c r="E78" s="638" t="s">
        <v>526</v>
      </c>
      <c r="F78" s="868">
        <v>25</v>
      </c>
      <c r="G78" s="869"/>
      <c r="H78" s="539"/>
      <c r="I78" s="816" t="str">
        <f>IF($H78="","",(VLOOKUP($H78,'競技者（中）'!$B$2:$G$1500,2,0)))</f>
        <v/>
      </c>
      <c r="J78" s="816" t="str">
        <f>IF($H78="","",(VLOOKUP($H78,'競技者（中）'!$B$2:$G$1500,6,0)))</f>
        <v/>
      </c>
      <c r="K78" s="816" t="str">
        <f>IF($H78="","",(VLOOKUP($H78,'競技者（中）'!$B$2:$G$1500,3,0)))</f>
        <v/>
      </c>
      <c r="L78" s="819" t="str">
        <f>IF($H78="","",(VLOOKUP($H78,'競技者（中）'!$B$2:$G$1500,4,0)))</f>
        <v/>
      </c>
      <c r="M78" s="750"/>
      <c r="N78" s="536"/>
      <c r="O78" s="537"/>
      <c r="P78" s="750"/>
      <c r="Q78" s="536"/>
      <c r="R78" s="537"/>
      <c r="S78" s="591"/>
      <c r="T78" s="536"/>
      <c r="U78" s="537"/>
      <c r="V78" s="345"/>
      <c r="W78" s="345"/>
      <c r="X78" s="345"/>
      <c r="Y78" s="111"/>
      <c r="Z78" s="345"/>
      <c r="AA78" s="124"/>
      <c r="AB78" s="124"/>
      <c r="AC78" s="214" t="s">
        <v>23</v>
      </c>
      <c r="AD78" s="126" t="s">
        <v>46</v>
      </c>
      <c r="AE78" s="401" t="s">
        <v>83</v>
      </c>
      <c r="AF78" s="401" t="s">
        <v>83</v>
      </c>
      <c r="AG78" s="401" t="s">
        <v>83</v>
      </c>
      <c r="AI78" s="120" t="str">
        <f t="shared" si="15"/>
        <v/>
      </c>
      <c r="AJ78" s="120">
        <f>IF(AD78="","",VLOOKUP(AD78,所属・種目コード!W:X,2,FALSE))</f>
        <v>3</v>
      </c>
      <c r="AK78" s="128">
        <f t="shared" si="16"/>
        <v>0</v>
      </c>
      <c r="AL78" s="120" t="str">
        <f t="shared" si="17"/>
        <v/>
      </c>
      <c r="AM78" s="120" t="str">
        <f t="shared" si="18"/>
        <v/>
      </c>
      <c r="AN78" s="120" t="str">
        <f t="shared" si="19"/>
        <v>()</v>
      </c>
      <c r="AO78" s="120" t="str">
        <f t="shared" si="20"/>
        <v/>
      </c>
      <c r="AP78" s="120">
        <f>IF(AC78="","",VLOOKUP(AC78,所属・種目コード!AQ:AR,2,FALSE))</f>
        <v>1</v>
      </c>
      <c r="AQ78" s="120" t="str">
        <f>IF(L78="","",VLOOKUP(L78,所属・種目コード!$B$2:$D$160,3,FALSE))</f>
        <v/>
      </c>
      <c r="AR78" s="120" t="str">
        <f>IF(N78="","",VLOOKUP(N78,所属・種目コード!$AF$2:$AG$50,2,FALSE))</f>
        <v/>
      </c>
      <c r="AS78" s="120" t="str">
        <f>IF(M78="","",VLOOKUP(M78,所属・種目コード!$AB$2:$AD$11,3,FALSE))</f>
        <v/>
      </c>
      <c r="AT78" s="361">
        <f t="shared" si="21"/>
        <v>0</v>
      </c>
      <c r="AU78" s="120" t="str">
        <f t="shared" si="22"/>
        <v xml:space="preserve"> 0</v>
      </c>
      <c r="AV78" s="120" t="str">
        <f>IF(Q78="","",VLOOKUP(Q78,所属・種目コード!$AF$2:$AG$52,2,FALSE))</f>
        <v/>
      </c>
      <c r="AW78" s="120" t="str">
        <f>IF(P78="","",VLOOKUP(P78,所属・種目コード!$AB$2:$AD$11,3,FALSE))</f>
        <v/>
      </c>
      <c r="AX78" s="361">
        <f t="shared" si="23"/>
        <v>0</v>
      </c>
      <c r="AY78" s="120" t="str">
        <f t="shared" si="24"/>
        <v/>
      </c>
      <c r="AZ78" s="120" t="str">
        <f>IF(T78="","",VLOOKUP(T78,所属・種目コード!$AF$2:$AG$52,2,FALSE))</f>
        <v/>
      </c>
      <c r="BA78" s="120" t="str">
        <f>IF(S78="","",VLOOKUP(S78,所属・種目コード!$AB$2:$AD$11,3,FALSE))</f>
        <v/>
      </c>
      <c r="BB78" s="361">
        <f t="shared" si="25"/>
        <v>0</v>
      </c>
      <c r="BC78" s="120" t="str">
        <f t="shared" si="26"/>
        <v xml:space="preserve"> 0</v>
      </c>
      <c r="BE78" s="120" t="str">
        <f>IF(N78="","",VLOOKUP(N78,所属・種目コード!$AF$2:$AH$47,3,FALSE))</f>
        <v/>
      </c>
      <c r="BF78" s="361">
        <f t="shared" si="30"/>
        <v>0</v>
      </c>
      <c r="BG78" s="120" t="str">
        <f>IF(Q78="","",VLOOKUP(Q78,所属・種目コード!$AF$2:$AH$47,3,FALSE))</f>
        <v/>
      </c>
      <c r="BH78" s="361">
        <f t="shared" si="31"/>
        <v>0</v>
      </c>
      <c r="BI78" s="120" t="str">
        <f>IF(T78="","",VLOOKUP(T78,所属・種目コード!$AF$2:$AH$47,3,FALSE))</f>
        <v/>
      </c>
      <c r="BJ78" s="361">
        <f t="shared" si="32"/>
        <v>0</v>
      </c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  <c r="DT78" s="31"/>
      <c r="DU78" s="31"/>
      <c r="DV78" s="31"/>
      <c r="DW78" s="31"/>
      <c r="DX78" s="31"/>
      <c r="DY78" s="31"/>
      <c r="DZ78" s="31"/>
      <c r="EA78" s="31"/>
      <c r="EB78" s="31"/>
      <c r="EC78" s="31"/>
      <c r="ED78" s="31"/>
      <c r="EE78" s="31"/>
      <c r="EF78" s="31"/>
      <c r="EG78" s="31"/>
      <c r="EH78" s="31"/>
      <c r="EI78" s="31"/>
      <c r="EJ78" s="31"/>
      <c r="EK78" s="31"/>
      <c r="EL78" s="31"/>
      <c r="EM78" s="31"/>
      <c r="EN78" s="31"/>
      <c r="EO78" s="31"/>
      <c r="EP78" s="31"/>
      <c r="EQ78" s="31"/>
      <c r="ER78" s="31"/>
      <c r="ES78" s="31"/>
      <c r="ET78" s="31"/>
      <c r="EU78" s="31"/>
      <c r="EV78" s="31"/>
      <c r="EW78" s="31"/>
      <c r="EX78" s="31"/>
      <c r="EY78" s="31"/>
      <c r="EZ78" s="31"/>
      <c r="FA78" s="31"/>
      <c r="FB78" s="31"/>
      <c r="FC78" s="31"/>
      <c r="FD78" s="31"/>
      <c r="FE78" s="31"/>
      <c r="FF78" s="31"/>
      <c r="FG78" s="31"/>
      <c r="FH78" s="31"/>
      <c r="FI78" s="31"/>
      <c r="FJ78" s="31"/>
      <c r="FK78" s="31"/>
      <c r="FL78" s="31"/>
      <c r="FM78" s="31"/>
      <c r="FN78" s="31"/>
      <c r="FO78" s="31"/>
      <c r="FP78" s="31"/>
      <c r="FQ78" s="31"/>
      <c r="FR78" s="31"/>
      <c r="FS78" s="31"/>
      <c r="FT78" s="31"/>
      <c r="FU78" s="31"/>
      <c r="FV78" s="31"/>
      <c r="FW78" s="31"/>
      <c r="FX78" s="31"/>
      <c r="FY78" s="31"/>
      <c r="FZ78" s="31"/>
      <c r="GA78" s="31"/>
      <c r="GB78" s="31"/>
      <c r="GC78" s="31"/>
      <c r="GD78" s="31"/>
      <c r="GE78" s="31"/>
      <c r="GF78" s="31"/>
      <c r="GG78" s="31"/>
      <c r="GH78" s="31"/>
      <c r="GI78" s="31"/>
      <c r="GJ78" s="31"/>
      <c r="GK78" s="31"/>
      <c r="GL78" s="31"/>
      <c r="GM78" s="31"/>
      <c r="GN78" s="31"/>
      <c r="GO78" s="31"/>
      <c r="GP78" s="31"/>
      <c r="GQ78" s="31"/>
      <c r="GR78" s="31"/>
      <c r="GS78" s="31"/>
      <c r="GT78" s="31"/>
      <c r="GU78" s="31"/>
      <c r="GV78" s="31"/>
      <c r="GW78" s="31"/>
    </row>
    <row r="79" spans="1:205" s="121" customFormat="1" ht="30" hidden="1" customHeight="1">
      <c r="A79" s="31"/>
      <c r="B79" s="31"/>
      <c r="C79" s="31"/>
      <c r="D79" s="31"/>
      <c r="E79" s="308" t="s">
        <v>526</v>
      </c>
      <c r="F79" s="880">
        <v>26</v>
      </c>
      <c r="G79" s="876"/>
      <c r="H79" s="185"/>
      <c r="I79" s="37" t="str">
        <f>IF($H79="","",(VLOOKUP($H79,'競技者（中）'!$B$3:$G$334,2,0)))</f>
        <v/>
      </c>
      <c r="J79" s="37" t="str">
        <f>IF($H79="","",(VLOOKUP($H79,'競技者（中）'!$B$3:$G$334,6,0)))</f>
        <v/>
      </c>
      <c r="K79" s="37" t="str">
        <f>IF($H79="","",(VLOOKUP($H79,'競技者（中）'!$B$3:$G$334,3,0)))</f>
        <v/>
      </c>
      <c r="L79" s="198" t="str">
        <f>IF($H79="","",(VLOOKUP($H79,'競技者（中）'!$B$3:$G$334,4,0)))</f>
        <v/>
      </c>
      <c r="M79" s="472"/>
      <c r="N79" s="473"/>
      <c r="O79" s="474"/>
      <c r="P79" s="472"/>
      <c r="Q79" s="475"/>
      <c r="R79" s="474"/>
      <c r="S79" s="472"/>
      <c r="T79" s="475"/>
      <c r="U79" s="590"/>
      <c r="V79" s="345"/>
      <c r="W79" s="345"/>
      <c r="X79" s="345"/>
      <c r="Y79" s="111"/>
      <c r="Z79" s="345"/>
      <c r="AA79" s="124"/>
      <c r="AB79" s="124"/>
      <c r="AC79" s="214" t="s">
        <v>23</v>
      </c>
      <c r="AD79" s="126" t="s">
        <v>46</v>
      </c>
      <c r="AE79" s="401" t="s">
        <v>83</v>
      </c>
      <c r="AF79" s="401" t="s">
        <v>83</v>
      </c>
      <c r="AG79" s="401" t="s">
        <v>83</v>
      </c>
      <c r="AI79" s="120" t="str">
        <f t="shared" si="15"/>
        <v/>
      </c>
      <c r="AJ79" s="120">
        <f>IF(AD79="","",VLOOKUP(AD79,所属・種目コード!W:X,2,FALSE))</f>
        <v>3</v>
      </c>
      <c r="AK79" s="128">
        <f t="shared" si="16"/>
        <v>0</v>
      </c>
      <c r="AL79" s="120" t="str">
        <f t="shared" si="17"/>
        <v/>
      </c>
      <c r="AM79" s="120" t="str">
        <f t="shared" si="18"/>
        <v/>
      </c>
      <c r="AN79" s="120" t="str">
        <f t="shared" si="19"/>
        <v>()</v>
      </c>
      <c r="AO79" s="120" t="str">
        <f t="shared" si="20"/>
        <v/>
      </c>
      <c r="AP79" s="120">
        <f>IF(AC79="","",VLOOKUP(AC79,所属・種目コード!AQ:AR,2,FALSE))</f>
        <v>1</v>
      </c>
      <c r="AQ79" s="120" t="str">
        <f>IF(L79="","",VLOOKUP(L79,所属・種目コード!$B$2:$D$148,3,FALSE))</f>
        <v/>
      </c>
      <c r="AR79" s="120" t="str">
        <f>IF(N79="","",VLOOKUP(N79,所属・種目コード!$AF$2:$AG$50,2,FALSE))</f>
        <v/>
      </c>
      <c r="AS79" s="120" t="str">
        <f>IF(M79="","",VLOOKUP(M79,所属・種目コード!$AB$2:$AD$8,3,FALSE))</f>
        <v/>
      </c>
      <c r="AT79" s="361">
        <f t="shared" si="21"/>
        <v>0</v>
      </c>
      <c r="AU79" s="120" t="str">
        <f t="shared" si="22"/>
        <v xml:space="preserve"> 0</v>
      </c>
      <c r="AV79" s="120" t="str">
        <f>IF(Q79="","",VLOOKUP(Q79,所属・種目コード!$AF$2:$AG$52,2,FALSE))</f>
        <v/>
      </c>
      <c r="AW79" s="120" t="str">
        <f>IF(P79="","",VLOOKUP(P79,所属・種目コード!$AB$2:$AD$11,3,FALSE))</f>
        <v/>
      </c>
      <c r="AX79" s="361">
        <f t="shared" si="23"/>
        <v>0</v>
      </c>
      <c r="AY79" s="120" t="str">
        <f t="shared" si="24"/>
        <v/>
      </c>
      <c r="AZ79" s="120" t="str">
        <f>IF(T79="","",VLOOKUP(T79,所属・種目コード!$AF$2:$AG$52,2,FALSE))</f>
        <v/>
      </c>
      <c r="BA79" s="120" t="str">
        <f>IF(S79="","",VLOOKUP(S79,所属・種目コード!$AB$2:$AD$11,3,FALSE))</f>
        <v/>
      </c>
      <c r="BB79" s="361">
        <f t="shared" si="25"/>
        <v>0</v>
      </c>
      <c r="BC79" s="120" t="str">
        <f t="shared" si="26"/>
        <v xml:space="preserve"> 0</v>
      </c>
      <c r="BE79" s="120" t="str">
        <f>IF(N79="","",VLOOKUP(N79,所属・種目コード!$AF$2:$AH$47,3,FALSE))</f>
        <v/>
      </c>
      <c r="BF79" s="361">
        <f t="shared" si="30"/>
        <v>0</v>
      </c>
      <c r="BG79" s="120" t="str">
        <f>IF(Q79="","",VLOOKUP(Q79,所属・種目コード!$AF$2:$AH$47,3,FALSE))</f>
        <v/>
      </c>
      <c r="BH79" s="361">
        <f t="shared" si="31"/>
        <v>0</v>
      </c>
      <c r="BI79" s="120" t="str">
        <f>IF(T79="","",VLOOKUP(T79,所属・種目コード!$AF$2:$AH$47,3,FALSE))</f>
        <v/>
      </c>
      <c r="BJ79" s="361">
        <f t="shared" si="32"/>
        <v>0</v>
      </c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  <c r="CH79" s="31"/>
      <c r="CI79" s="31"/>
      <c r="CJ79" s="31"/>
      <c r="CK79" s="31"/>
      <c r="CL79" s="31"/>
      <c r="CM79" s="31"/>
      <c r="CN79" s="31"/>
      <c r="CO79" s="31"/>
      <c r="CP79" s="31"/>
      <c r="CQ79" s="31"/>
      <c r="CR79" s="31"/>
      <c r="CS79" s="31"/>
      <c r="CT79" s="31"/>
      <c r="CU79" s="31"/>
      <c r="CV79" s="31"/>
      <c r="CW79" s="31"/>
      <c r="CX79" s="31"/>
      <c r="CY79" s="31"/>
      <c r="CZ79" s="31"/>
      <c r="DA79" s="31"/>
      <c r="DB79" s="31"/>
      <c r="DC79" s="31"/>
      <c r="DD79" s="31"/>
      <c r="DE79" s="31"/>
      <c r="DF79" s="31"/>
      <c r="DG79" s="31"/>
      <c r="DH79" s="31"/>
      <c r="DI79" s="31"/>
      <c r="DJ79" s="31"/>
      <c r="DK79" s="31"/>
      <c r="DL79" s="31"/>
      <c r="DM79" s="31"/>
      <c r="DN79" s="31"/>
      <c r="DO79" s="31"/>
      <c r="DP79" s="31"/>
      <c r="DQ79" s="31"/>
      <c r="DR79" s="31"/>
      <c r="DS79" s="31"/>
      <c r="DT79" s="31"/>
      <c r="DU79" s="31"/>
      <c r="DV79" s="31"/>
      <c r="DW79" s="31"/>
      <c r="DX79" s="31"/>
      <c r="DY79" s="31"/>
      <c r="DZ79" s="31"/>
      <c r="EA79" s="31"/>
      <c r="EB79" s="31"/>
      <c r="EC79" s="31"/>
      <c r="ED79" s="31"/>
      <c r="EE79" s="31"/>
      <c r="EF79" s="31"/>
      <c r="EG79" s="31"/>
      <c r="EH79" s="31"/>
      <c r="EI79" s="31"/>
      <c r="EJ79" s="31"/>
      <c r="EK79" s="31"/>
      <c r="EL79" s="31"/>
      <c r="EM79" s="31"/>
      <c r="EN79" s="31"/>
      <c r="EO79" s="31"/>
      <c r="EP79" s="31"/>
      <c r="EQ79" s="31"/>
      <c r="ER79" s="31"/>
      <c r="ES79" s="31"/>
      <c r="ET79" s="31"/>
      <c r="EU79" s="31"/>
      <c r="EV79" s="31"/>
      <c r="EW79" s="31"/>
      <c r="EX79" s="31"/>
      <c r="EY79" s="31"/>
      <c r="EZ79" s="31"/>
      <c r="FA79" s="31"/>
      <c r="FB79" s="31"/>
      <c r="FC79" s="31"/>
      <c r="FD79" s="31"/>
      <c r="FE79" s="31"/>
      <c r="FF79" s="31"/>
      <c r="FG79" s="31"/>
      <c r="FH79" s="31"/>
      <c r="FI79" s="31"/>
      <c r="FJ79" s="31"/>
      <c r="FK79" s="31"/>
      <c r="FL79" s="31"/>
      <c r="FM79" s="31"/>
      <c r="FN79" s="31"/>
      <c r="FO79" s="31"/>
      <c r="FP79" s="31"/>
      <c r="FQ79" s="31"/>
      <c r="FR79" s="31"/>
      <c r="FS79" s="31"/>
      <c r="FT79" s="31"/>
      <c r="FU79" s="31"/>
      <c r="FV79" s="31"/>
      <c r="FW79" s="31"/>
      <c r="FX79" s="31"/>
      <c r="FY79" s="31"/>
      <c r="FZ79" s="31"/>
      <c r="GA79" s="31"/>
      <c r="GB79" s="31"/>
      <c r="GC79" s="31"/>
      <c r="GD79" s="31"/>
      <c r="GE79" s="31"/>
      <c r="GF79" s="31"/>
      <c r="GG79" s="31"/>
      <c r="GH79" s="31"/>
      <c r="GI79" s="31"/>
      <c r="GJ79" s="31"/>
      <c r="GK79" s="31"/>
      <c r="GL79" s="31"/>
      <c r="GM79" s="31"/>
      <c r="GN79" s="31"/>
      <c r="GO79" s="31"/>
      <c r="GP79" s="31"/>
      <c r="GQ79" s="31"/>
      <c r="GR79" s="31"/>
      <c r="GS79" s="31"/>
      <c r="GT79" s="31"/>
      <c r="GU79" s="31"/>
      <c r="GV79" s="31"/>
      <c r="GW79" s="31"/>
    </row>
    <row r="80" spans="1:205" s="121" customFormat="1" ht="30" hidden="1" customHeight="1">
      <c r="A80" s="31"/>
      <c r="B80" s="31"/>
      <c r="C80" s="31"/>
      <c r="D80" s="31"/>
      <c r="E80" s="308" t="s">
        <v>526</v>
      </c>
      <c r="F80" s="879">
        <v>27</v>
      </c>
      <c r="G80" s="867"/>
      <c r="H80" s="185"/>
      <c r="I80" s="35" t="str">
        <f>IF($H80="","",(VLOOKUP($H80,'競技者（中）'!$B$3:$G$334,2,0)))</f>
        <v/>
      </c>
      <c r="J80" s="35" t="str">
        <f>IF($H80="","",(VLOOKUP($H80,'競技者（中）'!$B$3:$G$334,6,0)))</f>
        <v/>
      </c>
      <c r="K80" s="35" t="str">
        <f>IF($H80="","",(VLOOKUP($H80,'競技者（中）'!$B$3:$G$334,3,0)))</f>
        <v/>
      </c>
      <c r="L80" s="198" t="str">
        <f>IF($H80="","",(VLOOKUP($H80,'競技者（中）'!$B$3:$G$334,4,0)))</f>
        <v/>
      </c>
      <c r="M80" s="376"/>
      <c r="N80" s="465"/>
      <c r="O80" s="470"/>
      <c r="P80" s="376"/>
      <c r="Q80" s="430"/>
      <c r="R80" s="470"/>
      <c r="S80" s="376"/>
      <c r="T80" s="430"/>
      <c r="U80" s="362"/>
      <c r="V80" s="345"/>
      <c r="W80" s="345"/>
      <c r="X80" s="345"/>
      <c r="Y80" s="111"/>
      <c r="Z80" s="345"/>
      <c r="AA80" s="124"/>
      <c r="AB80" s="124"/>
      <c r="AC80" s="214" t="s">
        <v>23</v>
      </c>
      <c r="AD80" s="126" t="s">
        <v>46</v>
      </c>
      <c r="AE80" s="401" t="s">
        <v>83</v>
      </c>
      <c r="AF80" s="401" t="s">
        <v>83</v>
      </c>
      <c r="AG80" s="401" t="s">
        <v>83</v>
      </c>
      <c r="AI80" s="120" t="str">
        <f t="shared" si="15"/>
        <v/>
      </c>
      <c r="AJ80" s="120">
        <f>IF(AD80="","",VLOOKUP(AD80,所属・種目コード!W:X,2,FALSE))</f>
        <v>3</v>
      </c>
      <c r="AK80" s="128">
        <f t="shared" si="16"/>
        <v>0</v>
      </c>
      <c r="AL80" s="120" t="str">
        <f t="shared" si="17"/>
        <v/>
      </c>
      <c r="AM80" s="120" t="str">
        <f t="shared" si="18"/>
        <v/>
      </c>
      <c r="AN80" s="120" t="str">
        <f t="shared" si="19"/>
        <v>()</v>
      </c>
      <c r="AO80" s="120" t="str">
        <f t="shared" si="20"/>
        <v/>
      </c>
      <c r="AP80" s="120">
        <f>IF(AC80="","",VLOOKUP(AC80,所属・種目コード!AQ:AR,2,FALSE))</f>
        <v>1</v>
      </c>
      <c r="AQ80" s="120" t="str">
        <f>IF(L80="","",VLOOKUP(L80,所属・種目コード!$B$2:$D$148,3,FALSE))</f>
        <v/>
      </c>
      <c r="AR80" s="120" t="str">
        <f>IF(N80="","",VLOOKUP(N80,所属・種目コード!$AF$2:$AG$50,2,FALSE))</f>
        <v/>
      </c>
      <c r="AS80" s="120" t="str">
        <f>IF(M80="","",VLOOKUP(M80,所属・種目コード!$AB$2:$AD$8,3,FALSE))</f>
        <v/>
      </c>
      <c r="AT80" s="361">
        <f t="shared" si="21"/>
        <v>0</v>
      </c>
      <c r="AU80" s="120" t="str">
        <f t="shared" si="22"/>
        <v xml:space="preserve"> 0</v>
      </c>
      <c r="AV80" s="120" t="str">
        <f>IF(Q80="","",VLOOKUP(Q80,所属・種目コード!$AF$2:$AG$52,2,FALSE))</f>
        <v/>
      </c>
      <c r="AW80" s="120" t="str">
        <f>IF(P80="","",VLOOKUP(P80,所属・種目コード!$AB$2:$AD$11,3,FALSE))</f>
        <v/>
      </c>
      <c r="AX80" s="361">
        <f t="shared" si="23"/>
        <v>0</v>
      </c>
      <c r="AY80" s="120" t="str">
        <f t="shared" si="24"/>
        <v/>
      </c>
      <c r="AZ80" s="120" t="str">
        <f>IF(T80="","",VLOOKUP(T80,所属・種目コード!$AF$2:$AG$52,2,FALSE))</f>
        <v/>
      </c>
      <c r="BA80" s="120" t="str">
        <f>IF(S80="","",VLOOKUP(S80,所属・種目コード!$AB$2:$AD$11,3,FALSE))</f>
        <v/>
      </c>
      <c r="BB80" s="361">
        <f t="shared" si="25"/>
        <v>0</v>
      </c>
      <c r="BC80" s="120" t="str">
        <f t="shared" si="26"/>
        <v xml:space="preserve"> 0</v>
      </c>
      <c r="BE80" s="120" t="str">
        <f>IF(N80="","",VLOOKUP(N80,所属・種目コード!$AF$2:$AH$47,3,FALSE))</f>
        <v/>
      </c>
      <c r="BF80" s="361">
        <f t="shared" si="30"/>
        <v>0</v>
      </c>
      <c r="BG80" s="120" t="str">
        <f>IF(Q80="","",VLOOKUP(Q80,所属・種目コード!$AF$2:$AH$47,3,FALSE))</f>
        <v/>
      </c>
      <c r="BH80" s="361">
        <f t="shared" si="31"/>
        <v>0</v>
      </c>
      <c r="BI80" s="120" t="str">
        <f>IF(T80="","",VLOOKUP(T80,所属・種目コード!$AF$2:$AH$47,3,FALSE))</f>
        <v/>
      </c>
      <c r="BJ80" s="361">
        <f t="shared" si="32"/>
        <v>0</v>
      </c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  <c r="GR80" s="31"/>
      <c r="GS80" s="31"/>
      <c r="GT80" s="31"/>
      <c r="GU80" s="31"/>
      <c r="GV80" s="31"/>
      <c r="GW80" s="31"/>
    </row>
    <row r="81" spans="1:205" s="121" customFormat="1" ht="30" hidden="1" customHeight="1">
      <c r="A81" s="31"/>
      <c r="B81" s="31"/>
      <c r="C81" s="31"/>
      <c r="D81" s="31"/>
      <c r="E81" s="308" t="s">
        <v>526</v>
      </c>
      <c r="F81" s="879">
        <v>28</v>
      </c>
      <c r="G81" s="867"/>
      <c r="H81" s="185"/>
      <c r="I81" s="35" t="str">
        <f>IF($H81="","",(VLOOKUP($H81,'競技者（中）'!$B$3:$G$334,2,0)))</f>
        <v/>
      </c>
      <c r="J81" s="35" t="str">
        <f>IF($H81="","",(VLOOKUP($H81,'競技者（中）'!$B$3:$G$334,6,0)))</f>
        <v/>
      </c>
      <c r="K81" s="35" t="str">
        <f>IF($H81="","",(VLOOKUP($H81,'競技者（中）'!$B$3:$G$334,3,0)))</f>
        <v/>
      </c>
      <c r="L81" s="198" t="str">
        <f>IF($H81="","",(VLOOKUP($H81,'競技者（中）'!$B$3:$G$334,4,0)))</f>
        <v/>
      </c>
      <c r="M81" s="376"/>
      <c r="N81" s="465"/>
      <c r="O81" s="470"/>
      <c r="P81" s="376"/>
      <c r="Q81" s="430"/>
      <c r="R81" s="470"/>
      <c r="S81" s="376"/>
      <c r="T81" s="430"/>
      <c r="U81" s="362"/>
      <c r="V81" s="345"/>
      <c r="W81" s="345"/>
      <c r="X81" s="345"/>
      <c r="Y81" s="111"/>
      <c r="Z81" s="345"/>
      <c r="AA81" s="124"/>
      <c r="AB81" s="124"/>
      <c r="AC81" s="214" t="s">
        <v>23</v>
      </c>
      <c r="AD81" s="126" t="s">
        <v>46</v>
      </c>
      <c r="AE81" s="401" t="s">
        <v>83</v>
      </c>
      <c r="AF81" s="401" t="s">
        <v>83</v>
      </c>
      <c r="AG81" s="401" t="s">
        <v>83</v>
      </c>
      <c r="AI81" s="120" t="str">
        <f t="shared" si="15"/>
        <v/>
      </c>
      <c r="AJ81" s="120">
        <f>IF(AD81="","",VLOOKUP(AD81,所属・種目コード!W:X,2,FALSE))</f>
        <v>3</v>
      </c>
      <c r="AK81" s="128">
        <f t="shared" si="16"/>
        <v>0</v>
      </c>
      <c r="AL81" s="120" t="str">
        <f t="shared" si="17"/>
        <v/>
      </c>
      <c r="AM81" s="120" t="str">
        <f t="shared" si="18"/>
        <v/>
      </c>
      <c r="AN81" s="120" t="str">
        <f t="shared" si="19"/>
        <v>()</v>
      </c>
      <c r="AO81" s="120" t="str">
        <f t="shared" si="20"/>
        <v/>
      </c>
      <c r="AP81" s="120">
        <f>IF(AC81="","",VLOOKUP(AC81,所属・種目コード!AQ:AR,2,FALSE))</f>
        <v>1</v>
      </c>
      <c r="AQ81" s="120" t="str">
        <f>IF(L81="","",VLOOKUP(L81,所属・種目コード!$B$2:$D$148,3,FALSE))</f>
        <v/>
      </c>
      <c r="AR81" s="120" t="str">
        <f>IF(N81="","",VLOOKUP(N81,所属・種目コード!$AF$2:$AG$50,2,FALSE))</f>
        <v/>
      </c>
      <c r="AS81" s="120" t="str">
        <f>IF(M81="","",VLOOKUP(M81,所属・種目コード!$AB$2:$AD$8,3,FALSE))</f>
        <v/>
      </c>
      <c r="AT81" s="361">
        <f t="shared" si="21"/>
        <v>0</v>
      </c>
      <c r="AU81" s="120" t="str">
        <f t="shared" si="22"/>
        <v xml:space="preserve"> 0</v>
      </c>
      <c r="AV81" s="120" t="str">
        <f>IF(Q81="","",VLOOKUP(Q81,所属・種目コード!$AF$2:$AG$52,2,FALSE))</f>
        <v/>
      </c>
      <c r="AW81" s="120" t="str">
        <f>IF(P81="","",VLOOKUP(P81,所属・種目コード!$AB$2:$AD$11,3,FALSE))</f>
        <v/>
      </c>
      <c r="AX81" s="361">
        <f t="shared" si="23"/>
        <v>0</v>
      </c>
      <c r="AY81" s="120" t="str">
        <f t="shared" si="24"/>
        <v/>
      </c>
      <c r="AZ81" s="120" t="str">
        <f>IF(T81="","",VLOOKUP(T81,所属・種目コード!$AF$2:$AG$52,2,FALSE))</f>
        <v/>
      </c>
      <c r="BA81" s="120" t="str">
        <f>IF(S81="","",VLOOKUP(S81,所属・種目コード!$AB$2:$AD$11,3,FALSE))</f>
        <v/>
      </c>
      <c r="BB81" s="361">
        <f t="shared" si="25"/>
        <v>0</v>
      </c>
      <c r="BC81" s="120" t="str">
        <f t="shared" si="26"/>
        <v xml:space="preserve"> 0</v>
      </c>
      <c r="BE81" s="120" t="str">
        <f>IF(N81="","",VLOOKUP(N81,所属・種目コード!$AF$2:$AH$47,3,FALSE))</f>
        <v/>
      </c>
      <c r="BF81" s="361">
        <f t="shared" si="30"/>
        <v>0</v>
      </c>
      <c r="BG81" s="120" t="str">
        <f>IF(Q81="","",VLOOKUP(Q81,所属・種目コード!$AF$2:$AH$47,3,FALSE))</f>
        <v/>
      </c>
      <c r="BH81" s="361">
        <f t="shared" si="31"/>
        <v>0</v>
      </c>
      <c r="BI81" s="120" t="str">
        <f>IF(T81="","",VLOOKUP(T81,所属・種目コード!$AF$2:$AH$47,3,FALSE))</f>
        <v/>
      </c>
      <c r="BJ81" s="361">
        <f t="shared" si="32"/>
        <v>0</v>
      </c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  <c r="CH81" s="31"/>
      <c r="CI81" s="31"/>
      <c r="CJ81" s="31"/>
      <c r="CK81" s="31"/>
      <c r="CL81" s="31"/>
      <c r="CM81" s="31"/>
      <c r="CN81" s="31"/>
      <c r="CO81" s="31"/>
      <c r="CP81" s="31"/>
      <c r="CQ81" s="31"/>
      <c r="CR81" s="31"/>
      <c r="CS81" s="31"/>
      <c r="CT81" s="31"/>
      <c r="CU81" s="31"/>
      <c r="CV81" s="31"/>
      <c r="CW81" s="31"/>
      <c r="CX81" s="31"/>
      <c r="CY81" s="31"/>
      <c r="CZ81" s="31"/>
      <c r="DA81" s="31"/>
      <c r="DB81" s="31"/>
      <c r="DC81" s="31"/>
      <c r="DD81" s="31"/>
      <c r="DE81" s="31"/>
      <c r="DF81" s="31"/>
      <c r="DG81" s="31"/>
      <c r="DH81" s="31"/>
      <c r="DI81" s="31"/>
      <c r="DJ81" s="31"/>
      <c r="DK81" s="31"/>
      <c r="DL81" s="31"/>
      <c r="DM81" s="31"/>
      <c r="DN81" s="31"/>
      <c r="DO81" s="31"/>
      <c r="DP81" s="31"/>
      <c r="DQ81" s="31"/>
      <c r="DR81" s="31"/>
      <c r="DS81" s="31"/>
      <c r="DT81" s="31"/>
      <c r="DU81" s="31"/>
      <c r="DV81" s="31"/>
      <c r="DW81" s="31"/>
      <c r="DX81" s="31"/>
      <c r="DY81" s="31"/>
      <c r="DZ81" s="31"/>
      <c r="EA81" s="31"/>
      <c r="EB81" s="31"/>
      <c r="EC81" s="31"/>
      <c r="ED81" s="31"/>
      <c r="EE81" s="31"/>
      <c r="EF81" s="31"/>
      <c r="EG81" s="31"/>
      <c r="EH81" s="31"/>
      <c r="EI81" s="31"/>
      <c r="EJ81" s="31"/>
      <c r="EK81" s="31"/>
      <c r="EL81" s="31"/>
      <c r="EM81" s="31"/>
      <c r="EN81" s="31"/>
      <c r="EO81" s="31"/>
      <c r="EP81" s="31"/>
      <c r="EQ81" s="31"/>
      <c r="ER81" s="31"/>
      <c r="ES81" s="31"/>
      <c r="ET81" s="31"/>
      <c r="EU81" s="31"/>
      <c r="EV81" s="31"/>
      <c r="EW81" s="31"/>
      <c r="EX81" s="31"/>
      <c r="EY81" s="31"/>
      <c r="EZ81" s="31"/>
      <c r="FA81" s="31"/>
      <c r="FB81" s="31"/>
      <c r="FC81" s="31"/>
      <c r="FD81" s="31"/>
      <c r="FE81" s="31"/>
      <c r="FF81" s="31"/>
      <c r="FG81" s="31"/>
      <c r="FH81" s="31"/>
      <c r="FI81" s="31"/>
      <c r="FJ81" s="31"/>
      <c r="FK81" s="31"/>
      <c r="FL81" s="31"/>
      <c r="FM81" s="31"/>
      <c r="FN81" s="31"/>
      <c r="FO81" s="31"/>
      <c r="FP81" s="31"/>
      <c r="FQ81" s="31"/>
      <c r="FR81" s="31"/>
      <c r="FS81" s="31"/>
      <c r="FT81" s="31"/>
      <c r="FU81" s="31"/>
      <c r="FV81" s="31"/>
      <c r="FW81" s="31"/>
      <c r="FX81" s="31"/>
      <c r="FY81" s="31"/>
      <c r="FZ81" s="31"/>
      <c r="GA81" s="31"/>
      <c r="GB81" s="31"/>
      <c r="GC81" s="31"/>
      <c r="GD81" s="31"/>
      <c r="GE81" s="31"/>
      <c r="GF81" s="31"/>
      <c r="GG81" s="31"/>
      <c r="GH81" s="31"/>
      <c r="GI81" s="31"/>
      <c r="GJ81" s="31"/>
      <c r="GK81" s="31"/>
      <c r="GL81" s="31"/>
      <c r="GM81" s="31"/>
      <c r="GN81" s="31"/>
      <c r="GO81" s="31"/>
      <c r="GP81" s="31"/>
      <c r="GQ81" s="31"/>
      <c r="GR81" s="31"/>
      <c r="GS81" s="31"/>
      <c r="GT81" s="31"/>
      <c r="GU81" s="31"/>
      <c r="GV81" s="31"/>
      <c r="GW81" s="31"/>
    </row>
    <row r="82" spans="1:205" s="121" customFormat="1" ht="30" hidden="1" customHeight="1">
      <c r="A82" s="31"/>
      <c r="B82" s="31"/>
      <c r="C82" s="31"/>
      <c r="D82" s="31"/>
      <c r="E82" s="308" t="s">
        <v>526</v>
      </c>
      <c r="F82" s="879">
        <v>29</v>
      </c>
      <c r="G82" s="867"/>
      <c r="H82" s="185"/>
      <c r="I82" s="35" t="str">
        <f>IF($H82="","",(VLOOKUP($H82,'競技者（中）'!$B$3:$G$334,2,0)))</f>
        <v/>
      </c>
      <c r="J82" s="35" t="str">
        <f>IF($H82="","",(VLOOKUP($H82,'競技者（中）'!$B$3:$G$334,6,0)))</f>
        <v/>
      </c>
      <c r="K82" s="35" t="str">
        <f>IF($H82="","",(VLOOKUP($H82,'競技者（中）'!$B$3:$G$334,3,0)))</f>
        <v/>
      </c>
      <c r="L82" s="198" t="str">
        <f>IF($H82="","",(VLOOKUP($H82,'競技者（中）'!$B$3:$G$334,4,0)))</f>
        <v/>
      </c>
      <c r="M82" s="376"/>
      <c r="N82" s="465"/>
      <c r="O82" s="470"/>
      <c r="P82" s="376"/>
      <c r="Q82" s="430"/>
      <c r="R82" s="470"/>
      <c r="S82" s="376"/>
      <c r="T82" s="430"/>
      <c r="U82" s="362"/>
      <c r="V82" s="345"/>
      <c r="W82" s="345"/>
      <c r="X82" s="345"/>
      <c r="Y82" s="111"/>
      <c r="Z82" s="345"/>
      <c r="AA82" s="124"/>
      <c r="AB82" s="124"/>
      <c r="AC82" s="214" t="s">
        <v>23</v>
      </c>
      <c r="AD82" s="126" t="s">
        <v>46</v>
      </c>
      <c r="AE82" s="401" t="s">
        <v>83</v>
      </c>
      <c r="AF82" s="401" t="s">
        <v>83</v>
      </c>
      <c r="AG82" s="401" t="s">
        <v>83</v>
      </c>
      <c r="AI82" s="120" t="str">
        <f t="shared" si="15"/>
        <v/>
      </c>
      <c r="AJ82" s="120">
        <f>IF(AD82="","",VLOOKUP(AD82,所属・種目コード!W:X,2,FALSE))</f>
        <v>3</v>
      </c>
      <c r="AK82" s="128">
        <f t="shared" si="16"/>
        <v>0</v>
      </c>
      <c r="AL82" s="120" t="str">
        <f t="shared" si="17"/>
        <v/>
      </c>
      <c r="AM82" s="120" t="str">
        <f t="shared" si="18"/>
        <v/>
      </c>
      <c r="AN82" s="120" t="str">
        <f t="shared" si="19"/>
        <v>()</v>
      </c>
      <c r="AO82" s="120" t="str">
        <f t="shared" si="20"/>
        <v/>
      </c>
      <c r="AP82" s="120">
        <f>IF(AC82="","",VLOOKUP(AC82,所属・種目コード!AQ:AR,2,FALSE))</f>
        <v>1</v>
      </c>
      <c r="AQ82" s="120" t="str">
        <f>IF(L82="","",VLOOKUP(L82,所属・種目コード!$B$2:$D$148,3,FALSE))</f>
        <v/>
      </c>
      <c r="AR82" s="120" t="str">
        <f>IF(N82="","",VLOOKUP(N82,所属・種目コード!$AF$2:$AG$50,2,FALSE))</f>
        <v/>
      </c>
      <c r="AS82" s="120" t="str">
        <f>IF(M82="","",VLOOKUP(M82,所属・種目コード!$AB$2:$AD$8,3,FALSE))</f>
        <v/>
      </c>
      <c r="AT82" s="361">
        <f t="shared" si="21"/>
        <v>0</v>
      </c>
      <c r="AU82" s="120" t="str">
        <f t="shared" si="22"/>
        <v xml:space="preserve"> 0</v>
      </c>
      <c r="AV82" s="120" t="str">
        <f>IF(Q82="","",VLOOKUP(Q82,所属・種目コード!$AF$2:$AG$52,2,FALSE))</f>
        <v/>
      </c>
      <c r="AW82" s="120" t="str">
        <f>IF(P82="","",VLOOKUP(P82,所属・種目コード!$AB$2:$AD$11,3,FALSE))</f>
        <v/>
      </c>
      <c r="AX82" s="361">
        <f t="shared" si="23"/>
        <v>0</v>
      </c>
      <c r="AY82" s="120" t="str">
        <f t="shared" si="24"/>
        <v/>
      </c>
      <c r="AZ82" s="120" t="str">
        <f>IF(T82="","",VLOOKUP(T82,所属・種目コード!$AF$2:$AG$52,2,FALSE))</f>
        <v/>
      </c>
      <c r="BA82" s="120" t="str">
        <f>IF(S82="","",VLOOKUP(S82,所属・種目コード!$AB$2:$AD$11,3,FALSE))</f>
        <v/>
      </c>
      <c r="BB82" s="361">
        <f t="shared" si="25"/>
        <v>0</v>
      </c>
      <c r="BC82" s="120" t="str">
        <f t="shared" si="26"/>
        <v xml:space="preserve"> 0</v>
      </c>
      <c r="BE82" s="120" t="str">
        <f>IF(N82="","",VLOOKUP(N82,所属・種目コード!$AF$2:$AH$47,3,FALSE))</f>
        <v/>
      </c>
      <c r="BF82" s="361">
        <f t="shared" si="30"/>
        <v>0</v>
      </c>
      <c r="BG82" s="120" t="str">
        <f>IF(Q82="","",VLOOKUP(Q82,所属・種目コード!$AF$2:$AH$47,3,FALSE))</f>
        <v/>
      </c>
      <c r="BH82" s="361">
        <f t="shared" si="31"/>
        <v>0</v>
      </c>
      <c r="BI82" s="120" t="str">
        <f>IF(T82="","",VLOOKUP(T82,所属・種目コード!$AF$2:$AH$47,3,FALSE))</f>
        <v/>
      </c>
      <c r="BJ82" s="361">
        <f t="shared" si="32"/>
        <v>0</v>
      </c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  <c r="CH82" s="31"/>
      <c r="CI82" s="31"/>
      <c r="CJ82" s="31"/>
      <c r="CK82" s="31"/>
      <c r="CL82" s="31"/>
      <c r="CM82" s="31"/>
      <c r="CN82" s="31"/>
      <c r="CO82" s="31"/>
      <c r="CP82" s="31"/>
      <c r="CQ82" s="31"/>
      <c r="CR82" s="31"/>
      <c r="CS82" s="31"/>
      <c r="CT82" s="31"/>
      <c r="CU82" s="31"/>
      <c r="CV82" s="31"/>
      <c r="CW82" s="31"/>
      <c r="CX82" s="31"/>
      <c r="CY82" s="31"/>
      <c r="CZ82" s="31"/>
      <c r="DA82" s="31"/>
      <c r="DB82" s="31"/>
      <c r="DC82" s="31"/>
      <c r="DD82" s="31"/>
      <c r="DE82" s="31"/>
      <c r="DF82" s="31"/>
      <c r="DG82" s="31"/>
      <c r="DH82" s="31"/>
      <c r="DI82" s="31"/>
      <c r="DJ82" s="31"/>
      <c r="DK82" s="31"/>
      <c r="DL82" s="31"/>
      <c r="DM82" s="31"/>
      <c r="DN82" s="31"/>
      <c r="DO82" s="31"/>
      <c r="DP82" s="31"/>
      <c r="DQ82" s="31"/>
      <c r="DR82" s="31"/>
      <c r="DS82" s="31"/>
      <c r="DT82" s="31"/>
      <c r="DU82" s="31"/>
      <c r="DV82" s="31"/>
      <c r="DW82" s="31"/>
      <c r="DX82" s="31"/>
      <c r="DY82" s="31"/>
      <c r="DZ82" s="31"/>
      <c r="EA82" s="31"/>
      <c r="EB82" s="31"/>
      <c r="EC82" s="31"/>
      <c r="ED82" s="31"/>
      <c r="EE82" s="31"/>
      <c r="EF82" s="31"/>
      <c r="EG82" s="31"/>
      <c r="EH82" s="31"/>
      <c r="EI82" s="31"/>
      <c r="EJ82" s="31"/>
      <c r="EK82" s="31"/>
      <c r="EL82" s="31"/>
      <c r="EM82" s="31"/>
      <c r="EN82" s="31"/>
      <c r="EO82" s="31"/>
      <c r="EP82" s="31"/>
      <c r="EQ82" s="31"/>
      <c r="ER82" s="31"/>
      <c r="ES82" s="31"/>
      <c r="ET82" s="31"/>
      <c r="EU82" s="31"/>
      <c r="EV82" s="31"/>
      <c r="EW82" s="31"/>
      <c r="EX82" s="31"/>
      <c r="EY82" s="31"/>
      <c r="EZ82" s="31"/>
      <c r="FA82" s="31"/>
      <c r="FB82" s="31"/>
      <c r="FC82" s="31"/>
      <c r="FD82" s="31"/>
      <c r="FE82" s="31"/>
      <c r="FF82" s="31"/>
      <c r="FG82" s="31"/>
      <c r="FH82" s="31"/>
      <c r="FI82" s="31"/>
      <c r="FJ82" s="31"/>
      <c r="FK82" s="31"/>
      <c r="FL82" s="31"/>
      <c r="FM82" s="31"/>
      <c r="FN82" s="31"/>
      <c r="FO82" s="31"/>
      <c r="FP82" s="31"/>
      <c r="FQ82" s="31"/>
      <c r="FR82" s="31"/>
      <c r="FS82" s="31"/>
      <c r="FT82" s="31"/>
      <c r="FU82" s="31"/>
      <c r="FV82" s="31"/>
      <c r="FW82" s="31"/>
      <c r="FX82" s="31"/>
      <c r="FY82" s="31"/>
      <c r="FZ82" s="31"/>
      <c r="GA82" s="31"/>
      <c r="GB82" s="31"/>
      <c r="GC82" s="31"/>
      <c r="GD82" s="31"/>
      <c r="GE82" s="31"/>
      <c r="GF82" s="31"/>
      <c r="GG82" s="31"/>
      <c r="GH82" s="31"/>
      <c r="GI82" s="31"/>
      <c r="GJ82" s="31"/>
      <c r="GK82" s="31"/>
      <c r="GL82" s="31"/>
      <c r="GM82" s="31"/>
      <c r="GN82" s="31"/>
      <c r="GO82" s="31"/>
      <c r="GP82" s="31"/>
      <c r="GQ82" s="31"/>
      <c r="GR82" s="31"/>
      <c r="GS82" s="31"/>
      <c r="GT82" s="31"/>
      <c r="GU82" s="31"/>
      <c r="GV82" s="31"/>
      <c r="GW82" s="31"/>
    </row>
    <row r="83" spans="1:205" s="121" customFormat="1" ht="30" hidden="1" customHeight="1" thickBot="1">
      <c r="A83" s="31"/>
      <c r="B83" s="31"/>
      <c r="C83" s="31"/>
      <c r="D83" s="31"/>
      <c r="E83" s="313" t="s">
        <v>526</v>
      </c>
      <c r="F83" s="907">
        <v>30</v>
      </c>
      <c r="G83" s="869"/>
      <c r="H83" s="467"/>
      <c r="I83" s="468" t="str">
        <f>IF($H83="","",(VLOOKUP($H83,'競技者（中）'!$B$3:$G$334,2,0)))</f>
        <v/>
      </c>
      <c r="J83" s="468" t="str">
        <f>IF($H83="","",(VLOOKUP($H83,'競技者（中）'!$B$3:$G$334,6,0)))</f>
        <v/>
      </c>
      <c r="K83" s="468" t="str">
        <f>IF($H83="","",(VLOOKUP($H83,'競技者（中）'!$B$3:$G$334,3,0)))</f>
        <v/>
      </c>
      <c r="L83" s="469" t="str">
        <f>IF($H83="","",(VLOOKUP($H83,'競技者（中）'!$B$3:$G$334,4,0)))</f>
        <v/>
      </c>
      <c r="M83" s="386"/>
      <c r="N83" s="466"/>
      <c r="O83" s="471"/>
      <c r="P83" s="386"/>
      <c r="Q83" s="466"/>
      <c r="R83" s="471"/>
      <c r="S83" s="386"/>
      <c r="T83" s="466"/>
      <c r="U83" s="393"/>
      <c r="V83" s="345"/>
      <c r="W83" s="345"/>
      <c r="X83" s="345"/>
      <c r="Y83" s="111"/>
      <c r="Z83" s="345"/>
      <c r="AA83" s="124"/>
      <c r="AB83" s="124"/>
      <c r="AC83" s="214" t="s">
        <v>23</v>
      </c>
      <c r="AD83" s="126" t="s">
        <v>46</v>
      </c>
      <c r="AE83" s="401" t="s">
        <v>83</v>
      </c>
      <c r="AF83" s="401" t="s">
        <v>83</v>
      </c>
      <c r="AG83" s="401" t="s">
        <v>83</v>
      </c>
      <c r="AI83" s="120" t="str">
        <f t="shared" si="15"/>
        <v/>
      </c>
      <c r="AJ83" s="120">
        <f>IF(AD83="","",VLOOKUP(AD83,所属・種目コード!W:X,2,FALSE))</f>
        <v>3</v>
      </c>
      <c r="AK83" s="128">
        <f t="shared" si="16"/>
        <v>0</v>
      </c>
      <c r="AL83" s="120" t="str">
        <f t="shared" si="17"/>
        <v/>
      </c>
      <c r="AM83" s="120" t="str">
        <f t="shared" si="18"/>
        <v/>
      </c>
      <c r="AN83" s="120" t="str">
        <f t="shared" si="19"/>
        <v>()</v>
      </c>
      <c r="AO83" s="120" t="str">
        <f t="shared" si="20"/>
        <v/>
      </c>
      <c r="AP83" s="120">
        <f>IF(AC83="","",VLOOKUP(AC83,所属・種目コード!AQ:AR,2,FALSE))</f>
        <v>1</v>
      </c>
      <c r="AQ83" s="120" t="str">
        <f>IF(L83="","",VLOOKUP(L83,所属・種目コード!$B$2:$D$148,3,FALSE))</f>
        <v/>
      </c>
      <c r="AR83" s="120" t="str">
        <f>IF(N83="","",VLOOKUP(N83,所属・種目コード!$AF$2:$AG$50,2,FALSE))</f>
        <v/>
      </c>
      <c r="AS83" s="120" t="str">
        <f>IF(M83="","",VLOOKUP(M83,所属・種目コード!$AB$2:$AD$8,3,FALSE))</f>
        <v/>
      </c>
      <c r="AT83" s="361">
        <f t="shared" si="21"/>
        <v>0</v>
      </c>
      <c r="AU83" s="120" t="str">
        <f t="shared" si="22"/>
        <v xml:space="preserve"> 0</v>
      </c>
      <c r="AV83" s="120" t="str">
        <f>IF(Q83="","",VLOOKUP(Q83,所属・種目コード!$AF$2:$AG$52,2,FALSE))</f>
        <v/>
      </c>
      <c r="AW83" s="120" t="str">
        <f>IF(P83="","",VLOOKUP(P83,所属・種目コード!$AB$2:$AD$11,3,FALSE))</f>
        <v/>
      </c>
      <c r="AX83" s="361">
        <f t="shared" si="23"/>
        <v>0</v>
      </c>
      <c r="AY83" s="120" t="str">
        <f t="shared" si="24"/>
        <v/>
      </c>
      <c r="AZ83" s="120" t="str">
        <f>IF(T83="","",VLOOKUP(T83,所属・種目コード!$AF$2:$AG$52,2,FALSE))</f>
        <v/>
      </c>
      <c r="BA83" s="120" t="str">
        <f>IF(S83="","",VLOOKUP(S83,所属・種目コード!$AB$2:$AD$11,3,FALSE))</f>
        <v/>
      </c>
      <c r="BB83" s="361">
        <f t="shared" si="25"/>
        <v>0</v>
      </c>
      <c r="BC83" s="120" t="str">
        <f t="shared" si="26"/>
        <v xml:space="preserve"> 0</v>
      </c>
      <c r="BE83" s="120" t="str">
        <f>IF(N83="","",VLOOKUP(N83,所属・種目コード!$AF$2:$AH$47,3,FALSE))</f>
        <v/>
      </c>
      <c r="BF83" s="361">
        <f t="shared" si="30"/>
        <v>0</v>
      </c>
      <c r="BG83" s="120" t="str">
        <f>IF(Q83="","",VLOOKUP(Q83,所属・種目コード!$AF$2:$AH$47,3,FALSE))</f>
        <v/>
      </c>
      <c r="BH83" s="361">
        <f t="shared" si="31"/>
        <v>0</v>
      </c>
      <c r="BI83" s="120" t="str">
        <f>IF(T83="","",VLOOKUP(T83,所属・種目コード!$AF$2:$AH$47,3,FALSE))</f>
        <v/>
      </c>
      <c r="BJ83" s="361">
        <f t="shared" si="32"/>
        <v>0</v>
      </c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1"/>
      <c r="CM83" s="31"/>
      <c r="CN83" s="31"/>
      <c r="CO83" s="31"/>
      <c r="CP83" s="31"/>
      <c r="CQ83" s="31"/>
      <c r="CR83" s="31"/>
      <c r="CS83" s="31"/>
      <c r="CT83" s="31"/>
      <c r="CU83" s="31"/>
      <c r="CV83" s="31"/>
      <c r="CW83" s="31"/>
      <c r="CX83" s="31"/>
      <c r="CY83" s="31"/>
      <c r="CZ83" s="31"/>
      <c r="DA83" s="31"/>
      <c r="DB83" s="31"/>
      <c r="DC83" s="31"/>
      <c r="DD83" s="31"/>
      <c r="DE83" s="31"/>
      <c r="DF83" s="31"/>
      <c r="DG83" s="31"/>
      <c r="DH83" s="31"/>
      <c r="DI83" s="31"/>
      <c r="DJ83" s="31"/>
      <c r="DK83" s="31"/>
      <c r="DL83" s="31"/>
      <c r="DM83" s="31"/>
      <c r="DN83" s="31"/>
      <c r="DO83" s="31"/>
      <c r="DP83" s="31"/>
      <c r="DQ83" s="31"/>
      <c r="DR83" s="31"/>
      <c r="DS83" s="31"/>
      <c r="DT83" s="31"/>
      <c r="DU83" s="31"/>
      <c r="DV83" s="31"/>
      <c r="DW83" s="31"/>
      <c r="DX83" s="31"/>
      <c r="DY83" s="31"/>
      <c r="DZ83" s="31"/>
      <c r="EA83" s="31"/>
      <c r="EB83" s="31"/>
      <c r="EC83" s="31"/>
      <c r="ED83" s="31"/>
      <c r="EE83" s="31"/>
      <c r="EF83" s="31"/>
      <c r="EG83" s="31"/>
      <c r="EH83" s="31"/>
      <c r="EI83" s="31"/>
      <c r="EJ83" s="31"/>
      <c r="EK83" s="31"/>
      <c r="EL83" s="31"/>
      <c r="EM83" s="31"/>
      <c r="EN83" s="31"/>
      <c r="EO83" s="31"/>
      <c r="EP83" s="31"/>
      <c r="EQ83" s="31"/>
      <c r="ER83" s="31"/>
      <c r="ES83" s="31"/>
      <c r="ET83" s="31"/>
      <c r="EU83" s="31"/>
      <c r="EV83" s="31"/>
      <c r="EW83" s="31"/>
      <c r="EX83" s="31"/>
      <c r="EY83" s="31"/>
      <c r="EZ83" s="31"/>
      <c r="FA83" s="31"/>
      <c r="FB83" s="31"/>
      <c r="FC83" s="31"/>
      <c r="FD83" s="31"/>
      <c r="FE83" s="31"/>
      <c r="FF83" s="31"/>
      <c r="FG83" s="31"/>
      <c r="FH83" s="31"/>
      <c r="FI83" s="31"/>
      <c r="FJ83" s="31"/>
      <c r="FK83" s="31"/>
      <c r="FL83" s="31"/>
      <c r="FM83" s="31"/>
      <c r="FN83" s="31"/>
      <c r="FO83" s="31"/>
      <c r="FP83" s="31"/>
      <c r="FQ83" s="31"/>
      <c r="FR83" s="31"/>
      <c r="FS83" s="31"/>
      <c r="FT83" s="31"/>
      <c r="FU83" s="31"/>
      <c r="FV83" s="31"/>
      <c r="FW83" s="31"/>
      <c r="FX83" s="31"/>
      <c r="FY83" s="31"/>
      <c r="FZ83" s="31"/>
      <c r="GA83" s="31"/>
      <c r="GB83" s="31"/>
      <c r="GC83" s="31"/>
      <c r="GD83" s="31"/>
      <c r="GE83" s="31"/>
      <c r="GF83" s="31"/>
      <c r="GG83" s="31"/>
      <c r="GH83" s="31"/>
      <c r="GI83" s="31"/>
      <c r="GJ83" s="31"/>
      <c r="GK83" s="31"/>
      <c r="GL83" s="31"/>
      <c r="GM83" s="31"/>
      <c r="GN83" s="31"/>
      <c r="GO83" s="31"/>
      <c r="GP83" s="31"/>
      <c r="GQ83" s="31"/>
      <c r="GR83" s="31"/>
      <c r="GS83" s="31"/>
      <c r="GT83" s="31"/>
      <c r="GU83" s="31"/>
      <c r="GV83" s="31"/>
      <c r="GW83" s="31"/>
    </row>
    <row r="84" spans="1:205" ht="22.25" customHeight="1">
      <c r="A84" s="110"/>
      <c r="B84" s="110"/>
      <c r="C84" s="110"/>
      <c r="E84" s="110"/>
      <c r="F84" s="200"/>
      <c r="G84" s="200"/>
      <c r="H84" s="200"/>
      <c r="I84" s="200"/>
      <c r="J84" s="200"/>
      <c r="K84" s="200"/>
      <c r="L84" s="200"/>
      <c r="M84" s="314"/>
      <c r="N84" s="390"/>
      <c r="O84" s="113"/>
      <c r="P84" s="113"/>
      <c r="Q84" s="201"/>
      <c r="R84" s="201"/>
      <c r="S84" s="201"/>
      <c r="T84" s="201"/>
      <c r="U84" s="111"/>
      <c r="V84" s="111"/>
      <c r="W84" s="111"/>
      <c r="X84" s="111"/>
      <c r="Y84" s="186"/>
      <c r="Z84" s="111"/>
      <c r="AA84" s="215"/>
      <c r="AB84" s="110"/>
      <c r="AE84" s="113"/>
      <c r="AF84" s="113"/>
      <c r="AJ84" s="1"/>
      <c r="AK84" s="3"/>
      <c r="AL84" s="3"/>
      <c r="BL84" s="110"/>
      <c r="BM84" s="31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</row>
    <row r="85" spans="1:205" ht="22.25" customHeight="1">
      <c r="A85" s="110"/>
      <c r="B85" s="110"/>
      <c r="C85" s="110"/>
      <c r="E85" s="110"/>
      <c r="F85" s="200"/>
      <c r="G85" s="200"/>
      <c r="H85" s="200"/>
      <c r="I85" s="200"/>
      <c r="J85" s="200"/>
      <c r="K85" s="200"/>
      <c r="L85" s="200"/>
      <c r="M85" s="314"/>
      <c r="N85" s="390"/>
      <c r="O85" s="113"/>
      <c r="P85" s="113"/>
      <c r="Q85" s="201"/>
      <c r="R85" s="201"/>
      <c r="S85" s="201"/>
      <c r="T85" s="201"/>
      <c r="U85" s="111"/>
      <c r="V85" s="111"/>
      <c r="W85" s="111"/>
      <c r="X85" s="111"/>
      <c r="Y85" s="186"/>
      <c r="Z85" s="111"/>
      <c r="AA85" s="215"/>
      <c r="AB85" s="110"/>
      <c r="AE85" s="113"/>
      <c r="AF85" s="113"/>
      <c r="AJ85" s="1"/>
      <c r="AK85" s="3"/>
      <c r="AL85" s="3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</row>
    <row r="86" spans="1:205" ht="22.25" customHeight="1">
      <c r="A86" s="110"/>
      <c r="B86" s="110"/>
      <c r="C86" s="865" t="s">
        <v>541</v>
      </c>
      <c r="D86" s="865"/>
      <c r="E86" s="305" t="s">
        <v>547</v>
      </c>
      <c r="F86" s="305"/>
      <c r="G86" s="305"/>
      <c r="H86" s="305"/>
      <c r="I86" s="305"/>
      <c r="J86" s="305"/>
      <c r="K86" s="305"/>
      <c r="L86" s="305"/>
      <c r="M86" s="314"/>
      <c r="N86" s="392"/>
      <c r="O86" s="113"/>
      <c r="P86" s="113"/>
      <c r="Q86" s="186"/>
      <c r="R86" s="110"/>
      <c r="S86" s="113"/>
      <c r="T86" s="110"/>
      <c r="U86" s="111"/>
      <c r="V86" s="111"/>
      <c r="W86" s="111"/>
      <c r="X86" s="111"/>
      <c r="Y86" s="186"/>
      <c r="Z86" s="111"/>
      <c r="AA86" s="215"/>
      <c r="AB86" s="110"/>
      <c r="AJ86" s="1"/>
      <c r="AK86" s="3"/>
      <c r="AL86" s="3"/>
      <c r="BL86" s="110"/>
      <c r="BM86" s="110"/>
      <c r="BN86" s="110"/>
      <c r="BO86" s="110"/>
      <c r="BP86" s="110"/>
      <c r="BQ86" s="110"/>
      <c r="BR86" s="110"/>
      <c r="BS86" s="110"/>
      <c r="BT86" s="110"/>
      <c r="BU86" s="110"/>
      <c r="BV86" s="110"/>
      <c r="BW86" s="110"/>
      <c r="BX86" s="110"/>
      <c r="BY86" s="110"/>
      <c r="BZ86" s="110"/>
      <c r="CA86" s="110"/>
      <c r="CB86" s="110"/>
      <c r="CC86" s="110"/>
      <c r="CD86" s="110"/>
      <c r="CE86" s="110"/>
      <c r="CF86" s="110"/>
      <c r="CG86" s="110"/>
      <c r="CH86" s="110"/>
      <c r="CI86" s="110"/>
    </row>
    <row r="87" spans="1:205" ht="37.75" customHeight="1">
      <c r="A87" s="110"/>
      <c r="B87" s="110"/>
      <c r="C87" s="110"/>
      <c r="E87" s="895"/>
      <c r="F87" s="896"/>
      <c r="G87" s="896"/>
      <c r="H87" s="896"/>
      <c r="I87" s="896"/>
      <c r="J87" s="896"/>
      <c r="K87" s="896"/>
      <c r="L87" s="896"/>
      <c r="M87" s="897"/>
      <c r="N87" s="898"/>
      <c r="O87" s="113"/>
      <c r="P87" s="113"/>
      <c r="Q87" s="697" t="s">
        <v>715</v>
      </c>
      <c r="R87" s="697">
        <f>'男子リレ-入力'!I6</f>
        <v>0</v>
      </c>
      <c r="S87" s="201"/>
      <c r="T87" s="201"/>
      <c r="U87" s="111"/>
      <c r="V87" s="111"/>
      <c r="W87" s="111"/>
      <c r="X87" s="111"/>
      <c r="Y87" s="186"/>
      <c r="Z87" s="111"/>
      <c r="AA87" s="215"/>
      <c r="AB87" s="110"/>
      <c r="AJ87" s="1"/>
      <c r="AK87" s="3"/>
      <c r="AL87" s="3"/>
      <c r="BL87" s="110"/>
      <c r="BM87" s="110"/>
      <c r="BN87" s="110"/>
      <c r="BO87" s="110"/>
      <c r="BP87" s="110"/>
      <c r="BQ87" s="110"/>
      <c r="BR87" s="110"/>
      <c r="BS87" s="110"/>
      <c r="BT87" s="110"/>
      <c r="BU87" s="110"/>
      <c r="BV87" s="110"/>
      <c r="BW87" s="110"/>
      <c r="BX87" s="110"/>
      <c r="BY87" s="110"/>
      <c r="BZ87" s="110"/>
      <c r="CA87" s="110"/>
      <c r="CB87" s="110"/>
      <c r="CC87" s="110"/>
      <c r="CD87" s="110"/>
      <c r="CE87" s="110"/>
      <c r="CF87" s="110"/>
      <c r="CG87" s="110"/>
      <c r="CH87" s="110"/>
      <c r="CI87" s="110"/>
    </row>
    <row r="88" spans="1:205" ht="37.75" customHeight="1">
      <c r="A88" s="110"/>
      <c r="B88" s="110"/>
      <c r="C88" s="110"/>
      <c r="E88" s="899"/>
      <c r="F88" s="900"/>
      <c r="G88" s="900"/>
      <c r="H88" s="900"/>
      <c r="I88" s="900"/>
      <c r="J88" s="900"/>
      <c r="K88" s="900"/>
      <c r="L88" s="900"/>
      <c r="M88" s="901"/>
      <c r="N88" s="902"/>
      <c r="O88" s="110"/>
      <c r="P88" s="113"/>
      <c r="Q88" s="697" t="s">
        <v>716</v>
      </c>
      <c r="R88" s="697">
        <f>'男子リレ-入力'!U6</f>
        <v>0</v>
      </c>
      <c r="S88" s="113"/>
      <c r="T88" s="110"/>
      <c r="U88" s="111"/>
      <c r="V88" s="111"/>
      <c r="W88" s="111"/>
      <c r="X88" s="111"/>
      <c r="Y88" s="186"/>
      <c r="Z88" s="111"/>
      <c r="AA88" s="215"/>
      <c r="AB88" s="110"/>
      <c r="AJ88" s="1"/>
      <c r="AK88" s="3"/>
      <c r="AL88" s="3"/>
      <c r="BL88" s="110"/>
      <c r="BM88" s="110"/>
      <c r="BN88" s="110"/>
      <c r="BO88" s="110"/>
      <c r="BP88" s="110"/>
      <c r="BQ88" s="110"/>
      <c r="BR88" s="110"/>
      <c r="BS88" s="110"/>
      <c r="BT88" s="110"/>
      <c r="BU88" s="110"/>
      <c r="BV88" s="110"/>
      <c r="BW88" s="110"/>
      <c r="BX88" s="110"/>
      <c r="BY88" s="110"/>
      <c r="BZ88" s="110"/>
      <c r="CA88" s="110"/>
      <c r="CB88" s="110"/>
      <c r="CC88" s="110"/>
      <c r="CD88" s="110"/>
      <c r="CE88" s="110"/>
      <c r="CF88" s="110"/>
      <c r="CG88" s="110"/>
      <c r="CH88" s="110"/>
      <c r="CI88" s="110"/>
    </row>
    <row r="89" spans="1:205" ht="37.75" customHeight="1">
      <c r="A89" s="110"/>
      <c r="B89" s="110"/>
      <c r="C89" s="110"/>
      <c r="E89" s="899"/>
      <c r="F89" s="900"/>
      <c r="G89" s="900"/>
      <c r="H89" s="900"/>
      <c r="I89" s="900"/>
      <c r="J89" s="900"/>
      <c r="K89" s="900"/>
      <c r="L89" s="900"/>
      <c r="M89" s="901"/>
      <c r="N89" s="902"/>
      <c r="O89" s="113"/>
      <c r="P89" s="113"/>
      <c r="Q89" s="698" t="s">
        <v>717</v>
      </c>
      <c r="R89" s="698">
        <f>'女子リレ-入力'!I6</f>
        <v>0</v>
      </c>
      <c r="S89" s="113"/>
      <c r="T89" s="110"/>
      <c r="U89" s="111"/>
      <c r="V89" s="111"/>
      <c r="W89" s="111"/>
      <c r="X89" s="111"/>
      <c r="Y89" s="186"/>
      <c r="Z89" s="111"/>
      <c r="AA89" s="215"/>
      <c r="AB89" s="110"/>
      <c r="AJ89" s="1"/>
      <c r="AK89" s="3"/>
      <c r="AL89" s="3"/>
      <c r="BL89" s="110"/>
      <c r="BM89" s="110"/>
      <c r="BN89" s="110"/>
      <c r="BO89" s="110"/>
      <c r="BP89" s="110"/>
      <c r="BQ89" s="110"/>
      <c r="BR89" s="110"/>
      <c r="BS89" s="110"/>
      <c r="BT89" s="110"/>
      <c r="BU89" s="110"/>
      <c r="BV89" s="110"/>
      <c r="BW89" s="110"/>
      <c r="BX89" s="110"/>
      <c r="BY89" s="110"/>
      <c r="BZ89" s="110"/>
      <c r="CA89" s="110"/>
      <c r="CB89" s="110"/>
      <c r="CC89" s="110"/>
      <c r="CD89" s="110"/>
      <c r="CE89" s="110"/>
      <c r="CF89" s="110"/>
      <c r="CG89" s="110"/>
      <c r="CH89" s="110"/>
      <c r="CI89" s="110"/>
    </row>
    <row r="90" spans="1:205" ht="37.75" customHeight="1">
      <c r="A90" s="110"/>
      <c r="B90" s="110"/>
      <c r="C90" s="110"/>
      <c r="E90" s="899"/>
      <c r="F90" s="900"/>
      <c r="G90" s="900"/>
      <c r="H90" s="900"/>
      <c r="I90" s="900"/>
      <c r="J90" s="900"/>
      <c r="K90" s="900"/>
      <c r="L90" s="900"/>
      <c r="M90" s="901"/>
      <c r="N90" s="902"/>
      <c r="O90" s="113"/>
      <c r="P90" s="113"/>
      <c r="Q90" s="698" t="s">
        <v>718</v>
      </c>
      <c r="R90" s="698">
        <f>'女子リレ-入力'!U6</f>
        <v>0</v>
      </c>
      <c r="S90" s="113"/>
      <c r="T90" s="110"/>
      <c r="U90" s="110"/>
      <c r="V90" s="110"/>
      <c r="W90" s="110"/>
      <c r="X90" s="110"/>
      <c r="Y90" s="186"/>
      <c r="Z90" s="110"/>
      <c r="AA90" s="215"/>
      <c r="AB90" s="110"/>
      <c r="AJ90" s="1"/>
      <c r="AK90" s="3"/>
      <c r="AL90" s="3"/>
      <c r="BL90" s="110"/>
      <c r="BM90" s="110"/>
      <c r="BN90" s="110"/>
      <c r="BO90" s="110"/>
      <c r="BP90" s="110"/>
      <c r="BQ90" s="110"/>
      <c r="BR90" s="110"/>
      <c r="BS90" s="110"/>
      <c r="BT90" s="110"/>
      <c r="BU90" s="110"/>
      <c r="BV90" s="110"/>
      <c r="BW90" s="110"/>
      <c r="BX90" s="110"/>
      <c r="BY90" s="110"/>
      <c r="BZ90" s="110"/>
      <c r="CA90" s="110"/>
      <c r="CB90" s="110"/>
      <c r="CC90" s="110"/>
      <c r="CD90" s="110"/>
      <c r="CE90" s="110"/>
      <c r="CF90" s="110"/>
      <c r="CG90" s="110"/>
      <c r="CH90" s="110"/>
      <c r="CI90" s="110"/>
    </row>
    <row r="91" spans="1:205" ht="37.75" customHeight="1">
      <c r="A91" s="110"/>
      <c r="B91" s="110"/>
      <c r="C91" s="110"/>
      <c r="E91" s="903"/>
      <c r="F91" s="904"/>
      <c r="G91" s="904"/>
      <c r="H91" s="904"/>
      <c r="I91" s="904"/>
      <c r="J91" s="904"/>
      <c r="K91" s="904"/>
      <c r="L91" s="904"/>
      <c r="M91" s="905"/>
      <c r="N91" s="906"/>
      <c r="O91" s="216"/>
      <c r="P91" s="216"/>
      <c r="Q91" s="111"/>
      <c r="R91" s="110"/>
      <c r="S91" s="113"/>
      <c r="T91" s="110"/>
      <c r="U91" s="111"/>
      <c r="V91" s="111"/>
      <c r="W91" s="111"/>
      <c r="X91" s="111"/>
      <c r="Y91" s="186"/>
      <c r="Z91" s="111"/>
      <c r="AA91" s="110"/>
      <c r="AB91" s="110"/>
      <c r="AJ91" s="1"/>
      <c r="AK91" s="1"/>
      <c r="AL91" s="3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</row>
    <row r="92" spans="1:205">
      <c r="A92" s="110"/>
      <c r="B92" s="110"/>
      <c r="C92" s="110"/>
      <c r="E92" s="110"/>
      <c r="F92" s="110"/>
      <c r="G92" s="110"/>
      <c r="H92" s="110"/>
      <c r="I92" s="110"/>
      <c r="J92" s="113"/>
      <c r="K92" s="110"/>
      <c r="L92" s="110"/>
      <c r="M92" s="113"/>
      <c r="N92" s="111"/>
      <c r="O92" s="216"/>
      <c r="P92" s="216"/>
      <c r="Q92" s="111"/>
      <c r="R92" s="112"/>
      <c r="S92" s="216"/>
      <c r="T92" s="112"/>
      <c r="U92" s="111"/>
      <c r="V92" s="111"/>
      <c r="W92" s="111"/>
      <c r="X92" s="111"/>
      <c r="Y92" s="186"/>
      <c r="Z92" s="111"/>
      <c r="AA92" s="215"/>
      <c r="AB92" s="110"/>
      <c r="AJ92" s="1"/>
      <c r="AK92" s="1"/>
      <c r="AL92" s="3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</row>
    <row r="93" spans="1:205" ht="24" customHeight="1">
      <c r="A93" s="110"/>
      <c r="B93" s="110"/>
      <c r="C93" s="110"/>
      <c r="E93" s="110"/>
      <c r="F93" s="110"/>
      <c r="G93" s="110"/>
      <c r="H93" s="110"/>
      <c r="I93" s="110"/>
      <c r="J93" s="113"/>
      <c r="K93" s="110"/>
      <c r="L93" s="110"/>
      <c r="M93" s="113"/>
      <c r="N93" s="111"/>
      <c r="O93" s="216"/>
      <c r="P93" s="216"/>
      <c r="Q93" s="111"/>
      <c r="R93" s="112"/>
      <c r="S93" s="216"/>
      <c r="T93" s="112"/>
      <c r="U93" s="111"/>
      <c r="V93" s="111"/>
      <c r="W93" s="111"/>
      <c r="X93" s="111"/>
      <c r="Y93" s="186"/>
      <c r="Z93" s="111"/>
      <c r="AA93" s="110"/>
      <c r="AB93" s="110"/>
      <c r="AC93" s="113"/>
      <c r="AD93" s="110"/>
      <c r="AE93" s="113"/>
      <c r="AF93" s="113"/>
      <c r="AG93" s="113"/>
      <c r="AH93" s="107"/>
      <c r="AI93" s="157"/>
      <c r="AJ93" s="110"/>
      <c r="AK93" s="110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0"/>
      <c r="BA93" s="110"/>
      <c r="BB93" s="113"/>
      <c r="BC93" s="113"/>
      <c r="BD93" s="110"/>
      <c r="BE93" s="113"/>
      <c r="BF93" s="113"/>
      <c r="BG93" s="113"/>
      <c r="BH93" s="113"/>
      <c r="BI93" s="113"/>
      <c r="BJ93" s="113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</row>
    <row r="94" spans="1:205" ht="24" customHeight="1">
      <c r="A94" s="110"/>
      <c r="B94" s="110"/>
      <c r="C94" s="110"/>
      <c r="E94" s="110"/>
      <c r="F94" s="110"/>
      <c r="G94" s="110"/>
      <c r="H94" s="110"/>
      <c r="I94" s="110"/>
      <c r="J94" s="113"/>
      <c r="K94" s="110"/>
      <c r="L94" s="110"/>
      <c r="M94" s="113"/>
      <c r="N94" s="111"/>
      <c r="O94" s="216"/>
      <c r="P94" s="216"/>
      <c r="Q94" s="111"/>
      <c r="R94" s="112"/>
      <c r="S94" s="216"/>
      <c r="T94" s="112"/>
      <c r="U94" s="111"/>
      <c r="V94" s="111"/>
      <c r="W94" s="111"/>
      <c r="X94" s="111"/>
      <c r="Y94" s="186"/>
      <c r="Z94" s="111"/>
      <c r="AA94" s="110"/>
      <c r="AB94" s="110"/>
      <c r="AC94" s="113"/>
      <c r="AD94" s="110"/>
      <c r="AE94" s="113"/>
      <c r="AF94" s="113"/>
      <c r="AG94" s="113"/>
      <c r="AH94" s="107"/>
      <c r="AI94" s="157"/>
      <c r="AJ94" s="110"/>
      <c r="AK94" s="110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0"/>
      <c r="BA94" s="110"/>
      <c r="BB94" s="113"/>
      <c r="BC94" s="113"/>
      <c r="BD94" s="110"/>
      <c r="BE94" s="113"/>
      <c r="BF94" s="113"/>
      <c r="BG94" s="113"/>
      <c r="BH94" s="113"/>
      <c r="BI94" s="113"/>
      <c r="BJ94" s="113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</row>
    <row r="95" spans="1:205" ht="24" customHeight="1">
      <c r="A95" s="110"/>
      <c r="B95" s="110"/>
      <c r="C95" s="110"/>
      <c r="E95" s="110"/>
      <c r="F95" s="110"/>
      <c r="G95" s="110"/>
      <c r="H95" s="110"/>
      <c r="I95" s="110"/>
      <c r="J95" s="113"/>
      <c r="K95" s="110"/>
      <c r="L95" s="110"/>
      <c r="M95" s="113"/>
      <c r="N95" s="111"/>
      <c r="O95" s="216"/>
      <c r="P95" s="216"/>
      <c r="Q95" s="111"/>
      <c r="R95" s="112"/>
      <c r="S95" s="216"/>
      <c r="T95" s="112"/>
      <c r="U95" s="111"/>
      <c r="V95" s="111"/>
      <c r="W95" s="111"/>
      <c r="X95" s="111"/>
      <c r="Y95" s="186"/>
      <c r="Z95" s="111"/>
      <c r="AA95" s="110"/>
      <c r="AB95" s="110"/>
      <c r="AC95" s="113"/>
      <c r="AD95" s="110"/>
      <c r="AE95" s="113"/>
      <c r="AF95" s="113"/>
      <c r="AG95" s="113"/>
      <c r="AH95" s="107"/>
      <c r="AI95" s="157"/>
      <c r="AJ95" s="110"/>
      <c r="AK95" s="110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0"/>
      <c r="BA95" s="110"/>
      <c r="BB95" s="113"/>
      <c r="BC95" s="113"/>
      <c r="BD95" s="110"/>
      <c r="BE95" s="113"/>
      <c r="BF95" s="113"/>
      <c r="BG95" s="113"/>
      <c r="BH95" s="113"/>
      <c r="BI95" s="113"/>
      <c r="BJ95" s="113"/>
      <c r="BK95" s="110"/>
      <c r="BL95" s="110"/>
      <c r="BM95" s="110"/>
      <c r="BN95" s="110"/>
      <c r="BO95" s="110"/>
      <c r="BP95" s="110"/>
      <c r="BQ95" s="110"/>
      <c r="BR95" s="110"/>
      <c r="BS95" s="110"/>
      <c r="BT95" s="110"/>
      <c r="BU95" s="110"/>
      <c r="BV95" s="110"/>
      <c r="BW95" s="110"/>
      <c r="BX95" s="110"/>
      <c r="BY95" s="110"/>
      <c r="BZ95" s="110"/>
      <c r="CA95" s="110"/>
      <c r="CB95" s="110"/>
      <c r="CC95" s="110"/>
      <c r="CD95" s="110"/>
      <c r="CE95" s="110"/>
      <c r="CF95" s="110"/>
      <c r="CG95" s="110"/>
      <c r="CH95" s="110"/>
      <c r="CI95" s="110"/>
    </row>
    <row r="96" spans="1:205" ht="24" customHeight="1">
      <c r="A96" s="110"/>
      <c r="B96" s="110"/>
      <c r="C96" s="110"/>
      <c r="E96" s="110"/>
      <c r="F96" s="110"/>
      <c r="G96" s="110"/>
      <c r="H96" s="110"/>
      <c r="I96" s="110"/>
      <c r="J96" s="113"/>
      <c r="K96" s="110"/>
      <c r="L96" s="110"/>
      <c r="M96" s="113"/>
      <c r="N96" s="111"/>
      <c r="O96" s="216"/>
      <c r="P96" s="216"/>
      <c r="Q96" s="111"/>
      <c r="R96" s="112"/>
      <c r="S96" s="216"/>
      <c r="T96" s="112"/>
      <c r="U96" s="111"/>
      <c r="V96" s="111"/>
      <c r="W96" s="111"/>
      <c r="X96" s="111"/>
      <c r="Y96" s="186"/>
      <c r="Z96" s="111"/>
      <c r="AA96" s="110"/>
      <c r="AB96" s="110"/>
      <c r="AC96" s="113"/>
      <c r="AD96" s="110"/>
      <c r="AE96" s="113"/>
      <c r="AF96" s="113"/>
      <c r="AG96" s="113"/>
      <c r="AH96" s="110"/>
      <c r="AI96" s="110"/>
      <c r="AJ96" s="110"/>
      <c r="AK96" s="110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0"/>
      <c r="BA96" s="110"/>
      <c r="BB96" s="113"/>
      <c r="BC96" s="113"/>
      <c r="BD96" s="110"/>
      <c r="BE96" s="113"/>
      <c r="BF96" s="113"/>
      <c r="BG96" s="113"/>
      <c r="BH96" s="113"/>
      <c r="BI96" s="113"/>
      <c r="BJ96" s="113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</row>
    <row r="97" spans="1:87">
      <c r="A97" s="110"/>
      <c r="B97" s="110"/>
      <c r="C97" s="110"/>
      <c r="E97" s="110"/>
      <c r="F97" s="110"/>
      <c r="G97" s="110"/>
      <c r="H97" s="110"/>
      <c r="I97" s="110"/>
      <c r="J97" s="113"/>
      <c r="K97" s="110"/>
      <c r="L97" s="110"/>
      <c r="M97" s="113"/>
      <c r="N97" s="111"/>
      <c r="O97" s="216"/>
      <c r="P97" s="216"/>
      <c r="Q97" s="111"/>
      <c r="R97" s="112"/>
      <c r="S97" s="216"/>
      <c r="T97" s="112"/>
      <c r="U97" s="111"/>
      <c r="V97" s="111"/>
      <c r="W97" s="111"/>
      <c r="X97" s="111"/>
      <c r="Y97" s="186"/>
      <c r="Z97" s="111"/>
      <c r="AA97" s="110"/>
      <c r="AB97" s="110"/>
      <c r="AC97" s="113"/>
      <c r="AD97" s="110"/>
      <c r="AE97" s="113"/>
      <c r="AF97" s="113"/>
      <c r="AG97" s="113"/>
      <c r="AH97" s="110"/>
      <c r="AI97" s="110"/>
      <c r="AJ97" s="110"/>
      <c r="AK97" s="110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0"/>
      <c r="BA97" s="110"/>
      <c r="BB97" s="113"/>
      <c r="BC97" s="113"/>
      <c r="BD97" s="110"/>
      <c r="BE97" s="113"/>
      <c r="BF97" s="113"/>
      <c r="BG97" s="113"/>
      <c r="BH97" s="113"/>
      <c r="BI97" s="113"/>
      <c r="BJ97" s="113"/>
      <c r="BK97" s="110"/>
      <c r="BL97" s="110"/>
      <c r="BM97" s="110"/>
      <c r="BN97" s="110"/>
      <c r="BO97" s="110"/>
      <c r="BP97" s="110"/>
      <c r="BQ97" s="110"/>
      <c r="BR97" s="110"/>
      <c r="BS97" s="110"/>
      <c r="BT97" s="110"/>
      <c r="BU97" s="110"/>
      <c r="BV97" s="110"/>
      <c r="BW97" s="110"/>
      <c r="BX97" s="110"/>
      <c r="BY97" s="110"/>
      <c r="BZ97" s="110"/>
      <c r="CA97" s="110"/>
      <c r="CB97" s="110"/>
      <c r="CC97" s="110"/>
      <c r="CD97" s="110"/>
      <c r="CE97" s="110"/>
      <c r="CF97" s="110"/>
      <c r="CG97" s="110"/>
      <c r="CH97" s="110"/>
      <c r="CI97" s="110"/>
    </row>
    <row r="98" spans="1:87">
      <c r="A98" s="110"/>
      <c r="B98" s="110"/>
      <c r="C98" s="110"/>
      <c r="E98" s="110"/>
      <c r="F98" s="110"/>
      <c r="G98" s="110"/>
      <c r="H98" s="110"/>
      <c r="I98" s="110"/>
      <c r="J98" s="113"/>
      <c r="K98" s="110"/>
      <c r="L98" s="110"/>
      <c r="M98" s="113"/>
      <c r="N98" s="111"/>
      <c r="O98" s="216"/>
      <c r="P98" s="216"/>
      <c r="Q98" s="111"/>
      <c r="R98" s="112"/>
      <c r="S98" s="216"/>
      <c r="T98" s="112"/>
      <c r="U98" s="111"/>
      <c r="V98" s="111"/>
      <c r="W98" s="111"/>
      <c r="X98" s="111"/>
      <c r="Y98" s="186"/>
      <c r="Z98" s="111"/>
      <c r="AA98" s="110"/>
      <c r="AB98" s="110"/>
      <c r="AC98" s="113"/>
      <c r="AD98" s="110"/>
      <c r="AE98" s="113"/>
      <c r="AF98" s="113"/>
      <c r="AG98" s="113"/>
      <c r="AH98" s="110"/>
      <c r="AI98" s="110"/>
      <c r="AJ98" s="110"/>
      <c r="AK98" s="110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0"/>
      <c r="BA98" s="110"/>
      <c r="BB98" s="113"/>
      <c r="BC98" s="113"/>
      <c r="BD98" s="110"/>
      <c r="BE98" s="113"/>
      <c r="BF98" s="113"/>
      <c r="BG98" s="113"/>
      <c r="BH98" s="113"/>
      <c r="BI98" s="113"/>
      <c r="BJ98" s="113"/>
      <c r="BK98" s="110"/>
      <c r="BL98" s="110"/>
      <c r="BM98" s="110"/>
      <c r="BN98" s="110"/>
      <c r="BO98" s="110"/>
      <c r="BP98" s="110"/>
      <c r="BQ98" s="110"/>
      <c r="BR98" s="110"/>
      <c r="BS98" s="110"/>
      <c r="BT98" s="110"/>
      <c r="BU98" s="110"/>
      <c r="BV98" s="110"/>
      <c r="BW98" s="110"/>
      <c r="BX98" s="110"/>
      <c r="BY98" s="110"/>
      <c r="BZ98" s="110"/>
      <c r="CA98" s="110"/>
      <c r="CB98" s="110"/>
      <c r="CC98" s="110"/>
      <c r="CD98" s="110"/>
      <c r="CE98" s="110"/>
      <c r="CF98" s="110"/>
      <c r="CG98" s="110"/>
      <c r="CH98" s="110"/>
      <c r="CI98" s="110"/>
    </row>
    <row r="99" spans="1:87">
      <c r="A99" s="110"/>
      <c r="B99" s="110"/>
      <c r="C99" s="110"/>
      <c r="E99" s="110"/>
      <c r="F99" s="110"/>
      <c r="G99" s="110"/>
      <c r="H99" s="110"/>
      <c r="I99" s="110"/>
      <c r="J99" s="113"/>
      <c r="K99" s="110"/>
      <c r="L99" s="110"/>
      <c r="M99" s="113"/>
      <c r="N99" s="111"/>
      <c r="O99" s="216"/>
      <c r="P99" s="216"/>
      <c r="Q99" s="111"/>
      <c r="R99" s="112"/>
      <c r="S99" s="216"/>
      <c r="T99" s="112"/>
      <c r="U99" s="111"/>
      <c r="V99" s="111"/>
      <c r="W99" s="111"/>
      <c r="X99" s="111"/>
      <c r="Y99" s="186"/>
      <c r="Z99" s="111"/>
      <c r="AA99" s="110"/>
      <c r="AB99" s="110"/>
      <c r="AC99" s="113"/>
      <c r="AD99" s="110"/>
      <c r="AE99" s="113"/>
      <c r="AF99" s="113"/>
      <c r="AG99" s="113"/>
      <c r="AH99" s="110"/>
      <c r="AI99" s="110"/>
      <c r="AJ99" s="110"/>
      <c r="AK99" s="110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0"/>
      <c r="BA99" s="110"/>
      <c r="BB99" s="113"/>
      <c r="BC99" s="113"/>
      <c r="BD99" s="110"/>
      <c r="BE99" s="113"/>
      <c r="BF99" s="113"/>
      <c r="BG99" s="113"/>
      <c r="BH99" s="113"/>
      <c r="BI99" s="113"/>
      <c r="BJ99" s="113"/>
      <c r="BK99" s="110"/>
      <c r="BL99" s="110"/>
      <c r="BM99" s="110"/>
      <c r="BN99" s="110"/>
      <c r="BO99" s="110"/>
      <c r="BP99" s="110"/>
      <c r="BQ99" s="110"/>
      <c r="BR99" s="110"/>
      <c r="BS99" s="110"/>
      <c r="BT99" s="110"/>
      <c r="BU99" s="110"/>
      <c r="BV99" s="110"/>
      <c r="BW99" s="110"/>
      <c r="BX99" s="110"/>
      <c r="BY99" s="110"/>
      <c r="BZ99" s="110"/>
      <c r="CA99" s="110"/>
      <c r="CB99" s="110"/>
      <c r="CC99" s="110"/>
      <c r="CD99" s="110"/>
      <c r="CE99" s="110"/>
      <c r="CF99" s="110"/>
      <c r="CG99" s="110"/>
      <c r="CH99" s="110"/>
      <c r="CI99" s="110"/>
    </row>
    <row r="100" spans="1:87" ht="26" customHeight="1">
      <c r="A100" s="110"/>
      <c r="B100" s="110"/>
      <c r="C100" s="110"/>
      <c r="E100" s="110"/>
      <c r="F100" s="110"/>
      <c r="G100" s="110"/>
      <c r="H100" s="110"/>
      <c r="I100" s="110"/>
      <c r="J100" s="113"/>
      <c r="K100" s="110"/>
      <c r="L100" s="110"/>
      <c r="M100" s="113"/>
      <c r="N100" s="111"/>
      <c r="O100" s="216"/>
      <c r="P100" s="216"/>
      <c r="Q100" s="111"/>
      <c r="R100" s="112"/>
      <c r="S100" s="216"/>
      <c r="T100" s="112"/>
      <c r="U100" s="111"/>
      <c r="V100" s="111"/>
      <c r="W100" s="111"/>
      <c r="X100" s="111"/>
      <c r="Y100" s="186"/>
      <c r="Z100" s="111"/>
      <c r="AA100" s="110"/>
      <c r="AB100" s="110"/>
      <c r="AC100" s="113"/>
      <c r="AD100" s="110"/>
      <c r="AE100" s="113"/>
      <c r="AF100" s="113"/>
      <c r="AG100" s="113"/>
      <c r="AH100" s="110"/>
      <c r="AI100" s="110"/>
      <c r="AJ100" s="110"/>
      <c r="AK100" s="110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0"/>
      <c r="BA100" s="110"/>
      <c r="BB100" s="113"/>
      <c r="BC100" s="113"/>
      <c r="BD100" s="110"/>
      <c r="BE100" s="113"/>
      <c r="BF100" s="113"/>
      <c r="BG100" s="113"/>
      <c r="BH100" s="113"/>
      <c r="BI100" s="113"/>
      <c r="BJ100" s="113"/>
      <c r="BK100" s="110"/>
      <c r="BL100" s="110"/>
      <c r="BM100" s="110"/>
      <c r="BN100" s="110"/>
      <c r="BO100" s="110"/>
      <c r="BP100" s="110"/>
      <c r="BQ100" s="110"/>
      <c r="BR100" s="110"/>
      <c r="BS100" s="110"/>
      <c r="BT100" s="110"/>
      <c r="BU100" s="110"/>
      <c r="BV100" s="110"/>
      <c r="BW100" s="110"/>
      <c r="BX100" s="110"/>
      <c r="BY100" s="110"/>
      <c r="BZ100" s="110"/>
      <c r="CA100" s="110"/>
      <c r="CB100" s="110"/>
      <c r="CC100" s="110"/>
      <c r="CD100" s="110"/>
      <c r="CE100" s="110"/>
      <c r="CF100" s="110"/>
      <c r="CG100" s="110"/>
      <c r="CH100" s="110"/>
      <c r="CI100" s="110"/>
    </row>
    <row r="101" spans="1:87" ht="26" customHeight="1">
      <c r="A101" s="110"/>
      <c r="B101" s="110"/>
      <c r="C101" s="110"/>
      <c r="E101" s="110"/>
      <c r="F101" s="110"/>
      <c r="G101" s="110"/>
      <c r="H101" s="110"/>
      <c r="I101" s="110"/>
      <c r="J101" s="113"/>
      <c r="K101" s="110"/>
      <c r="L101" s="110"/>
      <c r="M101" s="113"/>
      <c r="N101" s="111"/>
      <c r="O101" s="216"/>
      <c r="P101" s="216"/>
      <c r="Q101" s="111"/>
      <c r="R101" s="112"/>
      <c r="S101" s="216"/>
      <c r="T101" s="112"/>
      <c r="U101" s="111"/>
      <c r="V101" s="111"/>
      <c r="W101" s="111"/>
      <c r="X101" s="111"/>
      <c r="Y101" s="186"/>
      <c r="Z101" s="111"/>
      <c r="AA101" s="110"/>
      <c r="AB101" s="110"/>
      <c r="AC101" s="113"/>
      <c r="AD101" s="110"/>
      <c r="AE101" s="113"/>
      <c r="AF101" s="113"/>
      <c r="AG101" s="113"/>
      <c r="AH101" s="110"/>
      <c r="AI101" s="110"/>
      <c r="AJ101" s="110"/>
      <c r="AK101" s="110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0"/>
      <c r="BA101" s="110"/>
      <c r="BB101" s="113"/>
      <c r="BC101" s="113"/>
      <c r="BD101" s="110"/>
      <c r="BE101" s="113"/>
      <c r="BF101" s="113"/>
      <c r="BG101" s="113"/>
      <c r="BH101" s="113"/>
      <c r="BI101" s="113"/>
      <c r="BJ101" s="113"/>
      <c r="BK101" s="110"/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0"/>
      <c r="BY101" s="110"/>
      <c r="BZ101" s="110"/>
      <c r="CA101" s="110"/>
      <c r="CB101" s="110"/>
      <c r="CC101" s="110"/>
      <c r="CD101" s="110"/>
      <c r="CE101" s="110"/>
      <c r="CF101" s="110"/>
      <c r="CG101" s="110"/>
      <c r="CH101" s="110"/>
      <c r="CI101" s="110"/>
    </row>
    <row r="102" spans="1:87" ht="26" customHeight="1">
      <c r="A102" s="110"/>
      <c r="B102" s="110"/>
      <c r="C102" s="110"/>
      <c r="E102" s="110"/>
      <c r="F102" s="110"/>
      <c r="G102" s="110"/>
      <c r="H102" s="110"/>
      <c r="I102" s="110"/>
      <c r="J102" s="113"/>
      <c r="K102" s="110"/>
      <c r="L102" s="110"/>
      <c r="M102" s="113"/>
      <c r="N102" s="111"/>
      <c r="O102" s="216"/>
      <c r="P102" s="216"/>
      <c r="Q102" s="111"/>
      <c r="R102" s="112"/>
      <c r="S102" s="216"/>
      <c r="T102" s="112"/>
      <c r="U102" s="111"/>
      <c r="V102" s="111"/>
      <c r="W102" s="111"/>
      <c r="X102" s="111"/>
      <c r="Y102" s="186"/>
      <c r="Z102" s="111"/>
      <c r="AA102" s="110"/>
      <c r="AB102" s="110"/>
      <c r="AC102" s="113"/>
      <c r="AD102" s="110"/>
      <c r="AE102" s="113"/>
      <c r="AF102" s="113"/>
      <c r="AG102" s="113"/>
      <c r="AH102" s="110"/>
      <c r="AI102" s="110"/>
      <c r="AJ102" s="110"/>
      <c r="AK102" s="110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0"/>
      <c r="BA102" s="110"/>
      <c r="BB102" s="113"/>
      <c r="BC102" s="113"/>
      <c r="BD102" s="110"/>
      <c r="BE102" s="113"/>
      <c r="BF102" s="113"/>
      <c r="BG102" s="113"/>
      <c r="BH102" s="113"/>
      <c r="BI102" s="113"/>
      <c r="BJ102" s="113"/>
      <c r="BK102" s="110"/>
      <c r="BL102" s="110"/>
      <c r="BM102" s="110"/>
      <c r="BN102" s="110"/>
      <c r="BO102" s="110"/>
      <c r="BP102" s="110"/>
      <c r="BQ102" s="110"/>
      <c r="BR102" s="110"/>
      <c r="BS102" s="110"/>
      <c r="BT102" s="110"/>
      <c r="BU102" s="110"/>
      <c r="BV102" s="110"/>
      <c r="BW102" s="110"/>
      <c r="BX102" s="110"/>
      <c r="BY102" s="110"/>
      <c r="BZ102" s="110"/>
      <c r="CA102" s="110"/>
      <c r="CB102" s="110"/>
      <c r="CC102" s="110"/>
      <c r="CD102" s="110"/>
      <c r="CE102" s="110"/>
      <c r="CF102" s="110"/>
      <c r="CG102" s="110"/>
      <c r="CH102" s="110"/>
      <c r="CI102" s="110"/>
    </row>
    <row r="103" spans="1:87" ht="26" customHeight="1">
      <c r="A103" s="110"/>
      <c r="B103" s="110"/>
      <c r="C103" s="110"/>
      <c r="E103" s="110"/>
      <c r="F103" s="110"/>
      <c r="G103" s="110"/>
      <c r="H103" s="110"/>
      <c r="I103" s="110"/>
      <c r="J103" s="113"/>
      <c r="K103" s="110"/>
      <c r="L103" s="110"/>
      <c r="M103" s="113"/>
      <c r="N103" s="111"/>
      <c r="O103" s="216"/>
      <c r="P103" s="216"/>
      <c r="Q103" s="111"/>
      <c r="R103" s="112"/>
      <c r="S103" s="216"/>
      <c r="T103" s="112"/>
      <c r="U103" s="111"/>
      <c r="V103" s="111"/>
      <c r="W103" s="111"/>
      <c r="X103" s="111"/>
      <c r="Y103" s="186"/>
      <c r="Z103" s="111"/>
      <c r="AA103" s="110"/>
      <c r="AB103" s="110"/>
      <c r="AC103" s="113"/>
      <c r="AD103" s="110"/>
      <c r="AE103" s="113"/>
      <c r="AF103" s="113"/>
      <c r="AG103" s="113"/>
      <c r="AH103" s="110"/>
      <c r="AI103" s="110"/>
      <c r="AJ103" s="110"/>
      <c r="AK103" s="110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0"/>
      <c r="BA103" s="110"/>
      <c r="BB103" s="113"/>
      <c r="BC103" s="113"/>
      <c r="BD103" s="110"/>
      <c r="BE103" s="113"/>
      <c r="BF103" s="113"/>
      <c r="BG103" s="113"/>
      <c r="BH103" s="113"/>
      <c r="BI103" s="113"/>
      <c r="BJ103" s="113"/>
      <c r="BK103" s="110"/>
      <c r="BL103" s="110"/>
      <c r="BM103" s="110"/>
      <c r="BN103" s="110"/>
      <c r="BO103" s="110"/>
      <c r="BP103" s="110"/>
      <c r="BQ103" s="110"/>
      <c r="BR103" s="110"/>
      <c r="BS103" s="110"/>
      <c r="BT103" s="110"/>
      <c r="BU103" s="110"/>
      <c r="BV103" s="110"/>
      <c r="BW103" s="110"/>
      <c r="BX103" s="110"/>
      <c r="BY103" s="110"/>
      <c r="BZ103" s="110"/>
      <c r="CA103" s="110"/>
      <c r="CB103" s="110"/>
      <c r="CC103" s="110"/>
      <c r="CD103" s="110"/>
      <c r="CE103" s="110"/>
      <c r="CF103" s="110"/>
      <c r="CG103" s="110"/>
      <c r="CH103" s="110"/>
      <c r="CI103" s="110"/>
    </row>
    <row r="104" spans="1:87" ht="26" customHeight="1">
      <c r="A104" s="110"/>
      <c r="B104" s="110"/>
      <c r="C104" s="110"/>
      <c r="E104" s="110"/>
      <c r="F104" s="110"/>
      <c r="G104" s="110"/>
      <c r="H104" s="110"/>
      <c r="I104" s="110"/>
      <c r="J104" s="113"/>
      <c r="K104" s="110"/>
      <c r="L104" s="110"/>
      <c r="M104" s="113"/>
      <c r="N104" s="111"/>
      <c r="O104" s="216"/>
      <c r="P104" s="216"/>
      <c r="Q104" s="111"/>
      <c r="R104" s="112"/>
      <c r="S104" s="216"/>
      <c r="T104" s="112"/>
      <c r="U104" s="111"/>
      <c r="V104" s="111"/>
      <c r="W104" s="111"/>
      <c r="X104" s="111"/>
      <c r="Y104" s="186"/>
      <c r="Z104" s="111"/>
      <c r="AA104" s="110"/>
      <c r="AB104" s="110"/>
      <c r="AC104" s="113"/>
      <c r="AD104" s="110"/>
      <c r="AE104" s="113"/>
      <c r="AF104" s="113"/>
      <c r="AG104" s="113"/>
      <c r="AH104" s="110"/>
      <c r="AI104" s="110"/>
      <c r="AJ104" s="110"/>
      <c r="AK104" s="110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0"/>
      <c r="BA104" s="110"/>
      <c r="BB104" s="113"/>
      <c r="BC104" s="113"/>
      <c r="BD104" s="110"/>
      <c r="BE104" s="113"/>
      <c r="BF104" s="113"/>
      <c r="BG104" s="113"/>
      <c r="BH104" s="113"/>
      <c r="BI104" s="113"/>
      <c r="BJ104" s="113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</row>
    <row r="105" spans="1:87">
      <c r="A105" s="110"/>
      <c r="B105" s="110"/>
      <c r="C105" s="110"/>
      <c r="E105" s="110"/>
      <c r="F105" s="110"/>
      <c r="G105" s="110"/>
      <c r="H105" s="110"/>
      <c r="I105" s="110"/>
      <c r="J105" s="113"/>
      <c r="K105" s="110"/>
      <c r="L105" s="110"/>
      <c r="M105" s="113"/>
      <c r="N105" s="111"/>
      <c r="O105" s="216"/>
      <c r="P105" s="216"/>
      <c r="Q105" s="111"/>
      <c r="R105" s="112"/>
      <c r="S105" s="216"/>
      <c r="T105" s="112"/>
      <c r="U105" s="111"/>
      <c r="V105" s="111"/>
      <c r="W105" s="111"/>
      <c r="X105" s="111"/>
      <c r="Y105" s="186"/>
      <c r="Z105" s="111"/>
      <c r="AA105" s="110"/>
      <c r="AB105" s="110"/>
      <c r="AC105" s="113"/>
      <c r="AD105" s="110"/>
      <c r="AE105" s="113"/>
      <c r="AF105" s="113"/>
      <c r="AG105" s="113"/>
      <c r="AH105" s="110"/>
      <c r="AI105" s="110"/>
      <c r="AJ105" s="110"/>
      <c r="AK105" s="110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0"/>
      <c r="BA105" s="110"/>
      <c r="BB105" s="113"/>
      <c r="BC105" s="113"/>
      <c r="BD105" s="110"/>
      <c r="BE105" s="113"/>
      <c r="BF105" s="113"/>
      <c r="BG105" s="113"/>
      <c r="BH105" s="113"/>
      <c r="BI105" s="113"/>
      <c r="BJ105" s="113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</row>
    <row r="106" spans="1:87">
      <c r="A106" s="110"/>
      <c r="B106" s="110"/>
      <c r="C106" s="110"/>
      <c r="E106" s="110"/>
      <c r="F106" s="110"/>
      <c r="G106" s="110"/>
      <c r="H106" s="110"/>
      <c r="I106" s="110"/>
      <c r="J106" s="113"/>
      <c r="K106" s="110"/>
      <c r="L106" s="110"/>
      <c r="M106" s="113"/>
      <c r="N106" s="111"/>
      <c r="O106" s="216"/>
      <c r="P106" s="216"/>
      <c r="Q106" s="111"/>
      <c r="R106" s="112"/>
      <c r="S106" s="216"/>
      <c r="T106" s="112"/>
      <c r="U106" s="111"/>
      <c r="V106" s="111"/>
      <c r="W106" s="111"/>
      <c r="X106" s="111"/>
      <c r="Y106" s="186"/>
      <c r="Z106" s="111"/>
      <c r="AA106" s="110"/>
      <c r="AB106" s="110"/>
      <c r="AC106" s="113"/>
      <c r="AD106" s="110"/>
      <c r="AE106" s="113"/>
      <c r="AF106" s="113"/>
      <c r="AG106" s="113"/>
      <c r="AH106" s="110"/>
      <c r="AI106" s="110"/>
      <c r="AJ106" s="110"/>
      <c r="AK106" s="110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0"/>
      <c r="BA106" s="110"/>
      <c r="BB106" s="113"/>
      <c r="BC106" s="113"/>
      <c r="BD106" s="110"/>
      <c r="BE106" s="113"/>
      <c r="BF106" s="113"/>
      <c r="BG106" s="113"/>
      <c r="BH106" s="113"/>
      <c r="BI106" s="113"/>
      <c r="BJ106" s="113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</row>
    <row r="107" spans="1:87">
      <c r="A107" s="110"/>
      <c r="B107" s="110"/>
      <c r="C107" s="110"/>
      <c r="E107" s="110"/>
      <c r="F107" s="110"/>
      <c r="G107" s="110"/>
      <c r="H107" s="110"/>
      <c r="I107" s="110"/>
      <c r="J107" s="113"/>
      <c r="K107" s="110"/>
      <c r="L107" s="110"/>
      <c r="M107" s="113"/>
      <c r="N107" s="111"/>
      <c r="O107" s="216"/>
      <c r="P107" s="216"/>
      <c r="Q107" s="111"/>
      <c r="R107" s="112"/>
      <c r="S107" s="216"/>
      <c r="T107" s="112"/>
      <c r="U107" s="111"/>
      <c r="V107" s="111"/>
      <c r="W107" s="111"/>
      <c r="X107" s="111"/>
      <c r="Y107" s="186"/>
      <c r="Z107" s="111"/>
      <c r="AA107" s="110"/>
      <c r="AB107" s="110"/>
      <c r="AC107" s="113"/>
      <c r="AD107" s="110"/>
      <c r="AE107" s="113"/>
      <c r="AF107" s="113"/>
      <c r="AG107" s="113"/>
      <c r="AH107" s="110"/>
      <c r="AI107" s="110"/>
      <c r="AJ107" s="110"/>
      <c r="AK107" s="110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0"/>
      <c r="BA107" s="110"/>
      <c r="BB107" s="113"/>
      <c r="BC107" s="113"/>
      <c r="BD107" s="110"/>
      <c r="BE107" s="113"/>
      <c r="BF107" s="113"/>
      <c r="BG107" s="113"/>
      <c r="BH107" s="113"/>
      <c r="BI107" s="113"/>
      <c r="BJ107" s="113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</row>
    <row r="108" spans="1:87">
      <c r="A108" s="110"/>
      <c r="B108" s="110"/>
      <c r="C108" s="110"/>
      <c r="E108" s="110"/>
      <c r="F108" s="110"/>
      <c r="G108" s="110"/>
      <c r="H108" s="110"/>
      <c r="I108" s="110"/>
      <c r="J108" s="113"/>
      <c r="K108" s="110"/>
      <c r="L108" s="110"/>
      <c r="M108" s="113"/>
      <c r="N108" s="111"/>
      <c r="O108" s="216"/>
      <c r="P108" s="216"/>
      <c r="Q108" s="111"/>
      <c r="R108" s="112"/>
      <c r="S108" s="216"/>
      <c r="T108" s="112"/>
      <c r="U108" s="111"/>
      <c r="V108" s="111"/>
      <c r="W108" s="111"/>
      <c r="X108" s="111"/>
      <c r="Y108" s="186"/>
      <c r="Z108" s="111"/>
      <c r="AA108" s="110"/>
      <c r="AB108" s="110"/>
      <c r="AC108" s="113"/>
      <c r="AD108" s="110"/>
      <c r="AE108" s="113"/>
      <c r="AF108" s="113"/>
      <c r="AG108" s="113"/>
      <c r="AH108" s="110"/>
      <c r="AI108" s="110"/>
      <c r="AJ108" s="110"/>
      <c r="AK108" s="110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0"/>
      <c r="BA108" s="110"/>
      <c r="BB108" s="113"/>
      <c r="BC108" s="113"/>
      <c r="BD108" s="110"/>
      <c r="BE108" s="113"/>
      <c r="BF108" s="113"/>
      <c r="BG108" s="113"/>
      <c r="BH108" s="113"/>
      <c r="BI108" s="113"/>
      <c r="BJ108" s="113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</row>
    <row r="109" spans="1:87">
      <c r="A109" s="110"/>
      <c r="B109" s="110"/>
      <c r="C109" s="110"/>
      <c r="E109" s="110"/>
      <c r="F109" s="110"/>
      <c r="G109" s="110"/>
      <c r="H109" s="110"/>
      <c r="I109" s="110"/>
      <c r="J109" s="113"/>
      <c r="K109" s="110"/>
      <c r="L109" s="110"/>
      <c r="M109" s="113"/>
      <c r="N109" s="111"/>
      <c r="O109" s="216"/>
      <c r="P109" s="216"/>
      <c r="Q109" s="111"/>
      <c r="R109" s="112"/>
      <c r="S109" s="216"/>
      <c r="T109" s="112"/>
      <c r="U109" s="111"/>
      <c r="V109" s="111"/>
      <c r="W109" s="111"/>
      <c r="X109" s="111"/>
      <c r="Y109" s="186"/>
      <c r="Z109" s="111"/>
      <c r="AA109" s="110"/>
      <c r="AB109" s="110"/>
      <c r="AC109" s="113"/>
      <c r="AD109" s="110"/>
      <c r="AE109" s="113"/>
      <c r="AF109" s="113"/>
      <c r="AG109" s="113"/>
      <c r="AH109" s="107"/>
      <c r="AI109" s="157"/>
      <c r="AJ109" s="110"/>
      <c r="AK109" s="110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0"/>
      <c r="BA109" s="110"/>
      <c r="BB109" s="113"/>
      <c r="BC109" s="113"/>
      <c r="BD109" s="110"/>
      <c r="BE109" s="113"/>
      <c r="BF109" s="113"/>
      <c r="BG109" s="113"/>
      <c r="BH109" s="113"/>
      <c r="BI109" s="113"/>
      <c r="BJ109" s="113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</row>
    <row r="110" spans="1:87">
      <c r="A110" s="110"/>
      <c r="B110" s="110"/>
      <c r="C110" s="110"/>
      <c r="E110" s="110"/>
      <c r="F110" s="110"/>
      <c r="G110" s="110"/>
      <c r="H110" s="110"/>
      <c r="I110" s="110"/>
      <c r="J110" s="113"/>
      <c r="K110" s="110"/>
      <c r="L110" s="110"/>
      <c r="M110" s="113"/>
      <c r="N110" s="111"/>
      <c r="O110" s="216"/>
      <c r="P110" s="216"/>
      <c r="Q110" s="111"/>
      <c r="R110" s="112"/>
      <c r="S110" s="216"/>
      <c r="T110" s="112"/>
      <c r="U110" s="111"/>
      <c r="V110" s="111"/>
      <c r="W110" s="111"/>
      <c r="X110" s="111"/>
      <c r="Z110" s="111"/>
      <c r="AA110" s="110"/>
      <c r="AB110" s="110"/>
      <c r="AC110" s="113"/>
      <c r="AD110" s="110"/>
      <c r="AE110" s="113"/>
      <c r="AF110" s="113"/>
      <c r="AG110" s="113"/>
      <c r="AH110" s="107"/>
      <c r="AI110" s="157"/>
      <c r="AJ110" s="110"/>
      <c r="AK110" s="110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0"/>
      <c r="BA110" s="110"/>
      <c r="BB110" s="113"/>
      <c r="BC110" s="113"/>
      <c r="BD110" s="110"/>
      <c r="BE110" s="113"/>
      <c r="BF110" s="113"/>
      <c r="BG110" s="113"/>
      <c r="BH110" s="113"/>
      <c r="BI110" s="113"/>
      <c r="BJ110" s="113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</row>
    <row r="111" spans="1:87">
      <c r="A111" s="110"/>
      <c r="B111" s="110"/>
      <c r="C111" s="110"/>
      <c r="E111" s="110"/>
      <c r="F111" s="110"/>
      <c r="G111" s="110"/>
      <c r="H111" s="110"/>
      <c r="I111" s="110"/>
      <c r="J111" s="113"/>
      <c r="K111" s="110"/>
      <c r="L111" s="110"/>
      <c r="M111" s="113"/>
      <c r="N111" s="111"/>
      <c r="O111" s="216"/>
      <c r="P111" s="216"/>
      <c r="Q111" s="111"/>
      <c r="R111" s="112"/>
      <c r="S111" s="216"/>
      <c r="T111" s="112"/>
      <c r="U111" s="111"/>
      <c r="V111" s="111"/>
      <c r="W111" s="111"/>
      <c r="X111" s="111"/>
      <c r="Z111" s="111"/>
      <c r="AA111" s="110"/>
      <c r="AB111" s="110"/>
      <c r="AC111" s="113"/>
      <c r="AD111" s="110"/>
      <c r="AE111" s="113"/>
      <c r="AF111" s="113"/>
      <c r="AG111" s="113"/>
      <c r="AH111" s="107"/>
      <c r="AI111" s="157"/>
      <c r="AJ111" s="110"/>
      <c r="AK111" s="110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0"/>
      <c r="BA111" s="110"/>
      <c r="BB111" s="113"/>
      <c r="BC111" s="113"/>
      <c r="BD111" s="110"/>
      <c r="BE111" s="113"/>
      <c r="BF111" s="113"/>
      <c r="BG111" s="113"/>
      <c r="BH111" s="113"/>
      <c r="BI111" s="113"/>
      <c r="BJ111" s="113"/>
      <c r="BK111" s="110"/>
      <c r="BL111" s="110"/>
      <c r="BM111" s="110"/>
      <c r="BN111" s="110"/>
      <c r="BO111" s="110"/>
      <c r="BP111" s="110"/>
      <c r="BQ111" s="110"/>
      <c r="BR111" s="110"/>
      <c r="BS111" s="110"/>
      <c r="BT111" s="110"/>
      <c r="BU111" s="110"/>
      <c r="BV111" s="110"/>
      <c r="BW111" s="110"/>
      <c r="BX111" s="110"/>
      <c r="BY111" s="110"/>
      <c r="BZ111" s="110"/>
      <c r="CA111" s="110"/>
      <c r="CB111" s="110"/>
      <c r="CC111" s="110"/>
      <c r="CD111" s="110"/>
      <c r="CE111" s="110"/>
      <c r="CF111" s="110"/>
      <c r="CG111" s="110"/>
      <c r="CH111" s="110"/>
      <c r="CI111" s="110"/>
    </row>
    <row r="112" spans="1:87">
      <c r="A112" s="110"/>
      <c r="B112" s="110"/>
      <c r="C112" s="110"/>
      <c r="E112" s="110"/>
      <c r="F112" s="110"/>
      <c r="G112" s="110"/>
      <c r="H112" s="110"/>
      <c r="I112" s="110"/>
      <c r="J112" s="113"/>
      <c r="K112" s="110"/>
      <c r="L112" s="110"/>
      <c r="M112" s="113"/>
      <c r="N112" s="111"/>
      <c r="O112" s="216"/>
      <c r="P112" s="216"/>
      <c r="Q112" s="111"/>
      <c r="R112" s="112"/>
      <c r="S112" s="216"/>
      <c r="T112" s="112"/>
      <c r="U112" s="111"/>
      <c r="V112" s="111"/>
      <c r="W112" s="111"/>
      <c r="X112" s="111"/>
      <c r="Z112" s="111"/>
      <c r="AA112" s="110"/>
      <c r="AB112" s="110"/>
      <c r="AC112" s="113"/>
      <c r="AD112" s="110"/>
      <c r="AE112" s="113"/>
      <c r="AF112" s="113"/>
      <c r="AG112" s="113"/>
      <c r="AH112" s="107"/>
      <c r="AI112" s="157"/>
      <c r="AJ112" s="110"/>
      <c r="AK112" s="110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0"/>
      <c r="BA112" s="110"/>
      <c r="BB112" s="113"/>
      <c r="BC112" s="113"/>
      <c r="BD112" s="110"/>
      <c r="BE112" s="113"/>
      <c r="BF112" s="113"/>
      <c r="BG112" s="113"/>
      <c r="BH112" s="113"/>
      <c r="BI112" s="113"/>
      <c r="BJ112" s="113"/>
      <c r="BK112" s="110"/>
      <c r="BL112" s="110"/>
      <c r="BM112" s="110"/>
      <c r="BN112" s="110"/>
      <c r="BO112" s="110"/>
      <c r="BP112" s="110"/>
      <c r="BQ112" s="110"/>
      <c r="BR112" s="110"/>
      <c r="BS112" s="110"/>
      <c r="BT112" s="110"/>
      <c r="BU112" s="110"/>
      <c r="BV112" s="110"/>
      <c r="BW112" s="110"/>
      <c r="BX112" s="110"/>
      <c r="BY112" s="110"/>
      <c r="BZ112" s="110"/>
      <c r="CA112" s="110"/>
      <c r="CB112" s="110"/>
      <c r="CC112" s="110"/>
      <c r="CD112" s="110"/>
      <c r="CE112" s="110"/>
      <c r="CF112" s="110"/>
      <c r="CG112" s="110"/>
      <c r="CH112" s="110"/>
      <c r="CI112" s="110"/>
    </row>
    <row r="113" spans="1:87">
      <c r="A113" s="110"/>
      <c r="B113" s="110"/>
      <c r="C113" s="110"/>
      <c r="E113" s="110"/>
      <c r="F113" s="110"/>
      <c r="G113" s="110"/>
      <c r="H113" s="110"/>
      <c r="I113" s="110"/>
      <c r="J113" s="113"/>
      <c r="K113" s="110"/>
      <c r="L113" s="110"/>
      <c r="M113" s="113"/>
      <c r="N113" s="111"/>
      <c r="O113" s="216"/>
      <c r="P113" s="216"/>
      <c r="Q113" s="111"/>
      <c r="R113" s="110"/>
      <c r="S113" s="113"/>
      <c r="T113" s="110"/>
      <c r="U113" s="186"/>
      <c r="V113" s="186"/>
      <c r="W113" s="186"/>
      <c r="X113" s="186"/>
      <c r="Z113" s="186"/>
      <c r="AA113" s="110"/>
      <c r="AB113" s="110"/>
      <c r="AC113" s="113"/>
      <c r="AD113" s="110"/>
      <c r="AE113" s="113"/>
      <c r="AF113" s="403"/>
      <c r="AG113" s="157"/>
      <c r="AH113" s="107"/>
      <c r="AI113" s="157"/>
      <c r="AJ113" s="110"/>
      <c r="AK113" s="110"/>
      <c r="AL113" s="110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0"/>
      <c r="BA113" s="110"/>
      <c r="BB113" s="113"/>
      <c r="BC113" s="113"/>
      <c r="BD113" s="110"/>
      <c r="BE113" s="113"/>
      <c r="BF113" s="113"/>
      <c r="BG113" s="113"/>
      <c r="BH113" s="113"/>
      <c r="BI113" s="113"/>
      <c r="BJ113" s="113"/>
      <c r="BK113" s="110"/>
      <c r="BL113" s="110"/>
      <c r="BM113" s="110"/>
      <c r="BN113" s="110"/>
      <c r="BO113" s="110"/>
      <c r="BP113" s="110"/>
      <c r="BQ113" s="110"/>
      <c r="BR113" s="110"/>
      <c r="BS113" s="110"/>
      <c r="BT113" s="110"/>
      <c r="BU113" s="110"/>
      <c r="BV113" s="110"/>
      <c r="BW113" s="110"/>
      <c r="BX113" s="110"/>
      <c r="BY113" s="110"/>
      <c r="BZ113" s="110"/>
      <c r="CA113" s="110"/>
      <c r="CB113" s="110"/>
      <c r="CC113" s="110"/>
      <c r="CD113" s="110"/>
      <c r="CE113" s="110"/>
      <c r="CF113" s="110"/>
      <c r="CG113" s="110"/>
      <c r="CH113" s="110"/>
      <c r="CI113" s="110"/>
    </row>
    <row r="114" spans="1:87">
      <c r="A114" s="110"/>
      <c r="B114" s="110"/>
      <c r="C114" s="110"/>
      <c r="E114" s="110"/>
      <c r="F114" s="110"/>
      <c r="G114" s="110"/>
      <c r="H114" s="110"/>
      <c r="I114" s="110"/>
      <c r="J114" s="113"/>
      <c r="K114" s="110"/>
      <c r="L114" s="110"/>
      <c r="M114" s="113"/>
      <c r="N114" s="111"/>
      <c r="O114" s="216"/>
      <c r="P114" s="216"/>
      <c r="Q114" s="111"/>
      <c r="R114" s="110"/>
      <c r="S114" s="113"/>
      <c r="T114" s="110"/>
      <c r="U114" s="186"/>
      <c r="V114" s="186"/>
      <c r="W114" s="186"/>
      <c r="X114" s="186"/>
      <c r="Z114" s="186"/>
      <c r="AA114" s="110"/>
      <c r="AB114" s="110"/>
      <c r="AC114" s="113"/>
      <c r="AD114" s="110"/>
      <c r="AE114" s="113"/>
      <c r="AF114" s="403"/>
      <c r="AG114" s="157"/>
      <c r="AH114" s="107"/>
      <c r="AI114" s="157"/>
      <c r="AJ114" s="110"/>
      <c r="AK114" s="110"/>
      <c r="AL114" s="110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0"/>
      <c r="BA114" s="110"/>
      <c r="BB114" s="113"/>
      <c r="BC114" s="113"/>
      <c r="BD114" s="110"/>
      <c r="BE114" s="113"/>
      <c r="BF114" s="113"/>
      <c r="BG114" s="113"/>
      <c r="BH114" s="113"/>
      <c r="BI114" s="113"/>
      <c r="BJ114" s="113"/>
      <c r="BK114" s="110"/>
      <c r="BL114" s="110"/>
      <c r="BM114" s="110"/>
      <c r="BN114" s="110"/>
      <c r="BO114" s="110"/>
      <c r="BP114" s="110"/>
      <c r="BQ114" s="110"/>
      <c r="BR114" s="110"/>
      <c r="BS114" s="110"/>
      <c r="BT114" s="110"/>
      <c r="BU114" s="110"/>
      <c r="BV114" s="110"/>
      <c r="BW114" s="110"/>
      <c r="BX114" s="110"/>
      <c r="BY114" s="110"/>
      <c r="BZ114" s="110"/>
      <c r="CA114" s="110"/>
      <c r="CB114" s="110"/>
      <c r="CC114" s="110"/>
      <c r="CD114" s="110"/>
      <c r="CE114" s="110"/>
      <c r="CF114" s="110"/>
      <c r="CG114" s="110"/>
      <c r="CH114" s="110"/>
      <c r="CI114" s="110"/>
    </row>
    <row r="115" spans="1:87">
      <c r="A115" s="110"/>
      <c r="B115" s="110"/>
      <c r="C115" s="110"/>
      <c r="E115" s="110"/>
      <c r="F115" s="110"/>
      <c r="G115" s="110"/>
      <c r="H115" s="110"/>
      <c r="I115" s="110"/>
      <c r="J115" s="113"/>
      <c r="K115" s="110"/>
      <c r="L115" s="110"/>
      <c r="M115" s="113"/>
      <c r="N115" s="111"/>
      <c r="O115" s="216"/>
      <c r="P115" s="216"/>
      <c r="Q115" s="111"/>
      <c r="R115" s="110"/>
      <c r="S115" s="113"/>
      <c r="T115" s="110"/>
      <c r="U115" s="186"/>
      <c r="V115" s="186"/>
      <c r="W115" s="186"/>
      <c r="X115" s="186"/>
      <c r="Z115" s="186"/>
      <c r="AA115" s="110"/>
      <c r="AB115" s="110"/>
      <c r="AC115" s="113"/>
      <c r="AD115" s="110"/>
      <c r="AE115" s="113"/>
      <c r="AF115" s="403"/>
      <c r="AG115" s="157"/>
      <c r="AH115" s="107"/>
      <c r="AI115" s="157"/>
      <c r="AJ115" s="110"/>
      <c r="AK115" s="110"/>
      <c r="AL115" s="110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0"/>
      <c r="BA115" s="110"/>
      <c r="BB115" s="113"/>
      <c r="BC115" s="113"/>
      <c r="BD115" s="110"/>
      <c r="BE115" s="113"/>
      <c r="BF115" s="113"/>
      <c r="BG115" s="113"/>
      <c r="BH115" s="113"/>
      <c r="BI115" s="113"/>
      <c r="BJ115" s="113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10"/>
      <c r="CG115" s="110"/>
      <c r="CH115" s="110"/>
      <c r="CI115" s="110"/>
    </row>
    <row r="116" spans="1:87">
      <c r="A116" s="110"/>
      <c r="B116" s="110"/>
      <c r="C116" s="110"/>
      <c r="E116" s="110"/>
      <c r="F116" s="110"/>
      <c r="G116" s="110"/>
      <c r="H116" s="110"/>
      <c r="I116" s="110"/>
      <c r="J116" s="113"/>
      <c r="K116" s="110"/>
      <c r="L116" s="110"/>
      <c r="M116" s="113"/>
      <c r="N116" s="111"/>
      <c r="O116" s="216"/>
      <c r="P116" s="216"/>
      <c r="Q116" s="111"/>
      <c r="R116" s="110"/>
      <c r="S116" s="113"/>
      <c r="T116" s="110"/>
      <c r="U116" s="186"/>
      <c r="V116" s="186"/>
      <c r="W116" s="186"/>
      <c r="X116" s="186"/>
      <c r="Z116" s="186"/>
      <c r="AA116" s="110"/>
      <c r="AB116" s="110"/>
      <c r="AC116" s="113"/>
      <c r="AD116" s="110"/>
      <c r="AE116" s="113"/>
      <c r="AF116" s="403"/>
      <c r="AG116" s="157"/>
      <c r="AH116" s="107"/>
      <c r="AI116" s="157"/>
      <c r="AJ116" s="110"/>
      <c r="AK116" s="110"/>
      <c r="AL116" s="110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0"/>
      <c r="BA116" s="110"/>
      <c r="BB116" s="113"/>
      <c r="BC116" s="113"/>
      <c r="BD116" s="110"/>
      <c r="BE116" s="113"/>
      <c r="BF116" s="113"/>
      <c r="BG116" s="113"/>
      <c r="BH116" s="113"/>
      <c r="BI116" s="113"/>
      <c r="BJ116" s="113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10"/>
      <c r="CG116" s="110"/>
      <c r="CH116" s="110"/>
      <c r="CI116" s="110"/>
    </row>
    <row r="117" spans="1:87">
      <c r="A117" s="110"/>
      <c r="B117" s="110"/>
      <c r="C117" s="110"/>
      <c r="E117" s="110"/>
      <c r="F117" s="110"/>
      <c r="G117" s="110"/>
      <c r="H117" s="110"/>
      <c r="I117" s="110"/>
      <c r="J117" s="113"/>
      <c r="K117" s="110"/>
      <c r="L117" s="110"/>
      <c r="M117" s="113"/>
      <c r="N117" s="111"/>
      <c r="O117" s="216"/>
      <c r="P117" s="216"/>
      <c r="Q117" s="111"/>
      <c r="R117" s="110"/>
      <c r="S117" s="113"/>
      <c r="T117" s="110"/>
      <c r="U117" s="186"/>
      <c r="V117" s="186"/>
      <c r="W117" s="186"/>
      <c r="X117" s="186"/>
      <c r="Z117" s="186"/>
      <c r="AA117" s="110"/>
      <c r="AB117" s="110"/>
      <c r="AC117" s="113"/>
      <c r="AD117" s="110"/>
      <c r="AE117" s="113"/>
      <c r="AF117" s="403"/>
      <c r="AG117" s="157"/>
      <c r="AH117" s="107"/>
      <c r="AI117" s="157"/>
      <c r="AJ117" s="110"/>
      <c r="AK117" s="110"/>
      <c r="AL117" s="110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0"/>
      <c r="BA117" s="110"/>
      <c r="BB117" s="113"/>
      <c r="BC117" s="113"/>
      <c r="BD117" s="110"/>
      <c r="BE117" s="113"/>
      <c r="BF117" s="113"/>
      <c r="BG117" s="113"/>
      <c r="BH117" s="113"/>
      <c r="BI117" s="113"/>
      <c r="BJ117" s="113"/>
      <c r="BK117" s="110"/>
      <c r="BL117" s="110"/>
      <c r="BM117" s="110"/>
      <c r="BN117" s="110"/>
      <c r="BO117" s="110"/>
      <c r="BP117" s="110"/>
      <c r="BQ117" s="110"/>
      <c r="BR117" s="110"/>
      <c r="BS117" s="110"/>
      <c r="BT117" s="110"/>
      <c r="BU117" s="110"/>
      <c r="BV117" s="110"/>
      <c r="BW117" s="110"/>
      <c r="BX117" s="110"/>
      <c r="BY117" s="110"/>
      <c r="BZ117" s="110"/>
      <c r="CA117" s="110"/>
      <c r="CB117" s="110"/>
      <c r="CC117" s="110"/>
      <c r="CD117" s="110"/>
      <c r="CE117" s="110"/>
      <c r="CF117" s="110"/>
      <c r="CG117" s="110"/>
      <c r="CH117" s="110"/>
      <c r="CI117" s="110"/>
    </row>
    <row r="118" spans="1:87">
      <c r="A118" s="110"/>
      <c r="B118" s="110"/>
      <c r="C118" s="110"/>
      <c r="E118" s="110"/>
      <c r="F118" s="110"/>
      <c r="G118" s="110"/>
      <c r="H118" s="110"/>
      <c r="I118" s="110"/>
      <c r="J118" s="113"/>
      <c r="K118" s="110"/>
      <c r="L118" s="110"/>
      <c r="M118" s="113"/>
      <c r="N118" s="111"/>
      <c r="O118" s="216"/>
      <c r="P118" s="216"/>
      <c r="Q118" s="111"/>
      <c r="R118" s="110"/>
      <c r="S118" s="113"/>
      <c r="T118" s="110"/>
      <c r="U118" s="186"/>
      <c r="V118" s="186"/>
      <c r="W118" s="186"/>
      <c r="X118" s="186"/>
      <c r="Z118" s="186"/>
      <c r="AA118" s="110"/>
      <c r="AB118" s="110"/>
      <c r="AC118" s="113"/>
      <c r="AD118" s="110"/>
      <c r="AE118" s="113"/>
      <c r="AF118" s="403"/>
      <c r="AG118" s="157"/>
      <c r="AH118" s="107"/>
      <c r="AI118" s="157"/>
      <c r="AJ118" s="110"/>
      <c r="AK118" s="110"/>
      <c r="AL118" s="110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0"/>
      <c r="BA118" s="110"/>
      <c r="BB118" s="113"/>
      <c r="BC118" s="113"/>
      <c r="BD118" s="110"/>
      <c r="BE118" s="113"/>
      <c r="BF118" s="113"/>
      <c r="BG118" s="113"/>
      <c r="BH118" s="113"/>
      <c r="BI118" s="113"/>
      <c r="BJ118" s="113"/>
      <c r="BK118" s="110"/>
      <c r="BL118" s="110"/>
      <c r="BM118" s="110"/>
      <c r="BN118" s="110"/>
      <c r="BO118" s="110"/>
      <c r="BP118" s="110"/>
      <c r="BQ118" s="110"/>
      <c r="BR118" s="110"/>
      <c r="BS118" s="110"/>
      <c r="BT118" s="110"/>
      <c r="BU118" s="110"/>
      <c r="BV118" s="110"/>
      <c r="BW118" s="110"/>
      <c r="BX118" s="110"/>
      <c r="BY118" s="110"/>
      <c r="BZ118" s="110"/>
      <c r="CA118" s="110"/>
      <c r="CB118" s="110"/>
      <c r="CC118" s="110"/>
      <c r="CD118" s="110"/>
      <c r="CE118" s="110"/>
      <c r="CF118" s="110"/>
      <c r="CG118" s="110"/>
      <c r="CH118" s="110"/>
      <c r="CI118" s="110"/>
    </row>
    <row r="119" spans="1:87">
      <c r="A119" s="110"/>
      <c r="B119" s="110"/>
      <c r="C119" s="110"/>
      <c r="E119" s="110"/>
      <c r="F119" s="110"/>
      <c r="G119" s="110"/>
      <c r="H119" s="110"/>
      <c r="I119" s="110"/>
      <c r="J119" s="113"/>
      <c r="K119" s="110"/>
      <c r="L119" s="110"/>
      <c r="M119" s="113"/>
      <c r="N119" s="111"/>
      <c r="O119" s="216"/>
      <c r="P119" s="216"/>
      <c r="Q119" s="111"/>
      <c r="R119" s="110"/>
      <c r="S119" s="113"/>
      <c r="T119" s="110"/>
      <c r="U119" s="186"/>
      <c r="V119" s="186"/>
      <c r="W119" s="186"/>
      <c r="X119" s="186"/>
      <c r="Z119" s="186"/>
      <c r="AA119" s="110"/>
      <c r="AB119" s="110"/>
      <c r="AC119" s="113"/>
      <c r="AD119" s="110"/>
      <c r="AE119" s="113"/>
      <c r="AF119" s="403"/>
      <c r="AG119" s="157"/>
      <c r="AH119" s="107"/>
      <c r="AI119" s="157"/>
      <c r="AJ119" s="110"/>
      <c r="AK119" s="110"/>
      <c r="AL119" s="110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0"/>
      <c r="BA119" s="110"/>
      <c r="BB119" s="113"/>
      <c r="BC119" s="113"/>
      <c r="BD119" s="110"/>
      <c r="BE119" s="113"/>
      <c r="BF119" s="113"/>
      <c r="BG119" s="113"/>
      <c r="BH119" s="113"/>
      <c r="BI119" s="113"/>
      <c r="BJ119" s="113"/>
      <c r="BK119" s="110"/>
      <c r="BL119" s="110"/>
      <c r="BM119" s="110"/>
      <c r="BN119" s="110"/>
      <c r="BO119" s="110"/>
      <c r="BP119" s="110"/>
      <c r="BQ119" s="110"/>
      <c r="BR119" s="110"/>
      <c r="BS119" s="110"/>
      <c r="BT119" s="110"/>
      <c r="BU119" s="110"/>
      <c r="BV119" s="110"/>
      <c r="BW119" s="110"/>
      <c r="BX119" s="110"/>
      <c r="BY119" s="110"/>
      <c r="BZ119" s="110"/>
      <c r="CA119" s="110"/>
      <c r="CB119" s="110"/>
      <c r="CC119" s="110"/>
      <c r="CD119" s="110"/>
      <c r="CE119" s="110"/>
      <c r="CF119" s="110"/>
      <c r="CG119" s="110"/>
      <c r="CH119" s="110"/>
      <c r="CI119" s="110"/>
    </row>
    <row r="120" spans="1:87">
      <c r="A120" s="110"/>
      <c r="B120" s="110"/>
      <c r="C120" s="110"/>
      <c r="E120" s="110"/>
      <c r="F120" s="110"/>
      <c r="G120" s="110"/>
      <c r="H120" s="110"/>
      <c r="I120" s="110"/>
      <c r="J120" s="113"/>
      <c r="K120" s="110"/>
      <c r="L120" s="110"/>
      <c r="M120" s="113"/>
      <c r="N120" s="111"/>
      <c r="O120" s="216"/>
      <c r="P120" s="216"/>
      <c r="Q120" s="111"/>
      <c r="R120" s="110"/>
      <c r="S120" s="113"/>
      <c r="T120" s="110"/>
      <c r="U120" s="186"/>
      <c r="V120" s="186"/>
      <c r="W120" s="186"/>
      <c r="X120" s="186"/>
      <c r="Z120" s="186"/>
      <c r="AA120" s="110"/>
      <c r="AB120" s="110"/>
      <c r="AC120" s="113"/>
      <c r="AD120" s="110"/>
      <c r="AE120" s="113"/>
      <c r="AF120" s="403"/>
      <c r="AG120" s="157"/>
      <c r="AH120" s="107"/>
      <c r="AI120" s="157"/>
      <c r="AJ120" s="110"/>
      <c r="AK120" s="110"/>
      <c r="AL120" s="110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0"/>
      <c r="BA120" s="110"/>
      <c r="BB120" s="113"/>
      <c r="BC120" s="113"/>
      <c r="BD120" s="110"/>
      <c r="BE120" s="113"/>
      <c r="BF120" s="113"/>
      <c r="BG120" s="113"/>
      <c r="BH120" s="113"/>
      <c r="BI120" s="113"/>
      <c r="BJ120" s="113"/>
      <c r="BK120" s="110"/>
      <c r="BL120" s="110"/>
      <c r="BM120" s="110"/>
      <c r="BN120" s="110"/>
      <c r="BO120" s="110"/>
      <c r="BP120" s="110"/>
      <c r="BQ120" s="110"/>
      <c r="BR120" s="110"/>
      <c r="BS120" s="110"/>
      <c r="BT120" s="110"/>
      <c r="BU120" s="110"/>
      <c r="BV120" s="110"/>
      <c r="BW120" s="110"/>
      <c r="BX120" s="110"/>
      <c r="BY120" s="110"/>
      <c r="BZ120" s="110"/>
      <c r="CA120" s="110"/>
      <c r="CB120" s="110"/>
      <c r="CC120" s="110"/>
      <c r="CD120" s="110"/>
      <c r="CE120" s="110"/>
      <c r="CF120" s="110"/>
      <c r="CG120" s="110"/>
      <c r="CH120" s="110"/>
      <c r="CI120" s="110"/>
    </row>
    <row r="121" spans="1:87">
      <c r="A121" s="110"/>
      <c r="B121" s="110"/>
      <c r="C121" s="110"/>
      <c r="E121" s="110"/>
      <c r="F121" s="110"/>
      <c r="G121" s="110"/>
      <c r="H121" s="110"/>
      <c r="I121" s="110"/>
      <c r="J121" s="113"/>
      <c r="K121" s="110"/>
      <c r="L121" s="110"/>
      <c r="M121" s="113"/>
      <c r="N121" s="111"/>
      <c r="O121" s="216"/>
      <c r="P121" s="216"/>
      <c r="Q121" s="111"/>
      <c r="R121" s="110"/>
      <c r="S121" s="113"/>
      <c r="T121" s="110"/>
      <c r="U121" s="186"/>
      <c r="V121" s="186"/>
      <c r="W121" s="186"/>
      <c r="X121" s="186"/>
      <c r="Z121" s="186"/>
      <c r="AA121" s="110"/>
      <c r="AB121" s="110"/>
      <c r="AC121" s="113"/>
      <c r="AD121" s="110"/>
      <c r="AE121" s="113"/>
      <c r="AF121" s="403"/>
      <c r="AG121" s="157"/>
      <c r="AH121" s="107"/>
      <c r="AI121" s="157"/>
      <c r="AJ121" s="110"/>
      <c r="AK121" s="110"/>
      <c r="AL121" s="110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0"/>
      <c r="BA121" s="110"/>
      <c r="BB121" s="113"/>
      <c r="BC121" s="113"/>
      <c r="BD121" s="110"/>
      <c r="BE121" s="113"/>
      <c r="BF121" s="113"/>
      <c r="BG121" s="113"/>
      <c r="BH121" s="113"/>
      <c r="BI121" s="113"/>
      <c r="BJ121" s="113"/>
      <c r="BK121" s="110"/>
      <c r="BL121" s="110"/>
      <c r="BM121" s="110"/>
      <c r="BN121" s="110"/>
      <c r="BO121" s="110"/>
      <c r="BP121" s="110"/>
      <c r="BQ121" s="110"/>
      <c r="BR121" s="110"/>
      <c r="BS121" s="110"/>
      <c r="BT121" s="110"/>
      <c r="BU121" s="110"/>
      <c r="BV121" s="110"/>
      <c r="BW121" s="110"/>
      <c r="BX121" s="110"/>
      <c r="BY121" s="110"/>
      <c r="BZ121" s="110"/>
      <c r="CA121" s="110"/>
      <c r="CB121" s="110"/>
      <c r="CC121" s="110"/>
      <c r="CD121" s="110"/>
      <c r="CE121" s="110"/>
      <c r="CF121" s="110"/>
      <c r="CG121" s="110"/>
      <c r="CH121" s="110"/>
      <c r="CI121" s="110"/>
    </row>
    <row r="122" spans="1:87">
      <c r="A122" s="110"/>
      <c r="B122" s="110"/>
      <c r="C122" s="110"/>
      <c r="E122" s="110"/>
      <c r="F122" s="110"/>
      <c r="G122" s="110"/>
      <c r="H122" s="110"/>
      <c r="I122" s="110"/>
      <c r="J122" s="113"/>
      <c r="K122" s="110"/>
      <c r="L122" s="110"/>
      <c r="M122" s="113"/>
      <c r="N122" s="111"/>
      <c r="O122" s="216"/>
      <c r="P122" s="216"/>
      <c r="Q122" s="111"/>
      <c r="R122" s="110"/>
      <c r="S122" s="113"/>
      <c r="T122" s="110"/>
      <c r="U122" s="186"/>
      <c r="V122" s="186"/>
      <c r="W122" s="186"/>
      <c r="X122" s="186"/>
      <c r="Z122" s="186"/>
      <c r="AA122" s="110"/>
      <c r="AB122" s="110"/>
      <c r="AC122" s="113"/>
      <c r="AD122" s="110"/>
      <c r="AE122" s="113"/>
      <c r="AF122" s="403"/>
      <c r="AG122" s="157"/>
      <c r="AH122" s="107"/>
      <c r="AI122" s="157"/>
      <c r="AJ122" s="110"/>
      <c r="AK122" s="110"/>
      <c r="AL122" s="110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0"/>
      <c r="BA122" s="110"/>
      <c r="BB122" s="113"/>
      <c r="BC122" s="113"/>
      <c r="BD122" s="110"/>
      <c r="BE122" s="113"/>
      <c r="BF122" s="113"/>
      <c r="BG122" s="113"/>
      <c r="BH122" s="113"/>
      <c r="BI122" s="113"/>
      <c r="BJ122" s="113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110"/>
      <c r="BY122" s="110"/>
      <c r="BZ122" s="110"/>
      <c r="CA122" s="110"/>
      <c r="CB122" s="110"/>
      <c r="CC122" s="110"/>
      <c r="CD122" s="110"/>
      <c r="CE122" s="110"/>
      <c r="CF122" s="110"/>
      <c r="CG122" s="110"/>
      <c r="CH122" s="110"/>
      <c r="CI122" s="110"/>
    </row>
    <row r="123" spans="1:87">
      <c r="A123" s="110"/>
      <c r="B123" s="110"/>
      <c r="C123" s="110"/>
      <c r="E123" s="110"/>
      <c r="F123" s="110"/>
      <c r="G123" s="110"/>
      <c r="H123" s="110"/>
      <c r="I123" s="110"/>
      <c r="J123" s="113"/>
      <c r="K123" s="110"/>
      <c r="L123" s="110"/>
      <c r="M123" s="113"/>
      <c r="N123" s="111"/>
      <c r="O123" s="216"/>
      <c r="P123" s="216"/>
      <c r="Q123" s="111"/>
      <c r="R123" s="110"/>
      <c r="S123" s="113"/>
      <c r="T123" s="110"/>
      <c r="U123" s="186"/>
      <c r="V123" s="186"/>
      <c r="W123" s="186"/>
      <c r="X123" s="186"/>
      <c r="Z123" s="186"/>
      <c r="AA123" s="110"/>
      <c r="AB123" s="110"/>
      <c r="AC123" s="113"/>
      <c r="AD123" s="110"/>
      <c r="AE123" s="113"/>
      <c r="AF123" s="403"/>
      <c r="AG123" s="157"/>
      <c r="AH123" s="107"/>
      <c r="AI123" s="157"/>
      <c r="AJ123" s="110"/>
      <c r="AK123" s="110"/>
      <c r="AL123" s="110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0"/>
      <c r="BA123" s="110"/>
      <c r="BB123" s="113"/>
      <c r="BC123" s="113"/>
      <c r="BD123" s="110"/>
      <c r="BE123" s="113"/>
      <c r="BF123" s="113"/>
      <c r="BG123" s="113"/>
      <c r="BH123" s="113"/>
      <c r="BI123" s="113"/>
      <c r="BJ123" s="113"/>
      <c r="BK123" s="110"/>
      <c r="BL123" s="110"/>
      <c r="BM123" s="110"/>
      <c r="BN123" s="110"/>
      <c r="BO123" s="110"/>
      <c r="BP123" s="110"/>
      <c r="BQ123" s="110"/>
      <c r="BR123" s="110"/>
      <c r="BS123" s="110"/>
      <c r="BT123" s="110"/>
      <c r="BU123" s="110"/>
      <c r="BV123" s="110"/>
      <c r="BW123" s="110"/>
      <c r="BX123" s="110"/>
      <c r="BY123" s="110"/>
      <c r="BZ123" s="110"/>
      <c r="CA123" s="110"/>
      <c r="CB123" s="110"/>
      <c r="CC123" s="110"/>
      <c r="CD123" s="110"/>
      <c r="CE123" s="110"/>
      <c r="CF123" s="110"/>
      <c r="CG123" s="110"/>
      <c r="CH123" s="110"/>
      <c r="CI123" s="110"/>
    </row>
    <row r="124" spans="1:87">
      <c r="A124" s="110"/>
      <c r="B124" s="110"/>
      <c r="C124" s="110"/>
      <c r="E124" s="110"/>
      <c r="F124" s="110"/>
      <c r="G124" s="110"/>
      <c r="H124" s="110"/>
      <c r="I124" s="110"/>
      <c r="J124" s="113"/>
      <c r="K124" s="110"/>
      <c r="L124" s="110"/>
      <c r="M124" s="113"/>
      <c r="N124" s="111"/>
      <c r="O124" s="216"/>
      <c r="P124" s="216"/>
      <c r="Q124" s="111"/>
      <c r="R124" s="110"/>
      <c r="S124" s="113"/>
      <c r="T124" s="110"/>
      <c r="U124" s="186"/>
      <c r="V124" s="186"/>
      <c r="W124" s="186"/>
      <c r="X124" s="186"/>
      <c r="Z124" s="186"/>
      <c r="AA124" s="110"/>
      <c r="AB124" s="110"/>
      <c r="AC124" s="113"/>
      <c r="AD124" s="110"/>
      <c r="AE124" s="113"/>
      <c r="AF124" s="403"/>
      <c r="AG124" s="157"/>
      <c r="AH124" s="107"/>
      <c r="AI124" s="157"/>
      <c r="AJ124" s="110"/>
      <c r="AK124" s="110"/>
      <c r="AL124" s="110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0"/>
      <c r="BA124" s="110"/>
      <c r="BB124" s="113"/>
      <c r="BC124" s="113"/>
      <c r="BD124" s="110"/>
      <c r="BE124" s="113"/>
      <c r="BF124" s="113"/>
      <c r="BG124" s="113"/>
      <c r="BH124" s="113"/>
      <c r="BI124" s="113"/>
      <c r="BJ124" s="113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110"/>
      <c r="BY124" s="110"/>
      <c r="BZ124" s="110"/>
      <c r="CA124" s="110"/>
      <c r="CB124" s="110"/>
      <c r="CC124" s="110"/>
      <c r="CD124" s="110"/>
      <c r="CE124" s="110"/>
      <c r="CF124" s="110"/>
      <c r="CG124" s="110"/>
      <c r="CH124" s="110"/>
      <c r="CI124" s="110"/>
    </row>
    <row r="125" spans="1:87">
      <c r="A125" s="110"/>
      <c r="B125" s="110"/>
      <c r="C125" s="110"/>
      <c r="E125" s="110"/>
      <c r="F125" s="110"/>
      <c r="G125" s="110"/>
      <c r="H125" s="110"/>
      <c r="I125" s="110"/>
      <c r="J125" s="113"/>
      <c r="K125" s="110"/>
      <c r="L125" s="110"/>
      <c r="M125" s="113"/>
      <c r="N125" s="111"/>
      <c r="O125" s="216"/>
      <c r="P125" s="216"/>
      <c r="Q125" s="111"/>
      <c r="R125" s="110"/>
      <c r="S125" s="113"/>
      <c r="T125" s="110"/>
      <c r="U125" s="186"/>
      <c r="V125" s="186"/>
      <c r="W125" s="186"/>
      <c r="X125" s="186"/>
      <c r="Z125" s="186"/>
      <c r="AA125" s="110"/>
      <c r="AB125" s="110"/>
      <c r="AC125" s="113"/>
      <c r="AD125" s="110"/>
      <c r="AE125" s="113"/>
      <c r="AF125" s="403"/>
      <c r="AG125" s="157"/>
      <c r="AH125" s="107"/>
      <c r="AI125" s="157"/>
      <c r="AJ125" s="110"/>
      <c r="AK125" s="110"/>
      <c r="AL125" s="110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0"/>
      <c r="BA125" s="110"/>
      <c r="BB125" s="113"/>
      <c r="BC125" s="113"/>
      <c r="BD125" s="110"/>
      <c r="BE125" s="113"/>
      <c r="BF125" s="113"/>
      <c r="BG125" s="113"/>
      <c r="BH125" s="113"/>
      <c r="BI125" s="113"/>
      <c r="BJ125" s="113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110"/>
      <c r="BY125" s="110"/>
      <c r="BZ125" s="110"/>
      <c r="CA125" s="110"/>
      <c r="CB125" s="110"/>
      <c r="CC125" s="110"/>
      <c r="CD125" s="110"/>
      <c r="CE125" s="110"/>
      <c r="CF125" s="110"/>
      <c r="CG125" s="110"/>
      <c r="CH125" s="110"/>
      <c r="CI125" s="110"/>
    </row>
    <row r="126" spans="1:87">
      <c r="A126" s="110"/>
      <c r="B126" s="110"/>
      <c r="C126" s="110"/>
      <c r="E126" s="110"/>
      <c r="F126" s="110"/>
      <c r="G126" s="110"/>
      <c r="H126" s="110"/>
      <c r="I126" s="110"/>
      <c r="J126" s="113"/>
      <c r="K126" s="110"/>
      <c r="L126" s="110"/>
      <c r="M126" s="113"/>
      <c r="N126" s="111"/>
      <c r="O126" s="216"/>
      <c r="P126" s="216"/>
      <c r="Q126" s="111"/>
      <c r="R126" s="110"/>
      <c r="S126" s="113"/>
      <c r="T126" s="110"/>
      <c r="U126" s="186"/>
      <c r="V126" s="186"/>
      <c r="W126" s="186"/>
      <c r="X126" s="186"/>
      <c r="Z126" s="186"/>
      <c r="AA126" s="110"/>
      <c r="AB126" s="110"/>
      <c r="AC126" s="113"/>
      <c r="AD126" s="110"/>
      <c r="AE126" s="113"/>
      <c r="AF126" s="403"/>
      <c r="AG126" s="157"/>
      <c r="AH126" s="107"/>
      <c r="AI126" s="157"/>
      <c r="AJ126" s="110"/>
      <c r="AK126" s="110"/>
      <c r="AL126" s="110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0"/>
      <c r="BA126" s="110"/>
      <c r="BB126" s="113"/>
      <c r="BC126" s="113"/>
      <c r="BD126" s="110"/>
      <c r="BE126" s="113"/>
      <c r="BF126" s="113"/>
      <c r="BG126" s="113"/>
      <c r="BH126" s="113"/>
      <c r="BI126" s="113"/>
      <c r="BJ126" s="113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110"/>
      <c r="BY126" s="110"/>
      <c r="BZ126" s="110"/>
      <c r="CA126" s="110"/>
      <c r="CB126" s="110"/>
      <c r="CC126" s="110"/>
      <c r="CD126" s="110"/>
      <c r="CE126" s="110"/>
      <c r="CF126" s="110"/>
      <c r="CG126" s="110"/>
      <c r="CH126" s="110"/>
      <c r="CI126" s="110"/>
    </row>
    <row r="127" spans="1:87">
      <c r="A127" s="110"/>
      <c r="B127" s="110"/>
      <c r="C127" s="110"/>
      <c r="E127" s="110"/>
      <c r="F127" s="110"/>
      <c r="G127" s="110"/>
      <c r="H127" s="110"/>
      <c r="I127" s="110"/>
      <c r="J127" s="113"/>
      <c r="K127" s="110"/>
      <c r="L127" s="110"/>
      <c r="M127" s="113"/>
      <c r="N127" s="111"/>
      <c r="O127" s="216"/>
      <c r="P127" s="216"/>
      <c r="Q127" s="111"/>
      <c r="R127" s="110"/>
      <c r="S127" s="113"/>
      <c r="T127" s="110"/>
      <c r="U127" s="186"/>
      <c r="V127" s="186"/>
      <c r="W127" s="186"/>
      <c r="X127" s="186"/>
      <c r="Z127" s="186"/>
      <c r="AA127" s="110"/>
      <c r="AB127" s="110"/>
      <c r="AC127" s="113"/>
      <c r="AD127" s="110"/>
      <c r="AE127" s="113"/>
      <c r="AF127" s="403"/>
      <c r="AG127" s="157"/>
      <c r="AH127" s="107"/>
      <c r="AI127" s="157"/>
      <c r="AJ127" s="110"/>
      <c r="AK127" s="110"/>
      <c r="AL127" s="110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0"/>
      <c r="BA127" s="110"/>
      <c r="BB127" s="113"/>
      <c r="BC127" s="113"/>
      <c r="BD127" s="110"/>
      <c r="BE127" s="113"/>
      <c r="BF127" s="113"/>
      <c r="BG127" s="113"/>
      <c r="BH127" s="113"/>
      <c r="BI127" s="113"/>
      <c r="BJ127" s="113"/>
      <c r="BK127" s="110"/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0"/>
      <c r="BY127" s="110"/>
      <c r="BZ127" s="110"/>
      <c r="CA127" s="110"/>
      <c r="CB127" s="110"/>
      <c r="CC127" s="110"/>
      <c r="CD127" s="110"/>
      <c r="CE127" s="110"/>
      <c r="CF127" s="110"/>
      <c r="CG127" s="110"/>
      <c r="CH127" s="110"/>
      <c r="CI127" s="110"/>
    </row>
    <row r="128" spans="1:87" ht="16.5">
      <c r="A128" s="110"/>
      <c r="B128" s="110"/>
      <c r="C128" s="110"/>
      <c r="E128" s="110"/>
      <c r="F128" s="110"/>
      <c r="G128" s="110"/>
      <c r="H128" s="110"/>
      <c r="I128" s="110"/>
      <c r="J128" s="113"/>
      <c r="K128" s="894"/>
      <c r="L128" s="894"/>
      <c r="M128" s="363"/>
      <c r="N128" s="111"/>
      <c r="O128" s="216"/>
      <c r="P128" s="216"/>
      <c r="Q128" s="111"/>
      <c r="R128" s="110"/>
      <c r="S128" s="113"/>
      <c r="T128" s="110"/>
      <c r="U128" s="186"/>
      <c r="V128" s="186"/>
      <c r="W128" s="186"/>
      <c r="X128" s="186"/>
      <c r="Z128" s="186"/>
      <c r="AA128" s="110"/>
      <c r="AB128" s="110"/>
      <c r="AC128" s="113"/>
      <c r="AD128" s="110"/>
      <c r="AE128" s="113"/>
      <c r="AF128" s="403"/>
      <c r="AG128" s="157"/>
      <c r="AH128" s="107"/>
      <c r="AI128" s="157"/>
      <c r="AJ128" s="110"/>
      <c r="AK128" s="110"/>
      <c r="AL128" s="110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0"/>
      <c r="BA128" s="110"/>
      <c r="BB128" s="113"/>
      <c r="BC128" s="113"/>
      <c r="BD128" s="110"/>
      <c r="BE128" s="113"/>
      <c r="BF128" s="113"/>
      <c r="BG128" s="113"/>
      <c r="BH128" s="113"/>
      <c r="BI128" s="113"/>
      <c r="BJ128" s="113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110"/>
      <c r="BY128" s="110"/>
      <c r="BZ128" s="110"/>
      <c r="CA128" s="110"/>
      <c r="CB128" s="110"/>
      <c r="CC128" s="110"/>
      <c r="CD128" s="110"/>
      <c r="CE128" s="110"/>
      <c r="CF128" s="110"/>
      <c r="CG128" s="110"/>
      <c r="CH128" s="110"/>
      <c r="CI128" s="110"/>
    </row>
    <row r="129" spans="1:87">
      <c r="A129" s="110"/>
      <c r="B129" s="110"/>
      <c r="C129" s="110"/>
      <c r="E129" s="110"/>
      <c r="F129" s="110"/>
      <c r="G129" s="110"/>
      <c r="H129" s="110"/>
      <c r="I129" s="110"/>
      <c r="J129" s="113"/>
      <c r="K129" s="110"/>
      <c r="L129" s="110"/>
      <c r="M129" s="113"/>
      <c r="N129" s="111"/>
      <c r="O129" s="216"/>
      <c r="P129" s="216"/>
      <c r="Q129" s="111"/>
      <c r="R129" s="110"/>
      <c r="S129" s="113"/>
      <c r="T129" s="110"/>
      <c r="U129" s="186"/>
      <c r="V129" s="186"/>
      <c r="W129" s="186"/>
      <c r="X129" s="186"/>
      <c r="Z129" s="186"/>
      <c r="AA129" s="110"/>
      <c r="AB129" s="110"/>
      <c r="AC129" s="113"/>
      <c r="AD129" s="110"/>
      <c r="AE129" s="113"/>
      <c r="AF129" s="403"/>
      <c r="AG129" s="157"/>
      <c r="AH129" s="107"/>
      <c r="AI129" s="157"/>
      <c r="AJ129" s="110"/>
      <c r="AK129" s="110"/>
      <c r="AL129" s="110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0"/>
      <c r="BA129" s="110"/>
      <c r="BB129" s="113"/>
      <c r="BC129" s="113"/>
      <c r="BD129" s="110"/>
      <c r="BE129" s="113"/>
      <c r="BF129" s="113"/>
      <c r="BG129" s="113"/>
      <c r="BH129" s="113"/>
      <c r="BI129" s="113"/>
      <c r="BJ129" s="113"/>
      <c r="BK129" s="110"/>
      <c r="BL129" s="110"/>
      <c r="BM129" s="110"/>
      <c r="BN129" s="110"/>
      <c r="BO129" s="110"/>
      <c r="BP129" s="110"/>
      <c r="BQ129" s="110"/>
      <c r="BR129" s="110"/>
      <c r="BS129" s="110"/>
      <c r="BT129" s="110"/>
      <c r="BU129" s="110"/>
      <c r="BV129" s="110"/>
      <c r="BW129" s="110"/>
      <c r="BX129" s="110"/>
      <c r="BY129" s="110"/>
      <c r="BZ129" s="110"/>
      <c r="CA129" s="110"/>
      <c r="CB129" s="110"/>
      <c r="CC129" s="110"/>
      <c r="CD129" s="110"/>
      <c r="CE129" s="110"/>
      <c r="CF129" s="110"/>
      <c r="CG129" s="110"/>
      <c r="CH129" s="110"/>
      <c r="CI129" s="110"/>
    </row>
    <row r="130" spans="1:87">
      <c r="A130" s="110"/>
      <c r="B130" s="110"/>
      <c r="C130" s="110"/>
      <c r="E130" s="110"/>
      <c r="F130" s="110"/>
      <c r="G130" s="110"/>
      <c r="H130" s="110"/>
      <c r="I130" s="110"/>
      <c r="J130" s="113"/>
      <c r="K130" s="110"/>
      <c r="L130" s="110"/>
      <c r="M130" s="113"/>
      <c r="N130" s="111"/>
      <c r="O130" s="216"/>
      <c r="P130" s="216"/>
      <c r="Q130" s="111"/>
      <c r="R130" s="110"/>
      <c r="S130" s="113"/>
      <c r="T130" s="110"/>
      <c r="U130" s="186"/>
      <c r="V130" s="186"/>
      <c r="W130" s="186"/>
      <c r="X130" s="186"/>
      <c r="Z130" s="186"/>
      <c r="AA130" s="110"/>
      <c r="AB130" s="110"/>
      <c r="AC130" s="113"/>
      <c r="AD130" s="110"/>
      <c r="AE130" s="113"/>
      <c r="AF130" s="403"/>
      <c r="AG130" s="157"/>
      <c r="AH130" s="107"/>
      <c r="AI130" s="157"/>
      <c r="AJ130" s="110"/>
      <c r="AK130" s="110"/>
      <c r="AL130" s="110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0"/>
      <c r="BA130" s="110"/>
      <c r="BB130" s="113"/>
      <c r="BC130" s="113"/>
      <c r="BD130" s="110"/>
      <c r="BE130" s="113"/>
      <c r="BF130" s="113"/>
      <c r="BG130" s="113"/>
      <c r="BH130" s="113"/>
      <c r="BI130" s="113"/>
      <c r="BJ130" s="113"/>
      <c r="BK130" s="110"/>
      <c r="BL130" s="110"/>
      <c r="BM130" s="110"/>
      <c r="BN130" s="110"/>
      <c r="BO130" s="110"/>
      <c r="BP130" s="110"/>
      <c r="BQ130" s="110"/>
      <c r="BR130" s="110"/>
      <c r="BS130" s="110"/>
      <c r="BT130" s="110"/>
      <c r="BU130" s="110"/>
      <c r="BV130" s="110"/>
      <c r="BW130" s="110"/>
      <c r="BX130" s="110"/>
      <c r="BY130" s="110"/>
      <c r="BZ130" s="110"/>
      <c r="CA130" s="110"/>
      <c r="CB130" s="110"/>
      <c r="CC130" s="110"/>
      <c r="CD130" s="110"/>
      <c r="CE130" s="110"/>
      <c r="CF130" s="110"/>
      <c r="CG130" s="110"/>
      <c r="CH130" s="110"/>
      <c r="CI130" s="110"/>
    </row>
    <row r="131" spans="1:87">
      <c r="A131" s="110"/>
      <c r="B131" s="110"/>
      <c r="C131" s="110"/>
      <c r="E131" s="110"/>
      <c r="F131" s="110"/>
      <c r="G131" s="110"/>
      <c r="H131" s="110"/>
      <c r="I131" s="110"/>
      <c r="J131" s="113"/>
      <c r="K131" s="110"/>
      <c r="L131" s="110"/>
      <c r="M131" s="113"/>
      <c r="N131" s="111"/>
      <c r="O131" s="216"/>
      <c r="P131" s="216"/>
      <c r="Q131" s="111"/>
      <c r="R131" s="110"/>
      <c r="S131" s="113"/>
      <c r="T131" s="110"/>
      <c r="U131" s="186"/>
      <c r="V131" s="186"/>
      <c r="W131" s="186"/>
      <c r="X131" s="186"/>
      <c r="Z131" s="186"/>
      <c r="AA131" s="110"/>
      <c r="AB131" s="110"/>
      <c r="AC131" s="113"/>
      <c r="AD131" s="110"/>
      <c r="AE131" s="113"/>
      <c r="AF131" s="403"/>
      <c r="AG131" s="157"/>
      <c r="AH131" s="107"/>
      <c r="AI131" s="157"/>
      <c r="AJ131" s="110"/>
      <c r="AK131" s="110"/>
      <c r="AL131" s="110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0"/>
      <c r="BA131" s="110"/>
      <c r="BB131" s="113"/>
      <c r="BC131" s="113"/>
      <c r="BD131" s="110"/>
      <c r="BE131" s="113"/>
      <c r="BF131" s="113"/>
      <c r="BG131" s="113"/>
      <c r="BH131" s="113"/>
      <c r="BI131" s="113"/>
      <c r="BJ131" s="113"/>
      <c r="BK131" s="110"/>
      <c r="BL131" s="110"/>
      <c r="BM131" s="110"/>
      <c r="BN131" s="110"/>
      <c r="BO131" s="110"/>
      <c r="BP131" s="110"/>
      <c r="BQ131" s="110"/>
      <c r="BR131" s="110"/>
      <c r="BS131" s="110"/>
      <c r="BT131" s="110"/>
      <c r="BU131" s="110"/>
      <c r="BV131" s="110"/>
      <c r="BW131" s="110"/>
      <c r="BX131" s="110"/>
      <c r="BY131" s="110"/>
      <c r="BZ131" s="110"/>
      <c r="CA131" s="110"/>
      <c r="CB131" s="110"/>
      <c r="CC131" s="110"/>
      <c r="CD131" s="110"/>
      <c r="CE131" s="110"/>
      <c r="CF131" s="110"/>
      <c r="CG131" s="110"/>
      <c r="CH131" s="110"/>
      <c r="CI131" s="110"/>
    </row>
    <row r="132" spans="1:87">
      <c r="A132" s="110"/>
      <c r="B132" s="110"/>
      <c r="C132" s="110"/>
      <c r="E132" s="110"/>
      <c r="F132" s="110"/>
      <c r="G132" s="110"/>
      <c r="H132" s="110"/>
      <c r="I132" s="110"/>
      <c r="J132" s="113"/>
      <c r="K132" s="110"/>
      <c r="L132" s="110"/>
      <c r="M132" s="113"/>
      <c r="N132" s="111"/>
      <c r="O132" s="216"/>
      <c r="P132" s="216"/>
      <c r="Q132" s="111"/>
      <c r="R132" s="110"/>
      <c r="S132" s="113"/>
      <c r="T132" s="110"/>
      <c r="U132" s="186"/>
      <c r="V132" s="186"/>
      <c r="W132" s="186"/>
      <c r="X132" s="186"/>
      <c r="Z132" s="186"/>
      <c r="AA132" s="110"/>
      <c r="AB132" s="110"/>
      <c r="AC132" s="113"/>
      <c r="AD132" s="110"/>
      <c r="AE132" s="113"/>
      <c r="AF132" s="403"/>
      <c r="AG132" s="157"/>
      <c r="AH132" s="107"/>
      <c r="AI132" s="157"/>
      <c r="AJ132" s="110"/>
      <c r="AK132" s="110"/>
      <c r="AL132" s="110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0"/>
      <c r="BA132" s="110"/>
      <c r="BB132" s="113"/>
      <c r="BC132" s="113"/>
      <c r="BD132" s="110"/>
      <c r="BE132" s="113"/>
      <c r="BF132" s="113"/>
      <c r="BG132" s="113"/>
      <c r="BH132" s="113"/>
      <c r="BI132" s="113"/>
      <c r="BJ132" s="113"/>
      <c r="BK132" s="110"/>
      <c r="BL132" s="110"/>
      <c r="BM132" s="110"/>
      <c r="BN132" s="110"/>
      <c r="BO132" s="110"/>
      <c r="BP132" s="110"/>
      <c r="BQ132" s="110"/>
      <c r="BR132" s="110"/>
      <c r="BS132" s="110"/>
      <c r="BT132" s="110"/>
      <c r="BU132" s="110"/>
      <c r="BV132" s="110"/>
      <c r="BW132" s="110"/>
      <c r="BX132" s="110"/>
      <c r="BY132" s="110"/>
      <c r="BZ132" s="110"/>
      <c r="CA132" s="110"/>
      <c r="CB132" s="110"/>
      <c r="CC132" s="110"/>
      <c r="CD132" s="110"/>
      <c r="CE132" s="110"/>
      <c r="CF132" s="110"/>
      <c r="CG132" s="110"/>
      <c r="CH132" s="110"/>
      <c r="CI132" s="110"/>
    </row>
    <row r="133" spans="1:87">
      <c r="A133" s="110"/>
      <c r="B133" s="110"/>
      <c r="C133" s="110"/>
      <c r="E133" s="110"/>
      <c r="F133" s="110"/>
      <c r="G133" s="110"/>
      <c r="H133" s="110"/>
      <c r="I133" s="110"/>
      <c r="J133" s="113"/>
      <c r="K133" s="110"/>
      <c r="L133" s="110"/>
      <c r="M133" s="113"/>
      <c r="N133" s="111"/>
      <c r="O133" s="216"/>
      <c r="P133" s="216"/>
      <c r="Q133" s="111"/>
      <c r="R133" s="110"/>
      <c r="S133" s="113"/>
      <c r="T133" s="110"/>
      <c r="U133" s="186"/>
      <c r="V133" s="186"/>
      <c r="W133" s="186"/>
      <c r="X133" s="186"/>
      <c r="Z133" s="186"/>
      <c r="AA133" s="110"/>
      <c r="AB133" s="110"/>
      <c r="AC133" s="113"/>
      <c r="AD133" s="110"/>
      <c r="AE133" s="113"/>
      <c r="AF133" s="403"/>
      <c r="AG133" s="157"/>
      <c r="AH133" s="107"/>
      <c r="AI133" s="157"/>
      <c r="AJ133" s="110"/>
      <c r="AK133" s="110"/>
      <c r="AL133" s="110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0"/>
      <c r="BA133" s="110"/>
      <c r="BB133" s="113"/>
      <c r="BC133" s="113"/>
      <c r="BD133" s="110"/>
      <c r="BE133" s="113"/>
      <c r="BF133" s="113"/>
      <c r="BG133" s="113"/>
      <c r="BH133" s="113"/>
      <c r="BI133" s="113"/>
      <c r="BJ133" s="113"/>
      <c r="BK133" s="110"/>
      <c r="BL133" s="110"/>
      <c r="BM133" s="110"/>
      <c r="BN133" s="110"/>
      <c r="BO133" s="110"/>
      <c r="BP133" s="110"/>
      <c r="BQ133" s="110"/>
      <c r="BR133" s="110"/>
      <c r="BS133" s="110"/>
      <c r="BT133" s="110"/>
      <c r="BU133" s="110"/>
      <c r="BV133" s="110"/>
      <c r="BW133" s="110"/>
      <c r="BX133" s="110"/>
      <c r="BY133" s="110"/>
      <c r="BZ133" s="110"/>
      <c r="CA133" s="110"/>
      <c r="CB133" s="110"/>
      <c r="CC133" s="110"/>
      <c r="CD133" s="110"/>
      <c r="CE133" s="110"/>
      <c r="CF133" s="110"/>
      <c r="CG133" s="110"/>
      <c r="CH133" s="110"/>
      <c r="CI133" s="110"/>
    </row>
    <row r="134" spans="1:87">
      <c r="A134" s="110"/>
      <c r="B134" s="110"/>
      <c r="C134" s="110"/>
      <c r="E134" s="110"/>
      <c r="F134" s="110"/>
      <c r="G134" s="110"/>
      <c r="H134" s="110"/>
      <c r="I134" s="110"/>
      <c r="J134" s="113"/>
      <c r="K134" s="110"/>
      <c r="L134" s="110"/>
      <c r="M134" s="113"/>
      <c r="N134" s="111"/>
      <c r="O134" s="216"/>
      <c r="P134" s="216"/>
      <c r="Q134" s="111"/>
      <c r="R134" s="110"/>
      <c r="S134" s="113"/>
      <c r="T134" s="110"/>
      <c r="U134" s="186"/>
      <c r="V134" s="186"/>
      <c r="W134" s="186"/>
      <c r="X134" s="186"/>
      <c r="Z134" s="186"/>
      <c r="AA134" s="110"/>
      <c r="AB134" s="110"/>
      <c r="AC134" s="113"/>
      <c r="AD134" s="110"/>
      <c r="AE134" s="113"/>
      <c r="AF134" s="403"/>
      <c r="AG134" s="157"/>
      <c r="AH134" s="107"/>
      <c r="AI134" s="157"/>
      <c r="AJ134" s="110"/>
      <c r="AK134" s="110"/>
      <c r="AL134" s="110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0"/>
      <c r="BA134" s="110"/>
      <c r="BB134" s="113"/>
      <c r="BC134" s="113"/>
      <c r="BD134" s="110"/>
      <c r="BE134" s="113"/>
      <c r="BF134" s="113"/>
      <c r="BG134" s="113"/>
      <c r="BH134" s="113"/>
      <c r="BI134" s="113"/>
      <c r="BJ134" s="113"/>
      <c r="BK134" s="110"/>
      <c r="BL134" s="110"/>
      <c r="BM134" s="110"/>
      <c r="BN134" s="110"/>
      <c r="BO134" s="110"/>
      <c r="BP134" s="110"/>
      <c r="BQ134" s="110"/>
      <c r="BR134" s="110"/>
      <c r="BS134" s="110"/>
      <c r="BT134" s="110"/>
      <c r="BU134" s="110"/>
      <c r="BV134" s="110"/>
      <c r="BW134" s="110"/>
      <c r="BX134" s="110"/>
      <c r="BY134" s="110"/>
      <c r="BZ134" s="110"/>
      <c r="CA134" s="110"/>
      <c r="CB134" s="110"/>
      <c r="CC134" s="110"/>
      <c r="CD134" s="110"/>
      <c r="CE134" s="110"/>
      <c r="CF134" s="110"/>
      <c r="CG134" s="110"/>
      <c r="CH134" s="110"/>
      <c r="CI134" s="110"/>
    </row>
    <row r="135" spans="1:87">
      <c r="A135" s="110"/>
      <c r="B135" s="110"/>
      <c r="C135" s="110"/>
      <c r="E135" s="110"/>
      <c r="F135" s="110"/>
      <c r="G135" s="110"/>
      <c r="H135" s="110"/>
      <c r="I135" s="110"/>
      <c r="J135" s="113"/>
      <c r="K135" s="110"/>
      <c r="L135" s="110"/>
      <c r="M135" s="113"/>
      <c r="N135" s="111"/>
      <c r="O135" s="216"/>
      <c r="P135" s="216"/>
      <c r="Q135" s="111"/>
      <c r="R135" s="110"/>
      <c r="S135" s="113"/>
      <c r="T135" s="110"/>
      <c r="U135" s="186"/>
      <c r="V135" s="186"/>
      <c r="W135" s="186"/>
      <c r="X135" s="186"/>
      <c r="Z135" s="186"/>
      <c r="AA135" s="110"/>
      <c r="AB135" s="110"/>
      <c r="AC135" s="113"/>
      <c r="AD135" s="110"/>
      <c r="AE135" s="113"/>
      <c r="AF135" s="403"/>
      <c r="AG135" s="157"/>
      <c r="AH135" s="107"/>
      <c r="AI135" s="157"/>
      <c r="AJ135" s="110"/>
      <c r="AK135" s="110"/>
      <c r="AL135" s="110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0"/>
      <c r="BA135" s="110"/>
      <c r="BB135" s="113"/>
      <c r="BC135" s="113"/>
      <c r="BD135" s="110"/>
      <c r="BE135" s="113"/>
      <c r="BF135" s="113"/>
      <c r="BG135" s="113"/>
      <c r="BH135" s="113"/>
      <c r="BI135" s="113"/>
      <c r="BJ135" s="113"/>
      <c r="BK135" s="110"/>
      <c r="BL135" s="110"/>
      <c r="BM135" s="110"/>
      <c r="BN135" s="110"/>
      <c r="BO135" s="110"/>
      <c r="BP135" s="110"/>
      <c r="BQ135" s="110"/>
      <c r="BR135" s="110"/>
      <c r="BS135" s="110"/>
      <c r="BT135" s="110"/>
      <c r="BU135" s="110"/>
      <c r="BV135" s="110"/>
      <c r="BW135" s="110"/>
      <c r="BX135" s="110"/>
      <c r="BY135" s="110"/>
      <c r="BZ135" s="110"/>
      <c r="CA135" s="110"/>
      <c r="CB135" s="110"/>
      <c r="CC135" s="110"/>
      <c r="CD135" s="110"/>
      <c r="CE135" s="110"/>
      <c r="CF135" s="110"/>
      <c r="CG135" s="110"/>
      <c r="CH135" s="110"/>
      <c r="CI135" s="110"/>
    </row>
    <row r="136" spans="1:87">
      <c r="A136" s="110"/>
      <c r="B136" s="110"/>
      <c r="C136" s="110"/>
      <c r="E136" s="110"/>
      <c r="F136" s="110"/>
      <c r="G136" s="110"/>
      <c r="H136" s="110"/>
      <c r="I136" s="110"/>
      <c r="J136" s="113"/>
      <c r="K136" s="110"/>
      <c r="L136" s="110"/>
      <c r="M136" s="113"/>
      <c r="N136" s="111"/>
      <c r="O136" s="216"/>
      <c r="P136" s="216"/>
      <c r="Q136" s="111"/>
      <c r="R136" s="110"/>
      <c r="S136" s="113"/>
      <c r="T136" s="110"/>
      <c r="U136" s="186"/>
      <c r="V136" s="186"/>
      <c r="W136" s="186"/>
      <c r="X136" s="186"/>
      <c r="Z136" s="186"/>
      <c r="AA136" s="110"/>
      <c r="AB136" s="110"/>
      <c r="AC136" s="113"/>
      <c r="AD136" s="110"/>
      <c r="AE136" s="113"/>
      <c r="AF136" s="403"/>
      <c r="AG136" s="157"/>
      <c r="AH136" s="107"/>
      <c r="AI136" s="157"/>
      <c r="AJ136" s="110"/>
      <c r="AK136" s="110"/>
      <c r="AL136" s="110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0"/>
      <c r="BA136" s="110"/>
      <c r="BB136" s="113"/>
      <c r="BC136" s="113"/>
      <c r="BD136" s="110"/>
      <c r="BE136" s="113"/>
      <c r="BF136" s="113"/>
      <c r="BG136" s="113"/>
      <c r="BH136" s="113"/>
      <c r="BI136" s="113"/>
      <c r="BJ136" s="113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</row>
    <row r="137" spans="1:87">
      <c r="A137" s="110"/>
      <c r="B137" s="110"/>
      <c r="C137" s="110"/>
      <c r="E137" s="110"/>
      <c r="F137" s="110"/>
      <c r="G137" s="110"/>
      <c r="H137" s="110"/>
      <c r="I137" s="110"/>
      <c r="J137" s="113"/>
      <c r="K137" s="110"/>
      <c r="L137" s="110"/>
      <c r="M137" s="113"/>
      <c r="N137" s="111"/>
      <c r="O137" s="216"/>
      <c r="P137" s="216"/>
      <c r="Q137" s="111"/>
      <c r="R137" s="110"/>
      <c r="S137" s="113"/>
      <c r="T137" s="110"/>
      <c r="U137" s="186"/>
      <c r="V137" s="186"/>
      <c r="W137" s="186"/>
      <c r="X137" s="186"/>
      <c r="Z137" s="186"/>
      <c r="AA137" s="110"/>
      <c r="AB137" s="110"/>
      <c r="AC137" s="113"/>
      <c r="AD137" s="110"/>
      <c r="AE137" s="113"/>
      <c r="AF137" s="403"/>
      <c r="AG137" s="157"/>
      <c r="AH137" s="107"/>
      <c r="AI137" s="157"/>
      <c r="AJ137" s="110"/>
      <c r="AK137" s="110"/>
      <c r="AL137" s="110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0"/>
      <c r="BA137" s="110"/>
      <c r="BB137" s="113"/>
      <c r="BC137" s="113"/>
      <c r="BD137" s="110"/>
      <c r="BE137" s="113"/>
      <c r="BF137" s="113"/>
      <c r="BG137" s="113"/>
      <c r="BH137" s="113"/>
      <c r="BI137" s="113"/>
      <c r="BJ137" s="113"/>
      <c r="BK137" s="110"/>
      <c r="BL137" s="110"/>
      <c r="BM137" s="110"/>
      <c r="BN137" s="110"/>
      <c r="BO137" s="110"/>
      <c r="BP137" s="110"/>
      <c r="BQ137" s="110"/>
      <c r="BR137" s="110"/>
      <c r="BS137" s="110"/>
      <c r="BT137" s="110"/>
      <c r="BU137" s="110"/>
      <c r="BV137" s="110"/>
      <c r="BW137" s="110"/>
      <c r="BX137" s="110"/>
      <c r="BY137" s="110"/>
      <c r="BZ137" s="110"/>
      <c r="CA137" s="110"/>
      <c r="CB137" s="110"/>
      <c r="CC137" s="110"/>
      <c r="CD137" s="110"/>
      <c r="CE137" s="110"/>
      <c r="CF137" s="110"/>
      <c r="CG137" s="110"/>
      <c r="CH137" s="110"/>
      <c r="CI137" s="110"/>
    </row>
    <row r="138" spans="1:87">
      <c r="A138" s="110"/>
      <c r="B138" s="110"/>
      <c r="C138" s="110"/>
      <c r="E138" s="110"/>
      <c r="F138" s="110"/>
      <c r="G138" s="110"/>
      <c r="H138" s="110"/>
      <c r="I138" s="110"/>
      <c r="J138" s="113"/>
      <c r="K138" s="110"/>
      <c r="L138" s="110"/>
      <c r="M138" s="113"/>
      <c r="N138" s="111"/>
      <c r="O138" s="216"/>
      <c r="P138" s="216"/>
      <c r="Q138" s="111"/>
      <c r="R138" s="110"/>
      <c r="S138" s="113"/>
      <c r="T138" s="110"/>
      <c r="U138" s="186"/>
      <c r="V138" s="186"/>
      <c r="W138" s="186"/>
      <c r="X138" s="186"/>
      <c r="Z138" s="186"/>
      <c r="AA138" s="110"/>
      <c r="AB138" s="110"/>
      <c r="AC138" s="113"/>
      <c r="AD138" s="110"/>
      <c r="AE138" s="113"/>
      <c r="AF138" s="403"/>
      <c r="AG138" s="157"/>
      <c r="AH138" s="107"/>
      <c r="AI138" s="157"/>
      <c r="AJ138" s="110"/>
      <c r="AK138" s="110"/>
      <c r="AL138" s="110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0"/>
      <c r="BA138" s="110"/>
      <c r="BB138" s="113"/>
      <c r="BC138" s="113"/>
      <c r="BD138" s="110"/>
      <c r="BE138" s="113"/>
      <c r="BF138" s="113"/>
      <c r="BG138" s="113"/>
      <c r="BH138" s="113"/>
      <c r="BI138" s="113"/>
      <c r="BJ138" s="113"/>
      <c r="BK138" s="110"/>
      <c r="BL138" s="110"/>
      <c r="BM138" s="110"/>
      <c r="BN138" s="110"/>
      <c r="BO138" s="110"/>
      <c r="BP138" s="110"/>
      <c r="BQ138" s="110"/>
      <c r="BR138" s="110"/>
      <c r="BS138" s="110"/>
      <c r="BT138" s="110"/>
      <c r="BU138" s="110"/>
      <c r="BV138" s="110"/>
      <c r="BW138" s="110"/>
      <c r="BX138" s="110"/>
      <c r="BY138" s="110"/>
      <c r="BZ138" s="110"/>
      <c r="CA138" s="110"/>
      <c r="CB138" s="110"/>
      <c r="CC138" s="110"/>
      <c r="CD138" s="110"/>
      <c r="CE138" s="110"/>
      <c r="CF138" s="110"/>
      <c r="CG138" s="110"/>
      <c r="CH138" s="110"/>
      <c r="CI138" s="110"/>
    </row>
    <row r="139" spans="1:87">
      <c r="A139" s="110"/>
      <c r="B139" s="110"/>
      <c r="C139" s="110"/>
      <c r="E139" s="110"/>
      <c r="F139" s="110"/>
      <c r="G139" s="110"/>
      <c r="H139" s="110"/>
      <c r="I139" s="110"/>
      <c r="J139" s="113"/>
      <c r="K139" s="110"/>
      <c r="L139" s="110"/>
      <c r="M139" s="113"/>
      <c r="N139" s="111"/>
      <c r="O139" s="216"/>
      <c r="P139" s="216"/>
      <c r="Q139" s="111"/>
      <c r="R139" s="110"/>
      <c r="S139" s="113"/>
      <c r="T139" s="110"/>
      <c r="U139" s="186"/>
      <c r="V139" s="186"/>
      <c r="W139" s="186"/>
      <c r="X139" s="186"/>
      <c r="Z139" s="186"/>
      <c r="AA139" s="110"/>
      <c r="AB139" s="110"/>
      <c r="AC139" s="113"/>
      <c r="AD139" s="110"/>
      <c r="AE139" s="113"/>
      <c r="AF139" s="403"/>
      <c r="AG139" s="157"/>
      <c r="AH139" s="107"/>
      <c r="AI139" s="157"/>
      <c r="AJ139" s="110"/>
      <c r="AK139" s="110"/>
      <c r="AL139" s="110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0"/>
      <c r="BA139" s="110"/>
      <c r="BB139" s="113"/>
      <c r="BC139" s="113"/>
      <c r="BD139" s="110"/>
      <c r="BE139" s="113"/>
      <c r="BF139" s="113"/>
      <c r="BG139" s="113"/>
      <c r="BH139" s="113"/>
      <c r="BI139" s="113"/>
      <c r="BJ139" s="113"/>
      <c r="BK139" s="110"/>
      <c r="BL139" s="110"/>
      <c r="BM139" s="110"/>
      <c r="BN139" s="110"/>
      <c r="BO139" s="110"/>
      <c r="BP139" s="110"/>
      <c r="BQ139" s="110"/>
      <c r="BR139" s="110"/>
      <c r="BS139" s="110"/>
      <c r="BT139" s="110"/>
      <c r="BU139" s="110"/>
      <c r="BV139" s="110"/>
      <c r="BW139" s="110"/>
      <c r="BX139" s="110"/>
      <c r="BY139" s="110"/>
      <c r="BZ139" s="110"/>
      <c r="CA139" s="110"/>
      <c r="CB139" s="110"/>
      <c r="CC139" s="110"/>
      <c r="CD139" s="110"/>
      <c r="CE139" s="110"/>
      <c r="CF139" s="110"/>
      <c r="CG139" s="110"/>
      <c r="CH139" s="110"/>
      <c r="CI139" s="110"/>
    </row>
    <row r="140" spans="1:87">
      <c r="A140" s="110"/>
      <c r="B140" s="110"/>
      <c r="C140" s="110"/>
      <c r="E140" s="110"/>
      <c r="F140" s="110"/>
      <c r="G140" s="110"/>
      <c r="H140" s="110"/>
      <c r="I140" s="110"/>
      <c r="J140" s="113"/>
      <c r="K140" s="110"/>
      <c r="L140" s="110"/>
      <c r="M140" s="113"/>
      <c r="N140" s="111"/>
      <c r="O140" s="216"/>
      <c r="P140" s="216"/>
      <c r="Q140" s="111"/>
      <c r="R140" s="110"/>
      <c r="S140" s="113"/>
      <c r="T140" s="110"/>
      <c r="U140" s="186"/>
      <c r="V140" s="186"/>
      <c r="W140" s="186"/>
      <c r="X140" s="186"/>
      <c r="Z140" s="186"/>
      <c r="AA140" s="110"/>
      <c r="AB140" s="110"/>
      <c r="AC140" s="113"/>
      <c r="AD140" s="110"/>
      <c r="AE140" s="113"/>
      <c r="AF140" s="403"/>
      <c r="AG140" s="157"/>
      <c r="AH140" s="107"/>
      <c r="AI140" s="157"/>
      <c r="AJ140" s="110"/>
      <c r="AK140" s="110"/>
      <c r="AL140" s="110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0"/>
      <c r="BA140" s="110"/>
      <c r="BB140" s="113"/>
      <c r="BC140" s="113"/>
      <c r="BD140" s="110"/>
      <c r="BE140" s="113"/>
      <c r="BF140" s="113"/>
      <c r="BG140" s="113"/>
      <c r="BH140" s="113"/>
      <c r="BI140" s="113"/>
      <c r="BJ140" s="113"/>
      <c r="BK140" s="110"/>
      <c r="BL140" s="110"/>
      <c r="BM140" s="110"/>
      <c r="BN140" s="110"/>
      <c r="BO140" s="110"/>
      <c r="BP140" s="110"/>
      <c r="BQ140" s="110"/>
      <c r="BR140" s="110"/>
      <c r="BS140" s="110"/>
      <c r="BT140" s="110"/>
      <c r="BU140" s="110"/>
      <c r="BV140" s="110"/>
      <c r="BW140" s="110"/>
      <c r="BX140" s="110"/>
      <c r="BY140" s="110"/>
      <c r="BZ140" s="110"/>
      <c r="CA140" s="110"/>
      <c r="CB140" s="110"/>
      <c r="CC140" s="110"/>
      <c r="CD140" s="110"/>
      <c r="CE140" s="110"/>
      <c r="CF140" s="110"/>
      <c r="CG140" s="110"/>
      <c r="CH140" s="110"/>
      <c r="CI140" s="110"/>
    </row>
    <row r="141" spans="1:87">
      <c r="A141" s="110"/>
      <c r="B141" s="110"/>
      <c r="C141" s="110"/>
      <c r="E141" s="110"/>
      <c r="F141" s="110"/>
      <c r="G141" s="110"/>
      <c r="H141" s="110"/>
      <c r="I141" s="110"/>
      <c r="J141" s="113"/>
      <c r="K141" s="110"/>
      <c r="L141" s="110"/>
      <c r="M141" s="113"/>
      <c r="N141" s="111"/>
      <c r="O141" s="216"/>
      <c r="P141" s="216"/>
      <c r="Q141" s="111"/>
      <c r="R141" s="110"/>
      <c r="S141" s="113"/>
      <c r="T141" s="110"/>
      <c r="U141" s="186"/>
      <c r="V141" s="186"/>
      <c r="W141" s="186"/>
      <c r="X141" s="186"/>
      <c r="Z141" s="186"/>
      <c r="AA141" s="110"/>
      <c r="AB141" s="110"/>
      <c r="AC141" s="113"/>
      <c r="AD141" s="110"/>
      <c r="AE141" s="113"/>
      <c r="AF141" s="403"/>
      <c r="AG141" s="157"/>
      <c r="AH141" s="107"/>
      <c r="AI141" s="157"/>
      <c r="AJ141" s="110"/>
      <c r="AK141" s="110"/>
      <c r="AL141" s="110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0"/>
      <c r="BA141" s="110"/>
      <c r="BB141" s="113"/>
      <c r="BC141" s="113"/>
      <c r="BD141" s="110"/>
      <c r="BE141" s="113"/>
      <c r="BF141" s="113"/>
      <c r="BG141" s="113"/>
      <c r="BH141" s="113"/>
      <c r="BI141" s="113"/>
      <c r="BJ141" s="113"/>
      <c r="BK141" s="110"/>
      <c r="BL141" s="110"/>
      <c r="BM141" s="110"/>
      <c r="BN141" s="110"/>
      <c r="BO141" s="110"/>
      <c r="BP141" s="110"/>
      <c r="BQ141" s="110"/>
      <c r="BR141" s="110"/>
      <c r="BS141" s="110"/>
      <c r="BT141" s="110"/>
      <c r="BU141" s="110"/>
      <c r="BV141" s="110"/>
      <c r="BW141" s="110"/>
      <c r="BX141" s="110"/>
      <c r="BY141" s="110"/>
      <c r="BZ141" s="110"/>
      <c r="CA141" s="110"/>
      <c r="CB141" s="110"/>
      <c r="CC141" s="110"/>
      <c r="CD141" s="110"/>
      <c r="CE141" s="110"/>
      <c r="CF141" s="110"/>
      <c r="CG141" s="110"/>
      <c r="CH141" s="110"/>
      <c r="CI141" s="110"/>
    </row>
    <row r="142" spans="1:87">
      <c r="A142" s="110"/>
      <c r="B142" s="110"/>
      <c r="C142" s="110"/>
      <c r="E142" s="110"/>
      <c r="F142" s="110"/>
      <c r="G142" s="110"/>
      <c r="H142" s="110"/>
      <c r="I142" s="110"/>
      <c r="J142" s="113"/>
      <c r="K142" s="110"/>
      <c r="L142" s="110"/>
      <c r="M142" s="113"/>
      <c r="N142" s="111"/>
      <c r="O142" s="216"/>
      <c r="P142" s="216"/>
      <c r="Q142" s="111"/>
      <c r="R142" s="110"/>
      <c r="S142" s="113"/>
      <c r="T142" s="110"/>
      <c r="U142" s="186"/>
      <c r="V142" s="186"/>
      <c r="W142" s="186"/>
      <c r="X142" s="186"/>
      <c r="Z142" s="186"/>
      <c r="AA142" s="110"/>
      <c r="AB142" s="110"/>
      <c r="AC142" s="113"/>
      <c r="AD142" s="110"/>
      <c r="AE142" s="113"/>
      <c r="AF142" s="403"/>
      <c r="AG142" s="157"/>
      <c r="AH142" s="107"/>
      <c r="AI142" s="157"/>
      <c r="AJ142" s="110"/>
      <c r="AK142" s="110"/>
      <c r="AL142" s="110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0"/>
      <c r="BA142" s="110"/>
      <c r="BB142" s="113"/>
      <c r="BC142" s="113"/>
      <c r="BD142" s="110"/>
      <c r="BE142" s="113"/>
      <c r="BF142" s="113"/>
      <c r="BG142" s="113"/>
      <c r="BH142" s="113"/>
      <c r="BI142" s="113"/>
      <c r="BJ142" s="113"/>
      <c r="BK142" s="110"/>
      <c r="BL142" s="110"/>
      <c r="BM142" s="110"/>
      <c r="BN142" s="110"/>
      <c r="BO142" s="110"/>
      <c r="BP142" s="110"/>
      <c r="BQ142" s="110"/>
      <c r="BR142" s="110"/>
      <c r="BS142" s="110"/>
      <c r="BT142" s="110"/>
      <c r="BU142" s="110"/>
      <c r="BV142" s="110"/>
      <c r="BW142" s="110"/>
      <c r="BX142" s="110"/>
      <c r="BY142" s="110"/>
      <c r="BZ142" s="110"/>
      <c r="CA142" s="110"/>
      <c r="CB142" s="110"/>
      <c r="CC142" s="110"/>
      <c r="CD142" s="110"/>
      <c r="CE142" s="110"/>
      <c r="CF142" s="110"/>
      <c r="CG142" s="110"/>
      <c r="CH142" s="110"/>
      <c r="CI142" s="110"/>
    </row>
    <row r="143" spans="1:87">
      <c r="A143" s="110"/>
      <c r="B143" s="110"/>
      <c r="C143" s="110"/>
      <c r="E143" s="110"/>
      <c r="F143" s="110"/>
      <c r="G143" s="110"/>
      <c r="H143" s="110"/>
      <c r="I143" s="110"/>
      <c r="J143" s="113"/>
      <c r="K143" s="110"/>
      <c r="L143" s="110"/>
      <c r="M143" s="113"/>
      <c r="N143" s="111"/>
      <c r="O143" s="216"/>
      <c r="P143" s="216"/>
      <c r="Q143" s="111"/>
      <c r="R143" s="110"/>
      <c r="S143" s="113"/>
      <c r="T143" s="110"/>
      <c r="U143" s="186"/>
      <c r="V143" s="186"/>
      <c r="W143" s="186"/>
      <c r="X143" s="186"/>
      <c r="Z143" s="186"/>
      <c r="AA143" s="110"/>
      <c r="AB143" s="110"/>
      <c r="AC143" s="113"/>
      <c r="AD143" s="110"/>
      <c r="AE143" s="113"/>
      <c r="AF143" s="403"/>
      <c r="AG143" s="157"/>
      <c r="AH143" s="107"/>
      <c r="AI143" s="157"/>
      <c r="AJ143" s="110"/>
      <c r="AK143" s="110"/>
      <c r="AL143" s="110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0"/>
      <c r="BA143" s="110"/>
      <c r="BB143" s="113"/>
      <c r="BC143" s="113"/>
      <c r="BD143" s="110"/>
      <c r="BE143" s="113"/>
      <c r="BF143" s="113"/>
      <c r="BG143" s="113"/>
      <c r="BH143" s="113"/>
      <c r="BI143" s="113"/>
      <c r="BJ143" s="113"/>
      <c r="BK143" s="110"/>
      <c r="BL143" s="110"/>
      <c r="BM143" s="110"/>
      <c r="BN143" s="110"/>
      <c r="BO143" s="110"/>
      <c r="BP143" s="110"/>
      <c r="BQ143" s="110"/>
      <c r="BR143" s="110"/>
      <c r="BS143" s="110"/>
      <c r="BT143" s="110"/>
      <c r="BU143" s="110"/>
      <c r="BV143" s="110"/>
      <c r="BW143" s="110"/>
      <c r="BX143" s="110"/>
      <c r="BY143" s="110"/>
      <c r="BZ143" s="110"/>
      <c r="CA143" s="110"/>
      <c r="CB143" s="110"/>
      <c r="CC143" s="110"/>
      <c r="CD143" s="110"/>
      <c r="CE143" s="110"/>
      <c r="CF143" s="110"/>
      <c r="CG143" s="110"/>
      <c r="CH143" s="110"/>
      <c r="CI143" s="110"/>
    </row>
    <row r="144" spans="1:87">
      <c r="A144" s="110"/>
      <c r="B144" s="110"/>
      <c r="C144" s="110"/>
      <c r="E144" s="110"/>
      <c r="F144" s="110"/>
      <c r="G144" s="110"/>
      <c r="H144" s="110"/>
      <c r="I144" s="110"/>
      <c r="J144" s="113"/>
      <c r="K144" s="110"/>
      <c r="L144" s="110"/>
      <c r="M144" s="113"/>
      <c r="N144" s="111"/>
      <c r="O144" s="216"/>
      <c r="P144" s="216"/>
      <c r="Q144" s="111"/>
      <c r="R144" s="110"/>
      <c r="S144" s="113"/>
      <c r="T144" s="110"/>
      <c r="U144" s="186"/>
      <c r="V144" s="186"/>
      <c r="W144" s="186"/>
      <c r="X144" s="186"/>
      <c r="Z144" s="186"/>
      <c r="AA144" s="110"/>
      <c r="AB144" s="110"/>
      <c r="AC144" s="113"/>
      <c r="AD144" s="110"/>
      <c r="AE144" s="113"/>
      <c r="AF144" s="403"/>
      <c r="AG144" s="157"/>
      <c r="AH144" s="107"/>
      <c r="AI144" s="157"/>
      <c r="AJ144" s="110"/>
      <c r="AK144" s="110"/>
      <c r="AL144" s="110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0"/>
      <c r="BA144" s="110"/>
      <c r="BB144" s="113"/>
      <c r="BC144" s="113"/>
      <c r="BD144" s="110"/>
      <c r="BE144" s="113"/>
      <c r="BF144" s="113"/>
      <c r="BG144" s="113"/>
      <c r="BH144" s="113"/>
      <c r="BI144" s="113"/>
      <c r="BJ144" s="113"/>
      <c r="BK144" s="110"/>
      <c r="BL144" s="110"/>
      <c r="BM144" s="110"/>
      <c r="BN144" s="110"/>
      <c r="BO144" s="110"/>
      <c r="BP144" s="110"/>
      <c r="BQ144" s="110"/>
      <c r="BR144" s="110"/>
      <c r="BS144" s="110"/>
      <c r="BT144" s="110"/>
      <c r="BU144" s="110"/>
      <c r="BV144" s="110"/>
      <c r="BW144" s="110"/>
      <c r="BX144" s="110"/>
      <c r="BY144" s="110"/>
      <c r="BZ144" s="110"/>
      <c r="CA144" s="110"/>
      <c r="CB144" s="110"/>
      <c r="CC144" s="110"/>
      <c r="CD144" s="110"/>
      <c r="CE144" s="110"/>
      <c r="CF144" s="110"/>
      <c r="CG144" s="110"/>
      <c r="CH144" s="110"/>
      <c r="CI144" s="110"/>
    </row>
    <row r="145" spans="1:87">
      <c r="A145" s="110"/>
      <c r="B145" s="110"/>
      <c r="C145" s="110"/>
      <c r="E145" s="110"/>
      <c r="F145" s="110"/>
      <c r="G145" s="110"/>
      <c r="H145" s="110"/>
      <c r="I145" s="110"/>
      <c r="J145" s="113"/>
      <c r="K145" s="110"/>
      <c r="L145" s="110"/>
      <c r="M145" s="113"/>
      <c r="N145" s="111"/>
      <c r="O145" s="216"/>
      <c r="P145" s="216"/>
      <c r="Q145" s="111"/>
      <c r="R145" s="110"/>
      <c r="S145" s="113"/>
      <c r="T145" s="110"/>
      <c r="U145" s="186"/>
      <c r="V145" s="186"/>
      <c r="W145" s="186"/>
      <c r="X145" s="186"/>
      <c r="Z145" s="186"/>
      <c r="AA145" s="110"/>
      <c r="AB145" s="110"/>
      <c r="AC145" s="113"/>
      <c r="AD145" s="110"/>
      <c r="AE145" s="113"/>
      <c r="AF145" s="403"/>
      <c r="AG145" s="157"/>
      <c r="AH145" s="107"/>
      <c r="AI145" s="157"/>
      <c r="AJ145" s="110"/>
      <c r="AK145" s="110"/>
      <c r="AL145" s="110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0"/>
      <c r="BA145" s="110"/>
      <c r="BB145" s="113"/>
      <c r="BC145" s="113"/>
      <c r="BD145" s="110"/>
      <c r="BE145" s="113"/>
      <c r="BF145" s="113"/>
      <c r="BG145" s="113"/>
      <c r="BH145" s="113"/>
      <c r="BI145" s="113"/>
      <c r="BJ145" s="113"/>
      <c r="BK145" s="110"/>
      <c r="BL145" s="110"/>
      <c r="BM145" s="110"/>
      <c r="BN145" s="110"/>
      <c r="BO145" s="110"/>
      <c r="BP145" s="110"/>
      <c r="BQ145" s="110"/>
      <c r="BR145" s="110"/>
      <c r="BS145" s="110"/>
      <c r="BT145" s="110"/>
      <c r="BU145" s="110"/>
      <c r="BV145" s="110"/>
      <c r="BW145" s="110"/>
      <c r="BX145" s="110"/>
      <c r="BY145" s="110"/>
      <c r="BZ145" s="110"/>
      <c r="CA145" s="110"/>
      <c r="CB145" s="110"/>
      <c r="CC145" s="110"/>
      <c r="CD145" s="110"/>
      <c r="CE145" s="110"/>
      <c r="CF145" s="110"/>
      <c r="CG145" s="110"/>
      <c r="CH145" s="110"/>
      <c r="CI145" s="110"/>
    </row>
    <row r="146" spans="1:87">
      <c r="A146" s="110"/>
      <c r="B146" s="110"/>
      <c r="C146" s="110"/>
      <c r="E146" s="110"/>
      <c r="F146" s="110"/>
      <c r="G146" s="110"/>
      <c r="H146" s="110"/>
      <c r="I146" s="110"/>
      <c r="J146" s="113"/>
      <c r="K146" s="110"/>
      <c r="L146" s="110"/>
      <c r="M146" s="113"/>
      <c r="N146" s="111"/>
      <c r="O146" s="216"/>
      <c r="P146" s="216"/>
      <c r="Q146" s="111"/>
      <c r="R146" s="110"/>
      <c r="S146" s="113"/>
      <c r="T146" s="110"/>
      <c r="U146" s="186"/>
      <c r="V146" s="186"/>
      <c r="W146" s="186"/>
      <c r="X146" s="186"/>
      <c r="Z146" s="186"/>
      <c r="AA146" s="110"/>
      <c r="AB146" s="110"/>
      <c r="AC146" s="113"/>
      <c r="AD146" s="110"/>
      <c r="AE146" s="113"/>
      <c r="AF146" s="403"/>
      <c r="AG146" s="157"/>
      <c r="AH146" s="107"/>
      <c r="AI146" s="157"/>
      <c r="AJ146" s="110"/>
      <c r="AK146" s="110"/>
      <c r="AL146" s="110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0"/>
      <c r="BA146" s="110"/>
      <c r="BB146" s="113"/>
      <c r="BC146" s="113"/>
      <c r="BD146" s="110"/>
      <c r="BE146" s="113"/>
      <c r="BF146" s="113"/>
      <c r="BG146" s="113"/>
      <c r="BH146" s="113"/>
      <c r="BI146" s="113"/>
      <c r="BJ146" s="113"/>
      <c r="BK146" s="110"/>
      <c r="BL146" s="110"/>
      <c r="BM146" s="110"/>
      <c r="BN146" s="110"/>
      <c r="BO146" s="110"/>
      <c r="BP146" s="110"/>
      <c r="BQ146" s="110"/>
      <c r="BR146" s="110"/>
      <c r="BS146" s="110"/>
      <c r="BT146" s="110"/>
      <c r="BU146" s="110"/>
      <c r="BV146" s="110"/>
      <c r="BW146" s="110"/>
      <c r="BX146" s="110"/>
      <c r="BY146" s="110"/>
      <c r="BZ146" s="110"/>
      <c r="CA146" s="110"/>
      <c r="CB146" s="110"/>
      <c r="CC146" s="110"/>
      <c r="CD146" s="110"/>
      <c r="CE146" s="110"/>
      <c r="CF146" s="110"/>
      <c r="CG146" s="110"/>
      <c r="CH146" s="110"/>
      <c r="CI146" s="110"/>
    </row>
    <row r="147" spans="1:87">
      <c r="A147" s="110"/>
      <c r="B147" s="110"/>
      <c r="C147" s="110"/>
      <c r="E147" s="110"/>
      <c r="F147" s="110"/>
      <c r="G147" s="110"/>
      <c r="H147" s="110"/>
      <c r="I147" s="110"/>
      <c r="J147" s="113"/>
      <c r="K147" s="110"/>
      <c r="L147" s="110"/>
      <c r="M147" s="113"/>
      <c r="N147" s="111"/>
      <c r="O147" s="216"/>
      <c r="P147" s="216"/>
      <c r="Q147" s="111"/>
      <c r="R147" s="110"/>
      <c r="S147" s="113"/>
      <c r="T147" s="110"/>
      <c r="U147" s="186"/>
      <c r="V147" s="186"/>
      <c r="W147" s="186"/>
      <c r="X147" s="186"/>
      <c r="Z147" s="186"/>
      <c r="AA147" s="110"/>
      <c r="AB147" s="110"/>
      <c r="AC147" s="113"/>
      <c r="AD147" s="110"/>
      <c r="AE147" s="113"/>
      <c r="AF147" s="403"/>
      <c r="AG147" s="157"/>
      <c r="AH147" s="107"/>
      <c r="AI147" s="157"/>
      <c r="AJ147" s="110"/>
      <c r="AK147" s="110"/>
      <c r="AL147" s="110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0"/>
      <c r="BA147" s="110"/>
      <c r="BB147" s="113"/>
      <c r="BC147" s="113"/>
      <c r="BD147" s="110"/>
      <c r="BE147" s="113"/>
      <c r="BF147" s="113"/>
      <c r="BG147" s="113"/>
      <c r="BH147" s="113"/>
      <c r="BI147" s="113"/>
      <c r="BJ147" s="113"/>
      <c r="BK147" s="110"/>
      <c r="BL147" s="110"/>
      <c r="BM147" s="110"/>
      <c r="BN147" s="110"/>
      <c r="BO147" s="110"/>
      <c r="BP147" s="110"/>
      <c r="BQ147" s="110"/>
      <c r="BR147" s="110"/>
      <c r="BS147" s="110"/>
      <c r="BT147" s="110"/>
      <c r="BU147" s="110"/>
      <c r="BV147" s="110"/>
      <c r="BW147" s="110"/>
      <c r="BX147" s="110"/>
      <c r="BY147" s="110"/>
      <c r="BZ147" s="110"/>
      <c r="CA147" s="110"/>
      <c r="CB147" s="110"/>
      <c r="CC147" s="110"/>
      <c r="CD147" s="110"/>
      <c r="CE147" s="110"/>
      <c r="CF147" s="110"/>
      <c r="CG147" s="110"/>
      <c r="CH147" s="110"/>
      <c r="CI147" s="110"/>
    </row>
    <row r="148" spans="1:87">
      <c r="A148" s="110"/>
      <c r="B148" s="110"/>
      <c r="C148" s="110"/>
      <c r="E148" s="110"/>
      <c r="F148" s="110"/>
      <c r="G148" s="110"/>
      <c r="H148" s="110"/>
      <c r="I148" s="110"/>
      <c r="J148" s="113"/>
      <c r="K148" s="110"/>
      <c r="L148" s="110"/>
      <c r="M148" s="113"/>
      <c r="N148" s="111"/>
      <c r="O148" s="216"/>
      <c r="P148" s="216"/>
      <c r="Q148" s="111"/>
      <c r="R148" s="110"/>
      <c r="S148" s="113"/>
      <c r="T148" s="110"/>
      <c r="U148" s="186"/>
      <c r="V148" s="186"/>
      <c r="W148" s="186"/>
      <c r="X148" s="186"/>
      <c r="Z148" s="186"/>
      <c r="AA148" s="110"/>
      <c r="AB148" s="110"/>
      <c r="AC148" s="113"/>
      <c r="AD148" s="110"/>
      <c r="AE148" s="113"/>
      <c r="AF148" s="403"/>
      <c r="AG148" s="157"/>
      <c r="AH148" s="107"/>
      <c r="AI148" s="157"/>
      <c r="AJ148" s="110"/>
      <c r="AK148" s="110"/>
      <c r="AL148" s="110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0"/>
      <c r="BA148" s="110"/>
      <c r="BB148" s="113"/>
      <c r="BC148" s="113"/>
      <c r="BD148" s="110"/>
      <c r="BE148" s="113"/>
      <c r="BF148" s="113"/>
      <c r="BG148" s="113"/>
      <c r="BH148" s="113"/>
      <c r="BI148" s="113"/>
      <c r="BJ148" s="113"/>
      <c r="BK148" s="110"/>
      <c r="BL148" s="110"/>
      <c r="BM148" s="110"/>
      <c r="BN148" s="110"/>
      <c r="BO148" s="110"/>
      <c r="BP148" s="110"/>
      <c r="BQ148" s="110"/>
      <c r="BR148" s="110"/>
      <c r="BS148" s="110"/>
      <c r="BT148" s="110"/>
      <c r="BU148" s="110"/>
      <c r="BV148" s="110"/>
      <c r="BW148" s="110"/>
      <c r="BX148" s="110"/>
      <c r="BY148" s="110"/>
      <c r="BZ148" s="110"/>
      <c r="CA148" s="110"/>
      <c r="CB148" s="110"/>
      <c r="CC148" s="110"/>
      <c r="CD148" s="110"/>
      <c r="CE148" s="110"/>
      <c r="CF148" s="110"/>
      <c r="CG148" s="110"/>
      <c r="CH148" s="110"/>
      <c r="CI148" s="110"/>
    </row>
    <row r="149" spans="1:87">
      <c r="A149" s="110"/>
      <c r="B149" s="110"/>
      <c r="C149" s="110"/>
      <c r="E149" s="110"/>
      <c r="F149" s="110"/>
      <c r="G149" s="110"/>
      <c r="H149" s="110"/>
      <c r="I149" s="110"/>
      <c r="J149" s="113"/>
      <c r="K149" s="110"/>
      <c r="L149" s="110"/>
      <c r="M149" s="113"/>
      <c r="N149" s="111"/>
      <c r="O149" s="216"/>
      <c r="P149" s="216"/>
      <c r="Q149" s="111"/>
      <c r="R149" s="110"/>
      <c r="S149" s="113"/>
      <c r="T149" s="110"/>
      <c r="U149" s="186"/>
      <c r="V149" s="186"/>
      <c r="W149" s="186"/>
      <c r="X149" s="186"/>
      <c r="Z149" s="186"/>
      <c r="AA149" s="110"/>
      <c r="AB149" s="110"/>
      <c r="AC149" s="113"/>
      <c r="AD149" s="110"/>
      <c r="AE149" s="113"/>
      <c r="AF149" s="403"/>
      <c r="AG149" s="157"/>
      <c r="AH149" s="107"/>
      <c r="AI149" s="157"/>
      <c r="AJ149" s="110"/>
      <c r="AK149" s="110"/>
      <c r="AL149" s="110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0"/>
      <c r="BA149" s="110"/>
      <c r="BB149" s="113"/>
      <c r="BC149" s="113"/>
      <c r="BD149" s="110"/>
      <c r="BE149" s="113"/>
      <c r="BF149" s="113"/>
      <c r="BG149" s="113"/>
      <c r="BH149" s="113"/>
      <c r="BI149" s="113"/>
      <c r="BJ149" s="113"/>
      <c r="BK149" s="110"/>
      <c r="BL149" s="110"/>
      <c r="BM149" s="110"/>
      <c r="BN149" s="110"/>
      <c r="BO149" s="110"/>
      <c r="BP149" s="110"/>
      <c r="BQ149" s="110"/>
      <c r="BR149" s="110"/>
      <c r="BS149" s="110"/>
      <c r="BT149" s="110"/>
      <c r="BU149" s="110"/>
      <c r="BV149" s="110"/>
      <c r="BW149" s="110"/>
      <c r="BX149" s="110"/>
      <c r="BY149" s="110"/>
      <c r="BZ149" s="110"/>
      <c r="CA149" s="110"/>
      <c r="CB149" s="110"/>
      <c r="CC149" s="110"/>
      <c r="CD149" s="110"/>
      <c r="CE149" s="110"/>
      <c r="CF149" s="110"/>
      <c r="CG149" s="110"/>
      <c r="CH149" s="110"/>
      <c r="CI149" s="110"/>
    </row>
    <row r="150" spans="1:87">
      <c r="A150" s="110"/>
      <c r="B150" s="110"/>
      <c r="C150" s="110"/>
      <c r="E150" s="110"/>
      <c r="F150" s="110"/>
      <c r="G150" s="110"/>
      <c r="H150" s="110"/>
      <c r="I150" s="110"/>
      <c r="J150" s="113"/>
      <c r="K150" s="110"/>
      <c r="L150" s="110"/>
      <c r="M150" s="113"/>
      <c r="N150" s="111"/>
      <c r="O150" s="216"/>
      <c r="P150" s="216"/>
      <c r="Q150" s="111"/>
      <c r="R150" s="110"/>
      <c r="S150" s="113"/>
      <c r="T150" s="110"/>
      <c r="U150" s="186"/>
      <c r="V150" s="186"/>
      <c r="W150" s="186"/>
      <c r="X150" s="186"/>
      <c r="Z150" s="186"/>
      <c r="AA150" s="110"/>
      <c r="AB150" s="110"/>
      <c r="AC150" s="113"/>
      <c r="AD150" s="110"/>
      <c r="AE150" s="113"/>
      <c r="AF150" s="403"/>
      <c r="AG150" s="157"/>
      <c r="AH150" s="107"/>
      <c r="AI150" s="157"/>
      <c r="AJ150" s="110"/>
      <c r="AK150" s="110"/>
      <c r="AL150" s="110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0"/>
      <c r="BA150" s="110"/>
      <c r="BB150" s="113"/>
      <c r="BC150" s="113"/>
      <c r="BD150" s="110"/>
      <c r="BE150" s="113"/>
      <c r="BF150" s="113"/>
      <c r="BG150" s="113"/>
      <c r="BH150" s="113"/>
      <c r="BI150" s="113"/>
      <c r="BJ150" s="113"/>
      <c r="BK150" s="110"/>
      <c r="BL150" s="110"/>
      <c r="BM150" s="110"/>
      <c r="BN150" s="110"/>
      <c r="BO150" s="110"/>
      <c r="BP150" s="110"/>
      <c r="BQ150" s="110"/>
      <c r="BR150" s="110"/>
      <c r="BS150" s="110"/>
      <c r="BT150" s="110"/>
      <c r="BU150" s="110"/>
      <c r="BV150" s="110"/>
      <c r="BW150" s="110"/>
      <c r="BX150" s="110"/>
      <c r="BY150" s="110"/>
      <c r="BZ150" s="110"/>
      <c r="CA150" s="110"/>
      <c r="CB150" s="110"/>
      <c r="CC150" s="110"/>
      <c r="CD150" s="110"/>
      <c r="CE150" s="110"/>
      <c r="CF150" s="110"/>
      <c r="CG150" s="110"/>
      <c r="CH150" s="110"/>
      <c r="CI150" s="110"/>
    </row>
    <row r="151" spans="1:87">
      <c r="A151" s="110"/>
      <c r="B151" s="110"/>
      <c r="C151" s="110"/>
      <c r="E151" s="110"/>
      <c r="F151" s="110"/>
      <c r="G151" s="110"/>
      <c r="H151" s="110"/>
      <c r="I151" s="110"/>
      <c r="J151" s="113"/>
      <c r="K151" s="110"/>
      <c r="L151" s="110"/>
      <c r="M151" s="113"/>
      <c r="N151" s="111"/>
      <c r="O151" s="216"/>
      <c r="P151" s="216"/>
      <c r="Q151" s="111"/>
      <c r="R151" s="110"/>
      <c r="S151" s="113"/>
      <c r="T151" s="110"/>
      <c r="U151" s="218"/>
      <c r="V151" s="186"/>
      <c r="W151" s="186"/>
      <c r="X151" s="186"/>
      <c r="Z151" s="186"/>
      <c r="AA151" s="110"/>
      <c r="AB151" s="110"/>
      <c r="AC151" s="113"/>
      <c r="AD151" s="110"/>
      <c r="AE151" s="113"/>
      <c r="AF151" s="403"/>
      <c r="AG151" s="157"/>
      <c r="AH151" s="107"/>
      <c r="AI151" s="157"/>
      <c r="AJ151" s="110"/>
      <c r="AK151" s="110"/>
      <c r="AL151" s="110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0"/>
      <c r="BA151" s="110"/>
      <c r="BB151" s="113"/>
      <c r="BC151" s="113"/>
      <c r="BD151" s="110"/>
      <c r="BE151" s="113"/>
      <c r="BF151" s="113"/>
      <c r="BG151" s="113"/>
      <c r="BH151" s="113"/>
      <c r="BI151" s="113"/>
      <c r="BJ151" s="113"/>
      <c r="BK151" s="110"/>
      <c r="BL151" s="110"/>
      <c r="BM151" s="110"/>
      <c r="BN151" s="110"/>
      <c r="BO151" s="110"/>
      <c r="BP151" s="110"/>
      <c r="BQ151" s="110"/>
      <c r="BR151" s="110"/>
      <c r="BS151" s="110"/>
      <c r="BT151" s="110"/>
      <c r="BU151" s="110"/>
      <c r="BV151" s="110"/>
      <c r="BW151" s="110"/>
      <c r="BX151" s="110"/>
      <c r="BY151" s="110"/>
      <c r="BZ151" s="110"/>
      <c r="CA151" s="110"/>
      <c r="CB151" s="110"/>
      <c r="CC151" s="110"/>
      <c r="CD151" s="110"/>
      <c r="CE151" s="110"/>
      <c r="CF151" s="110"/>
      <c r="CG151" s="110"/>
      <c r="CH151" s="110"/>
      <c r="CI151" s="110"/>
    </row>
    <row r="152" spans="1:87">
      <c r="D152" s="1"/>
      <c r="F152" s="1"/>
      <c r="G152" s="1"/>
      <c r="H152" s="1"/>
      <c r="AF152" s="5"/>
      <c r="AG152" s="5"/>
      <c r="AK152" s="1"/>
      <c r="BM152" s="110"/>
    </row>
    <row r="153" spans="1:87">
      <c r="D153" s="1"/>
      <c r="F153" s="1"/>
      <c r="G153" s="1"/>
      <c r="H153" s="1"/>
      <c r="AF153" s="5"/>
      <c r="AG153" s="5"/>
      <c r="AK153" s="1"/>
    </row>
    <row r="154" spans="1:87">
      <c r="D154" s="1"/>
      <c r="F154" s="1"/>
      <c r="G154" s="1"/>
      <c r="H154" s="1"/>
      <c r="AF154" s="5"/>
      <c r="AG154" s="5"/>
      <c r="AK154" s="1"/>
    </row>
    <row r="155" spans="1:87">
      <c r="D155" s="1"/>
      <c r="F155" s="1"/>
      <c r="G155" s="1"/>
      <c r="H155" s="1"/>
      <c r="AF155" s="5"/>
      <c r="AG155" s="5"/>
      <c r="AK155" s="1"/>
    </row>
    <row r="156" spans="1:87">
      <c r="D156" s="1"/>
      <c r="F156" s="1"/>
      <c r="G156" s="1"/>
      <c r="H156" s="1"/>
      <c r="AH156" s="1"/>
      <c r="AI156" s="3"/>
      <c r="AK156" s="1"/>
    </row>
    <row r="157" spans="1:87">
      <c r="D157" s="1"/>
      <c r="F157" s="1"/>
      <c r="G157" s="1"/>
      <c r="H157" s="1"/>
      <c r="AH157" s="1"/>
      <c r="AI157" s="3"/>
      <c r="AK157" s="1"/>
    </row>
    <row r="158" spans="1:87">
      <c r="D158" s="1"/>
      <c r="F158" s="1"/>
      <c r="G158" s="1"/>
      <c r="H158" s="1"/>
      <c r="AH158" s="1"/>
      <c r="AI158" s="3"/>
      <c r="AK158" s="1"/>
    </row>
    <row r="159" spans="1:87">
      <c r="D159" s="1"/>
      <c r="F159" s="1"/>
      <c r="G159" s="1"/>
      <c r="H159" s="1"/>
      <c r="AH159" s="1"/>
      <c r="AI159" s="3"/>
      <c r="AK159" s="1"/>
    </row>
    <row r="160" spans="1:87">
      <c r="D160" s="1"/>
      <c r="F160" s="1"/>
      <c r="G160" s="1"/>
      <c r="H160" s="1"/>
      <c r="AH160" s="1"/>
      <c r="AI160" s="3"/>
      <c r="AK160" s="1"/>
    </row>
    <row r="161" spans="4:37">
      <c r="D161" s="1"/>
      <c r="F161" s="1"/>
      <c r="G161" s="1"/>
      <c r="H161" s="1"/>
      <c r="AH161" s="1"/>
      <c r="AI161" s="3"/>
      <c r="AK161" s="1"/>
    </row>
    <row r="162" spans="4:37">
      <c r="D162" s="1"/>
      <c r="F162" s="1"/>
      <c r="G162" s="1"/>
      <c r="H162" s="1"/>
      <c r="AH162" s="1"/>
      <c r="AI162" s="3"/>
      <c r="AK162" s="1"/>
    </row>
    <row r="163" spans="4:37">
      <c r="D163" s="1"/>
      <c r="F163" s="1"/>
      <c r="G163" s="1"/>
      <c r="H163" s="1"/>
      <c r="AH163" s="1"/>
      <c r="AI163" s="3"/>
      <c r="AK163" s="1"/>
    </row>
    <row r="164" spans="4:37">
      <c r="D164" s="1"/>
      <c r="F164" s="1"/>
      <c r="G164" s="1"/>
      <c r="H164" s="1"/>
      <c r="AH164" s="1"/>
      <c r="AI164" s="3"/>
      <c r="AK164" s="1"/>
    </row>
    <row r="165" spans="4:37">
      <c r="D165" s="1"/>
      <c r="F165" s="1"/>
      <c r="G165" s="1"/>
      <c r="H165" s="1"/>
      <c r="AH165" s="1"/>
      <c r="AI165" s="3"/>
      <c r="AK165" s="1"/>
    </row>
    <row r="166" spans="4:37">
      <c r="D166" s="1"/>
      <c r="F166" s="1"/>
      <c r="G166" s="1"/>
      <c r="H166" s="1"/>
      <c r="AH166" s="1"/>
      <c r="AI166" s="3"/>
      <c r="AK166" s="1"/>
    </row>
    <row r="167" spans="4:37">
      <c r="D167" s="1"/>
      <c r="F167" s="1"/>
      <c r="G167" s="1"/>
      <c r="H167" s="1"/>
      <c r="AH167" s="1"/>
      <c r="AI167" s="3"/>
      <c r="AK167" s="1"/>
    </row>
    <row r="168" spans="4:37">
      <c r="D168" s="1"/>
      <c r="F168" s="1"/>
      <c r="G168" s="1"/>
      <c r="H168" s="1"/>
      <c r="AH168" s="1"/>
      <c r="AI168" s="3"/>
      <c r="AK168" s="1"/>
    </row>
    <row r="169" spans="4:37">
      <c r="D169" s="1"/>
      <c r="F169" s="1"/>
      <c r="G169" s="1"/>
      <c r="H169" s="1"/>
      <c r="AH169" s="1"/>
      <c r="AI169" s="3"/>
      <c r="AK169" s="1"/>
    </row>
    <row r="170" spans="4:37">
      <c r="D170" s="1"/>
      <c r="F170" s="1"/>
      <c r="G170" s="1"/>
      <c r="H170" s="1"/>
      <c r="AH170" s="1"/>
      <c r="AI170" s="3"/>
      <c r="AK170" s="1"/>
    </row>
    <row r="171" spans="4:37">
      <c r="D171" s="1"/>
      <c r="F171" s="1"/>
      <c r="G171" s="1"/>
      <c r="H171" s="1"/>
      <c r="AH171" s="1"/>
      <c r="AI171" s="3"/>
      <c r="AK171" s="1"/>
    </row>
    <row r="172" spans="4:37">
      <c r="D172" s="1"/>
      <c r="F172" s="1"/>
      <c r="G172" s="1"/>
      <c r="H172" s="1"/>
      <c r="AH172" s="1"/>
      <c r="AI172" s="3"/>
      <c r="AK172" s="1"/>
    </row>
    <row r="173" spans="4:37">
      <c r="D173" s="1"/>
      <c r="F173" s="1"/>
      <c r="G173" s="1"/>
      <c r="H173" s="1"/>
      <c r="AH173" s="1"/>
      <c r="AI173" s="3"/>
      <c r="AK173" s="1"/>
    </row>
    <row r="174" spans="4:37">
      <c r="D174" s="1"/>
      <c r="F174" s="1"/>
      <c r="G174" s="1"/>
      <c r="H174" s="1"/>
      <c r="AH174" s="1"/>
      <c r="AI174" s="3"/>
      <c r="AK174" s="1"/>
    </row>
    <row r="175" spans="4:37">
      <c r="D175" s="1"/>
      <c r="F175" s="1"/>
      <c r="G175" s="1"/>
      <c r="H175" s="1"/>
      <c r="AH175" s="1"/>
      <c r="AI175" s="3"/>
      <c r="AK175" s="1"/>
    </row>
    <row r="176" spans="4:37">
      <c r="D176" s="1"/>
      <c r="F176" s="1"/>
      <c r="G176" s="1"/>
      <c r="H176" s="1"/>
      <c r="AH176" s="1"/>
      <c r="AI176" s="3"/>
      <c r="AK176" s="1"/>
    </row>
    <row r="177" spans="4:37">
      <c r="D177" s="1"/>
      <c r="F177" s="1"/>
      <c r="G177" s="1"/>
      <c r="H177" s="1"/>
      <c r="AH177" s="1"/>
      <c r="AI177" s="3"/>
      <c r="AK177" s="1"/>
    </row>
    <row r="178" spans="4:37">
      <c r="D178" s="1"/>
      <c r="F178" s="1"/>
      <c r="G178" s="1"/>
      <c r="H178" s="1"/>
      <c r="AH178" s="1"/>
      <c r="AI178" s="3"/>
      <c r="AK178" s="1"/>
    </row>
    <row r="179" spans="4:37">
      <c r="D179" s="1"/>
      <c r="F179" s="1"/>
      <c r="G179" s="1"/>
      <c r="H179" s="1"/>
      <c r="AH179" s="1"/>
      <c r="AI179" s="3"/>
      <c r="AK179" s="1"/>
    </row>
    <row r="180" spans="4:37">
      <c r="D180" s="1"/>
      <c r="F180" s="1"/>
      <c r="G180" s="1"/>
      <c r="H180" s="1"/>
      <c r="AH180" s="1"/>
      <c r="AI180" s="3"/>
      <c r="AK180" s="1"/>
    </row>
    <row r="181" spans="4:37">
      <c r="D181" s="1"/>
      <c r="F181" s="1"/>
      <c r="G181" s="1"/>
      <c r="H181" s="1"/>
      <c r="AH181" s="1"/>
      <c r="AI181" s="3"/>
      <c r="AK181" s="1"/>
    </row>
    <row r="182" spans="4:37">
      <c r="D182" s="1"/>
      <c r="F182" s="1"/>
      <c r="G182" s="1"/>
      <c r="H182" s="1"/>
      <c r="AH182" s="1"/>
      <c r="AI182" s="3"/>
      <c r="AK182" s="1"/>
    </row>
    <row r="183" spans="4:37">
      <c r="D183" s="1"/>
      <c r="F183" s="1"/>
      <c r="G183" s="1"/>
      <c r="H183" s="1"/>
      <c r="AH183" s="1"/>
      <c r="AI183" s="3"/>
      <c r="AK183" s="1"/>
    </row>
    <row r="184" spans="4:37">
      <c r="D184" s="1"/>
      <c r="F184" s="1"/>
      <c r="G184" s="1"/>
      <c r="H184" s="1"/>
      <c r="AH184" s="1"/>
      <c r="AI184" s="3"/>
      <c r="AK184" s="1"/>
    </row>
    <row r="185" spans="4:37">
      <c r="D185" s="1"/>
      <c r="F185" s="1"/>
      <c r="G185" s="1"/>
      <c r="H185" s="1"/>
      <c r="AH185" s="1"/>
      <c r="AI185" s="3"/>
      <c r="AK185" s="1"/>
    </row>
    <row r="186" spans="4:37">
      <c r="D186" s="1"/>
      <c r="F186" s="1"/>
      <c r="G186" s="1"/>
      <c r="H186" s="1"/>
      <c r="AH186" s="1"/>
      <c r="AI186" s="3"/>
      <c r="AK186" s="1"/>
    </row>
    <row r="187" spans="4:37">
      <c r="D187" s="1"/>
      <c r="F187" s="1"/>
      <c r="G187" s="1"/>
      <c r="H187" s="1"/>
      <c r="AH187" s="1"/>
      <c r="AI187" s="3"/>
      <c r="AK187" s="1"/>
    </row>
    <row r="188" spans="4:37">
      <c r="D188" s="1"/>
      <c r="F188" s="1"/>
      <c r="G188" s="1"/>
      <c r="H188" s="1"/>
      <c r="AH188" s="1"/>
      <c r="AI188" s="3"/>
      <c r="AK188" s="1"/>
    </row>
    <row r="189" spans="4:37">
      <c r="D189" s="1"/>
      <c r="F189" s="1"/>
      <c r="G189" s="1"/>
      <c r="H189" s="1"/>
      <c r="AH189" s="1"/>
      <c r="AI189" s="3"/>
      <c r="AK189" s="1"/>
    </row>
    <row r="190" spans="4:37">
      <c r="D190" s="1"/>
      <c r="F190" s="1"/>
      <c r="G190" s="1"/>
      <c r="H190" s="1"/>
      <c r="AH190" s="1"/>
      <c r="AI190" s="3"/>
      <c r="AK190" s="1"/>
    </row>
    <row r="191" spans="4:37">
      <c r="D191" s="1"/>
      <c r="F191" s="1"/>
      <c r="G191" s="1"/>
      <c r="H191" s="1"/>
      <c r="AH191" s="1"/>
      <c r="AI191" s="3"/>
      <c r="AK191" s="1"/>
    </row>
    <row r="192" spans="4:37">
      <c r="D192" s="1"/>
      <c r="F192" s="1"/>
      <c r="G192" s="1"/>
      <c r="H192" s="1"/>
      <c r="AH192" s="1"/>
      <c r="AI192" s="3"/>
      <c r="AK192" s="1"/>
    </row>
    <row r="193" spans="4:37">
      <c r="D193" s="1"/>
      <c r="F193" s="1"/>
      <c r="G193" s="1"/>
      <c r="H193" s="1"/>
      <c r="AH193" s="1"/>
      <c r="AI193" s="3"/>
      <c r="AK193" s="1"/>
    </row>
    <row r="194" spans="4:37">
      <c r="D194" s="1"/>
      <c r="F194" s="1"/>
      <c r="G194" s="1"/>
      <c r="H194" s="1"/>
      <c r="AH194" s="1"/>
      <c r="AI194" s="3"/>
      <c r="AK194" s="1"/>
    </row>
    <row r="195" spans="4:37">
      <c r="D195" s="1"/>
      <c r="F195" s="1"/>
      <c r="G195" s="1"/>
      <c r="H195" s="1"/>
      <c r="AH195" s="1"/>
      <c r="AI195" s="3"/>
      <c r="AK195" s="1"/>
    </row>
    <row r="196" spans="4:37">
      <c r="D196" s="1"/>
      <c r="F196" s="1"/>
      <c r="G196" s="1"/>
      <c r="H196" s="1"/>
      <c r="AH196" s="1"/>
      <c r="AI196" s="3"/>
      <c r="AK196" s="1"/>
    </row>
    <row r="197" spans="4:37">
      <c r="D197" s="1"/>
      <c r="F197" s="1"/>
      <c r="G197" s="1"/>
      <c r="H197" s="1"/>
      <c r="AH197" s="1"/>
      <c r="AI197" s="3"/>
      <c r="AK197" s="1"/>
    </row>
    <row r="198" spans="4:37">
      <c r="D198" s="1"/>
      <c r="F198" s="1"/>
      <c r="G198" s="1"/>
      <c r="H198" s="1"/>
      <c r="AH198" s="1"/>
      <c r="AI198" s="3"/>
      <c r="AK198" s="1"/>
    </row>
    <row r="199" spans="4:37">
      <c r="D199" s="1"/>
      <c r="F199" s="1"/>
      <c r="G199" s="1"/>
      <c r="H199" s="1"/>
      <c r="AH199" s="1"/>
      <c r="AI199" s="3"/>
      <c r="AK199" s="1"/>
    </row>
    <row r="200" spans="4:37">
      <c r="D200" s="1"/>
      <c r="F200" s="1"/>
      <c r="G200" s="1"/>
      <c r="H200" s="1"/>
      <c r="AH200" s="1"/>
      <c r="AI200" s="3"/>
      <c r="AK200" s="1"/>
    </row>
    <row r="201" spans="4:37">
      <c r="D201" s="1"/>
      <c r="F201" s="1"/>
      <c r="G201" s="1"/>
      <c r="H201" s="1"/>
      <c r="AH201" s="1"/>
      <c r="AI201" s="3"/>
      <c r="AK201" s="1"/>
    </row>
    <row r="202" spans="4:37">
      <c r="D202" s="1"/>
      <c r="F202" s="1"/>
      <c r="G202" s="1"/>
      <c r="H202" s="1"/>
      <c r="AH202" s="1"/>
      <c r="AI202" s="3"/>
      <c r="AK202" s="1"/>
    </row>
    <row r="203" spans="4:37">
      <c r="D203" s="1"/>
      <c r="F203" s="1"/>
      <c r="G203" s="1"/>
      <c r="H203" s="1"/>
      <c r="AH203" s="1"/>
      <c r="AI203" s="3"/>
      <c r="AK203" s="1"/>
    </row>
    <row r="204" spans="4:37">
      <c r="D204" s="1"/>
      <c r="F204" s="1"/>
      <c r="G204" s="1"/>
      <c r="H204" s="1"/>
      <c r="AH204" s="1"/>
      <c r="AI204" s="3"/>
      <c r="AK204" s="1"/>
    </row>
    <row r="205" spans="4:37">
      <c r="D205" s="1"/>
      <c r="F205" s="1"/>
      <c r="G205" s="1"/>
      <c r="H205" s="1"/>
      <c r="AH205" s="1"/>
      <c r="AI205" s="3"/>
      <c r="AK205" s="1"/>
    </row>
    <row r="206" spans="4:37">
      <c r="D206" s="1"/>
      <c r="F206" s="1"/>
      <c r="G206" s="1"/>
      <c r="H206" s="1"/>
      <c r="AH206" s="1"/>
      <c r="AI206" s="3"/>
      <c r="AK206" s="1"/>
    </row>
    <row r="207" spans="4:37">
      <c r="D207" s="1"/>
      <c r="F207" s="1"/>
      <c r="G207" s="1"/>
      <c r="H207" s="1"/>
      <c r="AH207" s="1"/>
      <c r="AI207" s="3"/>
      <c r="AK207" s="1"/>
    </row>
    <row r="208" spans="4:37">
      <c r="D208" s="1"/>
      <c r="F208" s="1"/>
      <c r="G208" s="1"/>
      <c r="H208" s="1"/>
      <c r="AH208" s="1"/>
      <c r="AI208" s="3"/>
      <c r="AK208" s="1"/>
    </row>
    <row r="209" spans="4:37">
      <c r="D209" s="1"/>
      <c r="F209" s="1"/>
      <c r="G209" s="1"/>
      <c r="H209" s="1"/>
      <c r="AH209" s="1"/>
      <c r="AI209" s="3"/>
      <c r="AK209" s="1"/>
    </row>
    <row r="210" spans="4:37">
      <c r="D210" s="1"/>
      <c r="F210" s="1"/>
      <c r="G210" s="1"/>
      <c r="H210" s="1"/>
      <c r="AH210" s="1"/>
      <c r="AI210" s="3"/>
      <c r="AK210" s="1"/>
    </row>
    <row r="211" spans="4:37">
      <c r="D211" s="1"/>
      <c r="F211" s="1"/>
      <c r="G211" s="1"/>
      <c r="H211" s="1"/>
      <c r="AH211" s="1"/>
      <c r="AI211" s="3"/>
      <c r="AK211" s="1"/>
    </row>
    <row r="212" spans="4:37">
      <c r="D212" s="1"/>
      <c r="F212" s="1"/>
      <c r="G212" s="1"/>
      <c r="H212" s="1"/>
      <c r="AH212" s="1"/>
      <c r="AI212" s="3"/>
      <c r="AK212" s="1"/>
    </row>
    <row r="213" spans="4:37">
      <c r="D213" s="1"/>
      <c r="F213" s="1"/>
      <c r="G213" s="1"/>
      <c r="H213" s="1"/>
      <c r="AH213" s="1"/>
      <c r="AI213" s="3"/>
      <c r="AK213" s="1"/>
    </row>
    <row r="214" spans="4:37">
      <c r="D214" s="1"/>
      <c r="F214" s="1"/>
      <c r="G214" s="1"/>
      <c r="H214" s="1"/>
      <c r="AH214" s="1"/>
      <c r="AI214" s="3"/>
      <c r="AK214" s="1"/>
    </row>
    <row r="215" spans="4:37">
      <c r="D215" s="1"/>
      <c r="F215" s="1"/>
      <c r="G215" s="1"/>
      <c r="H215" s="1"/>
      <c r="AH215" s="1"/>
      <c r="AI215" s="3"/>
      <c r="AK215" s="1"/>
    </row>
    <row r="216" spans="4:37">
      <c r="D216" s="1"/>
      <c r="F216" s="1"/>
      <c r="G216" s="1"/>
      <c r="H216" s="1"/>
      <c r="AH216" s="1"/>
      <c r="AI216" s="3"/>
      <c r="AK216" s="1"/>
    </row>
    <row r="217" spans="4:37">
      <c r="D217" s="1"/>
      <c r="F217" s="1"/>
      <c r="G217" s="1"/>
      <c r="H217" s="1"/>
      <c r="AH217" s="1"/>
      <c r="AI217" s="3"/>
      <c r="AK217" s="1"/>
    </row>
    <row r="218" spans="4:37">
      <c r="D218" s="1"/>
      <c r="F218" s="1"/>
      <c r="G218" s="1"/>
      <c r="H218" s="1"/>
      <c r="AH218" s="1"/>
      <c r="AI218" s="3"/>
      <c r="AK218" s="1"/>
    </row>
    <row r="219" spans="4:37">
      <c r="D219" s="1"/>
      <c r="F219" s="1"/>
      <c r="G219" s="1"/>
      <c r="H219" s="1"/>
      <c r="AH219" s="1"/>
      <c r="AI219" s="3"/>
      <c r="AK219" s="1"/>
    </row>
    <row r="220" spans="4:37">
      <c r="D220" s="1"/>
      <c r="F220" s="1"/>
      <c r="G220" s="1"/>
      <c r="H220" s="1"/>
      <c r="AH220" s="1"/>
      <c r="AI220" s="3"/>
      <c r="AK220" s="1"/>
    </row>
    <row r="221" spans="4:37">
      <c r="D221" s="1"/>
      <c r="F221" s="1"/>
      <c r="G221" s="1"/>
      <c r="H221" s="1"/>
      <c r="AH221" s="1"/>
      <c r="AI221" s="3"/>
      <c r="AK221" s="1"/>
    </row>
    <row r="222" spans="4:37">
      <c r="D222" s="1"/>
      <c r="F222" s="1"/>
      <c r="G222" s="1"/>
      <c r="H222" s="1"/>
      <c r="AH222" s="1"/>
      <c r="AI222" s="3"/>
      <c r="AK222" s="1"/>
    </row>
    <row r="223" spans="4:37">
      <c r="D223" s="1"/>
      <c r="F223" s="1"/>
      <c r="G223" s="1"/>
      <c r="H223" s="1"/>
      <c r="AH223" s="1"/>
      <c r="AI223" s="3"/>
      <c r="AK223" s="1"/>
    </row>
    <row r="224" spans="4:37">
      <c r="D224" s="1"/>
      <c r="F224" s="1"/>
      <c r="G224" s="1"/>
      <c r="H224" s="1"/>
      <c r="AH224" s="1"/>
      <c r="AI224" s="3"/>
      <c r="AK224" s="1"/>
    </row>
    <row r="225" spans="4:37">
      <c r="D225" s="1"/>
      <c r="F225" s="1"/>
      <c r="G225" s="1"/>
      <c r="H225" s="1"/>
      <c r="AH225" s="1"/>
      <c r="AI225" s="3"/>
      <c r="AK225" s="1"/>
    </row>
    <row r="226" spans="4:37">
      <c r="D226" s="1"/>
      <c r="F226" s="1"/>
      <c r="G226" s="1"/>
      <c r="H226" s="1"/>
      <c r="AH226" s="1"/>
      <c r="AI226" s="3"/>
      <c r="AK226" s="1"/>
    </row>
    <row r="227" spans="4:37">
      <c r="D227" s="1"/>
      <c r="F227" s="1"/>
      <c r="G227" s="1"/>
      <c r="H227" s="1"/>
      <c r="AH227" s="1"/>
      <c r="AI227" s="3"/>
      <c r="AK227" s="1"/>
    </row>
    <row r="228" spans="4:37">
      <c r="D228" s="1"/>
      <c r="F228" s="1"/>
      <c r="G228" s="1"/>
      <c r="H228" s="1"/>
      <c r="AH228" s="1"/>
      <c r="AI228" s="3"/>
      <c r="AK228" s="1"/>
    </row>
    <row r="229" spans="4:37">
      <c r="D229" s="1"/>
      <c r="F229" s="1"/>
      <c r="G229" s="1"/>
      <c r="H229" s="1"/>
      <c r="AH229" s="1"/>
      <c r="AI229" s="3"/>
      <c r="AK229" s="1"/>
    </row>
    <row r="230" spans="4:37">
      <c r="D230" s="1"/>
      <c r="F230" s="1"/>
      <c r="G230" s="1"/>
      <c r="H230" s="1"/>
      <c r="AH230" s="1"/>
      <c r="AI230" s="3"/>
      <c r="AK230" s="1"/>
    </row>
    <row r="231" spans="4:37">
      <c r="D231" s="1"/>
      <c r="F231" s="1"/>
      <c r="G231" s="1"/>
      <c r="H231" s="1"/>
      <c r="AH231" s="1"/>
      <c r="AI231" s="3"/>
      <c r="AK231" s="1"/>
    </row>
    <row r="232" spans="4:37">
      <c r="D232" s="1"/>
      <c r="F232" s="1"/>
      <c r="G232" s="1"/>
      <c r="H232" s="1"/>
      <c r="AH232" s="1"/>
      <c r="AI232" s="3"/>
      <c r="AK232" s="1"/>
    </row>
    <row r="233" spans="4:37">
      <c r="D233" s="1"/>
      <c r="F233" s="1"/>
      <c r="G233" s="1"/>
      <c r="H233" s="1"/>
      <c r="AH233" s="1"/>
      <c r="AI233" s="3"/>
      <c r="AK233" s="1"/>
    </row>
    <row r="234" spans="4:37">
      <c r="D234" s="1"/>
      <c r="F234" s="1"/>
      <c r="G234" s="1"/>
      <c r="H234" s="1"/>
      <c r="AH234" s="1"/>
      <c r="AI234" s="3"/>
      <c r="AK234" s="1"/>
    </row>
    <row r="235" spans="4:37">
      <c r="D235" s="1"/>
      <c r="F235" s="1"/>
      <c r="G235" s="1"/>
      <c r="H235" s="1"/>
      <c r="AH235" s="1"/>
      <c r="AI235" s="3"/>
      <c r="AK235" s="1"/>
    </row>
    <row r="236" spans="4:37">
      <c r="D236" s="1"/>
      <c r="F236" s="1"/>
      <c r="G236" s="1"/>
      <c r="H236" s="1"/>
      <c r="AH236" s="1"/>
      <c r="AI236" s="3"/>
      <c r="AK236" s="1"/>
    </row>
    <row r="237" spans="4:37">
      <c r="D237" s="1"/>
      <c r="F237" s="1"/>
      <c r="G237" s="1"/>
      <c r="H237" s="1"/>
      <c r="AH237" s="1"/>
      <c r="AI237" s="3"/>
      <c r="AK237" s="1"/>
    </row>
    <row r="238" spans="4:37">
      <c r="D238" s="1"/>
      <c r="F238" s="1"/>
      <c r="G238" s="1"/>
      <c r="H238" s="1"/>
      <c r="AH238" s="1"/>
      <c r="AI238" s="3"/>
      <c r="AK238" s="1"/>
    </row>
    <row r="239" spans="4:37">
      <c r="D239" s="1"/>
      <c r="F239" s="1"/>
      <c r="G239" s="1"/>
      <c r="H239" s="1"/>
      <c r="AH239" s="1"/>
      <c r="AI239" s="3"/>
      <c r="AK239" s="1"/>
    </row>
    <row r="240" spans="4:37">
      <c r="D240" s="1"/>
      <c r="F240" s="1"/>
      <c r="G240" s="1"/>
      <c r="H240" s="1"/>
      <c r="AH240" s="1"/>
      <c r="AI240" s="3"/>
      <c r="AK240" s="1"/>
    </row>
    <row r="241" spans="4:37">
      <c r="D241" s="1"/>
      <c r="F241" s="1"/>
      <c r="G241" s="1"/>
      <c r="H241" s="1"/>
      <c r="AH241" s="1"/>
      <c r="AI241" s="3"/>
      <c r="AK241" s="1"/>
    </row>
    <row r="242" spans="4:37">
      <c r="D242" s="1"/>
      <c r="F242" s="1"/>
      <c r="G242" s="1"/>
      <c r="H242" s="1"/>
      <c r="AH242" s="1"/>
      <c r="AI242" s="3"/>
      <c r="AK242" s="1"/>
    </row>
    <row r="243" spans="4:37">
      <c r="D243" s="1"/>
      <c r="F243" s="1"/>
      <c r="G243" s="1"/>
      <c r="H243" s="1"/>
      <c r="AH243" s="1"/>
      <c r="AI243" s="3"/>
      <c r="AK243" s="1"/>
    </row>
    <row r="244" spans="4:37">
      <c r="D244" s="1"/>
      <c r="F244" s="1"/>
      <c r="G244" s="1"/>
      <c r="H244" s="1"/>
      <c r="AH244" s="1"/>
      <c r="AI244" s="3"/>
      <c r="AK244" s="1"/>
    </row>
    <row r="245" spans="4:37">
      <c r="D245" s="1"/>
      <c r="F245" s="1"/>
      <c r="G245" s="1"/>
      <c r="H245" s="1"/>
      <c r="AH245" s="1"/>
      <c r="AI245" s="3"/>
      <c r="AK245" s="1"/>
    </row>
    <row r="246" spans="4:37">
      <c r="D246" s="1"/>
      <c r="F246" s="1"/>
      <c r="G246" s="1"/>
      <c r="H246" s="1"/>
      <c r="AH246" s="1"/>
      <c r="AI246" s="3"/>
      <c r="AK246" s="1"/>
    </row>
    <row r="247" spans="4:37">
      <c r="D247" s="1"/>
      <c r="F247" s="1"/>
      <c r="G247" s="1"/>
      <c r="H247" s="1"/>
      <c r="AH247" s="1"/>
      <c r="AI247" s="3"/>
      <c r="AK247" s="1"/>
    </row>
    <row r="248" spans="4:37">
      <c r="D248" s="1"/>
      <c r="F248" s="1"/>
      <c r="G248" s="1"/>
      <c r="H248" s="1"/>
      <c r="AH248" s="1"/>
      <c r="AI248" s="3"/>
      <c r="AK248" s="1"/>
    </row>
    <row r="249" spans="4:37">
      <c r="D249" s="1"/>
      <c r="F249" s="1"/>
      <c r="G249" s="1"/>
      <c r="H249" s="1"/>
      <c r="AH249" s="1"/>
      <c r="AI249" s="3"/>
      <c r="AK249" s="1"/>
    </row>
    <row r="250" spans="4:37">
      <c r="D250" s="1"/>
      <c r="F250" s="1"/>
      <c r="G250" s="1"/>
      <c r="H250" s="1"/>
      <c r="AH250" s="1"/>
      <c r="AI250" s="3"/>
      <c r="AK250" s="1"/>
    </row>
    <row r="251" spans="4:37">
      <c r="D251" s="1"/>
      <c r="F251" s="1"/>
      <c r="G251" s="1"/>
      <c r="H251" s="1"/>
      <c r="AH251" s="1"/>
      <c r="AI251" s="3"/>
      <c r="AK251" s="1"/>
    </row>
    <row r="252" spans="4:37">
      <c r="D252" s="1"/>
      <c r="F252" s="1"/>
      <c r="G252" s="1"/>
      <c r="H252" s="1"/>
      <c r="AH252" s="1"/>
      <c r="AI252" s="3"/>
      <c r="AK252" s="1"/>
    </row>
    <row r="253" spans="4:37">
      <c r="D253" s="1"/>
      <c r="F253" s="1"/>
      <c r="G253" s="1"/>
      <c r="H253" s="1"/>
      <c r="AH253" s="1"/>
      <c r="AI253" s="3"/>
      <c r="AK253" s="1"/>
    </row>
    <row r="254" spans="4:37">
      <c r="D254" s="1"/>
      <c r="F254" s="1"/>
      <c r="G254" s="1"/>
      <c r="H254" s="1"/>
      <c r="AH254" s="1"/>
      <c r="AI254" s="3"/>
      <c r="AK254" s="1"/>
    </row>
    <row r="255" spans="4:37">
      <c r="D255" s="1"/>
      <c r="F255" s="1"/>
      <c r="G255" s="1"/>
      <c r="H255" s="1"/>
      <c r="AH255" s="1"/>
      <c r="AI255" s="3"/>
      <c r="AK255" s="1"/>
    </row>
    <row r="256" spans="4:37">
      <c r="D256" s="1"/>
      <c r="F256" s="1"/>
      <c r="G256" s="1"/>
      <c r="H256" s="1"/>
      <c r="AH256" s="1"/>
      <c r="AI256" s="3"/>
      <c r="AK256" s="1"/>
    </row>
    <row r="257" spans="4:37">
      <c r="D257" s="1"/>
      <c r="F257" s="1"/>
      <c r="G257" s="1"/>
      <c r="H257" s="1"/>
      <c r="AH257" s="1"/>
      <c r="AI257" s="3"/>
      <c r="AK257" s="1"/>
    </row>
    <row r="258" spans="4:37">
      <c r="D258" s="1"/>
      <c r="F258" s="1"/>
      <c r="G258" s="1"/>
      <c r="H258" s="1"/>
      <c r="AH258" s="1"/>
      <c r="AI258" s="3"/>
      <c r="AK258" s="1"/>
    </row>
    <row r="259" spans="4:37">
      <c r="D259" s="1"/>
      <c r="F259" s="1"/>
      <c r="G259" s="1"/>
      <c r="H259" s="1"/>
      <c r="AH259" s="1"/>
      <c r="AI259" s="3"/>
      <c r="AK259" s="1"/>
    </row>
    <row r="260" spans="4:37">
      <c r="D260" s="1"/>
      <c r="F260" s="1"/>
      <c r="G260" s="1"/>
      <c r="H260" s="1"/>
      <c r="AH260" s="1"/>
      <c r="AI260" s="3"/>
      <c r="AK260" s="1"/>
    </row>
    <row r="261" spans="4:37">
      <c r="D261" s="1"/>
      <c r="F261" s="1"/>
      <c r="G261" s="1"/>
      <c r="H261" s="1"/>
      <c r="AH261" s="1"/>
      <c r="AI261" s="3"/>
      <c r="AK261" s="1"/>
    </row>
    <row r="262" spans="4:37">
      <c r="D262" s="1"/>
      <c r="F262" s="1"/>
      <c r="G262" s="1"/>
      <c r="H262" s="1"/>
      <c r="AH262" s="1"/>
      <c r="AI262" s="3"/>
      <c r="AK262" s="1"/>
    </row>
    <row r="263" spans="4:37">
      <c r="D263" s="1"/>
      <c r="F263" s="1"/>
      <c r="G263" s="1"/>
      <c r="H263" s="1"/>
      <c r="AH263" s="1"/>
      <c r="AI263" s="3"/>
      <c r="AK263" s="1"/>
    </row>
    <row r="264" spans="4:37">
      <c r="D264" s="1"/>
      <c r="F264" s="1"/>
      <c r="G264" s="1"/>
      <c r="H264" s="1"/>
      <c r="AH264" s="1"/>
      <c r="AI264" s="3"/>
      <c r="AK264" s="1"/>
    </row>
    <row r="265" spans="4:37">
      <c r="D265" s="1"/>
      <c r="F265" s="1"/>
      <c r="G265" s="1"/>
      <c r="H265" s="1"/>
      <c r="AH265" s="1"/>
      <c r="AI265" s="3"/>
      <c r="AK265" s="1"/>
    </row>
    <row r="266" spans="4:37">
      <c r="D266" s="1"/>
      <c r="F266" s="1"/>
      <c r="G266" s="1"/>
      <c r="H266" s="1"/>
      <c r="AH266" s="1"/>
      <c r="AI266" s="3"/>
      <c r="AK266" s="1"/>
    </row>
    <row r="267" spans="4:37">
      <c r="D267" s="1"/>
      <c r="F267" s="1"/>
      <c r="G267" s="1"/>
      <c r="H267" s="1"/>
      <c r="AH267" s="1"/>
      <c r="AI267" s="3"/>
      <c r="AK267" s="1"/>
    </row>
    <row r="268" spans="4:37">
      <c r="D268" s="1"/>
      <c r="F268" s="1"/>
      <c r="G268" s="1"/>
      <c r="H268" s="1"/>
      <c r="AH268" s="1"/>
      <c r="AI268" s="3"/>
      <c r="AK268" s="1"/>
    </row>
    <row r="269" spans="4:37">
      <c r="D269" s="1"/>
      <c r="F269" s="1"/>
      <c r="G269" s="1"/>
      <c r="H269" s="1"/>
      <c r="AH269" s="1"/>
      <c r="AI269" s="3"/>
      <c r="AK269" s="1"/>
    </row>
    <row r="270" spans="4:37">
      <c r="D270" s="1"/>
      <c r="F270" s="1"/>
      <c r="G270" s="1"/>
      <c r="H270" s="1"/>
      <c r="AH270" s="1"/>
      <c r="AI270" s="3"/>
      <c r="AK270" s="1"/>
    </row>
    <row r="271" spans="4:37">
      <c r="D271" s="1"/>
      <c r="F271" s="1"/>
      <c r="G271" s="1"/>
      <c r="H271" s="1"/>
      <c r="AH271" s="1"/>
      <c r="AI271" s="3"/>
      <c r="AK271" s="1"/>
    </row>
    <row r="272" spans="4:37">
      <c r="D272" s="1"/>
      <c r="F272" s="1"/>
      <c r="G272" s="1"/>
      <c r="H272" s="1"/>
      <c r="AH272" s="1"/>
      <c r="AI272" s="3"/>
      <c r="AK272" s="1"/>
    </row>
    <row r="273" spans="4:37">
      <c r="D273" s="1"/>
      <c r="F273" s="1"/>
      <c r="G273" s="1"/>
      <c r="H273" s="1"/>
      <c r="AH273" s="1"/>
      <c r="AI273" s="3"/>
      <c r="AK273" s="1"/>
    </row>
    <row r="274" spans="4:37">
      <c r="D274" s="1"/>
      <c r="F274" s="1"/>
      <c r="G274" s="1"/>
      <c r="H274" s="1"/>
      <c r="AH274" s="1"/>
      <c r="AI274" s="3"/>
      <c r="AK274" s="1"/>
    </row>
    <row r="275" spans="4:37">
      <c r="D275" s="1"/>
      <c r="F275" s="1"/>
      <c r="G275" s="1"/>
      <c r="H275" s="1"/>
      <c r="AH275" s="1"/>
      <c r="AI275" s="3"/>
      <c r="AK275" s="1"/>
    </row>
    <row r="276" spans="4:37">
      <c r="D276" s="1"/>
      <c r="F276" s="1"/>
      <c r="G276" s="1"/>
      <c r="H276" s="1"/>
      <c r="AH276" s="1"/>
      <c r="AI276" s="3"/>
      <c r="AK276" s="1"/>
    </row>
    <row r="277" spans="4:37">
      <c r="D277" s="1"/>
      <c r="F277" s="1"/>
      <c r="G277" s="1"/>
      <c r="H277" s="1"/>
      <c r="AH277" s="1"/>
      <c r="AI277" s="3"/>
      <c r="AK277" s="1"/>
    </row>
    <row r="278" spans="4:37">
      <c r="D278" s="1"/>
      <c r="F278" s="1"/>
      <c r="G278" s="1"/>
      <c r="H278" s="1"/>
      <c r="AH278" s="1"/>
      <c r="AI278" s="3"/>
      <c r="AK278" s="1"/>
    </row>
    <row r="279" spans="4:37">
      <c r="D279" s="1"/>
      <c r="F279" s="1"/>
      <c r="G279" s="1"/>
      <c r="H279" s="1"/>
      <c r="AH279" s="1"/>
      <c r="AI279" s="3"/>
      <c r="AK279" s="1"/>
    </row>
    <row r="280" spans="4:37">
      <c r="D280" s="1"/>
      <c r="F280" s="1"/>
      <c r="G280" s="1"/>
      <c r="H280" s="1"/>
      <c r="AH280" s="1"/>
      <c r="AI280" s="3"/>
      <c r="AK280" s="1"/>
    </row>
    <row r="281" spans="4:37">
      <c r="D281" s="1"/>
      <c r="F281" s="1"/>
      <c r="G281" s="1"/>
      <c r="H281" s="1"/>
      <c r="AH281" s="1"/>
      <c r="AI281" s="3"/>
      <c r="AK281" s="1"/>
    </row>
    <row r="282" spans="4:37">
      <c r="D282" s="1"/>
      <c r="F282" s="1"/>
      <c r="G282" s="1"/>
      <c r="H282" s="1"/>
      <c r="AH282" s="1"/>
      <c r="AI282" s="3"/>
      <c r="AK282" s="1"/>
    </row>
    <row r="283" spans="4:37">
      <c r="D283" s="1"/>
      <c r="F283" s="1"/>
      <c r="G283" s="1"/>
      <c r="H283" s="1"/>
      <c r="AH283" s="1"/>
      <c r="AI283" s="3"/>
      <c r="AK283" s="1"/>
    </row>
    <row r="284" spans="4:37">
      <c r="D284" s="1"/>
      <c r="F284" s="1"/>
      <c r="G284" s="1"/>
      <c r="H284" s="1"/>
      <c r="AH284" s="1"/>
      <c r="AI284" s="3"/>
      <c r="AK284" s="1"/>
    </row>
    <row r="285" spans="4:37">
      <c r="D285" s="1"/>
      <c r="F285" s="1"/>
      <c r="G285" s="1"/>
      <c r="H285" s="1"/>
      <c r="AH285" s="1"/>
      <c r="AI285" s="3"/>
      <c r="AK285" s="1"/>
    </row>
    <row r="286" spans="4:37">
      <c r="D286" s="1"/>
      <c r="F286" s="1"/>
      <c r="G286" s="1"/>
      <c r="H286" s="1"/>
      <c r="AH286" s="1"/>
      <c r="AI286" s="3"/>
      <c r="AK286" s="1"/>
    </row>
    <row r="287" spans="4:37">
      <c r="D287" s="1"/>
      <c r="F287" s="1"/>
      <c r="G287" s="1"/>
      <c r="H287" s="1"/>
      <c r="AH287" s="1"/>
      <c r="AI287" s="3"/>
      <c r="AK287" s="1"/>
    </row>
    <row r="288" spans="4:37">
      <c r="D288" s="1"/>
      <c r="F288" s="1"/>
      <c r="G288" s="1"/>
      <c r="H288" s="1"/>
      <c r="AH288" s="1"/>
      <c r="AI288" s="3"/>
      <c r="AK288" s="1"/>
    </row>
    <row r="289" spans="4:37">
      <c r="D289" s="1"/>
      <c r="F289" s="1"/>
      <c r="G289" s="1"/>
      <c r="H289" s="1"/>
      <c r="AH289" s="1"/>
      <c r="AI289" s="3"/>
      <c r="AK289" s="1"/>
    </row>
    <row r="290" spans="4:37">
      <c r="D290" s="1"/>
      <c r="F290" s="1"/>
      <c r="G290" s="1"/>
      <c r="H290" s="1"/>
      <c r="AH290" s="1"/>
      <c r="AI290" s="3"/>
      <c r="AK290" s="1"/>
    </row>
    <row r="291" spans="4:37">
      <c r="D291" s="1"/>
      <c r="F291" s="1"/>
      <c r="G291" s="1"/>
      <c r="H291" s="1"/>
      <c r="AH291" s="1"/>
      <c r="AI291" s="3"/>
      <c r="AK291" s="1"/>
    </row>
    <row r="292" spans="4:37">
      <c r="D292" s="1"/>
      <c r="F292" s="1"/>
      <c r="G292" s="1"/>
      <c r="H292" s="1"/>
      <c r="AH292" s="1"/>
      <c r="AI292" s="3"/>
      <c r="AK292" s="1"/>
    </row>
    <row r="293" spans="4:37">
      <c r="D293" s="1"/>
      <c r="F293" s="1"/>
      <c r="G293" s="1"/>
      <c r="H293" s="1"/>
      <c r="AH293" s="1"/>
      <c r="AI293" s="3"/>
      <c r="AK293" s="1"/>
    </row>
    <row r="294" spans="4:37">
      <c r="D294" s="1"/>
      <c r="F294" s="1"/>
      <c r="G294" s="1"/>
      <c r="H294" s="1"/>
      <c r="AH294" s="1"/>
      <c r="AI294" s="3"/>
      <c r="AK294" s="1"/>
    </row>
    <row r="295" spans="4:37">
      <c r="D295" s="1"/>
      <c r="F295" s="1"/>
      <c r="G295" s="1"/>
      <c r="H295" s="1"/>
      <c r="AH295" s="1"/>
      <c r="AI295" s="3"/>
      <c r="AK295" s="1"/>
    </row>
    <row r="296" spans="4:37">
      <c r="D296" s="1"/>
      <c r="F296" s="1"/>
      <c r="G296" s="1"/>
      <c r="H296" s="1"/>
      <c r="AH296" s="1"/>
      <c r="AI296" s="3"/>
      <c r="AK296" s="1"/>
    </row>
    <row r="297" spans="4:37">
      <c r="D297" s="1"/>
      <c r="F297" s="1"/>
      <c r="G297" s="1"/>
      <c r="H297" s="1"/>
      <c r="AH297" s="1"/>
      <c r="AI297" s="3"/>
      <c r="AK297" s="1"/>
    </row>
    <row r="298" spans="4:37">
      <c r="D298" s="1"/>
      <c r="F298" s="1"/>
      <c r="G298" s="1"/>
      <c r="H298" s="1"/>
      <c r="AH298" s="1"/>
      <c r="AI298" s="3"/>
      <c r="AK298" s="1"/>
    </row>
    <row r="299" spans="4:37">
      <c r="D299" s="1"/>
      <c r="F299" s="1"/>
      <c r="G299" s="1"/>
      <c r="H299" s="1"/>
      <c r="AH299" s="1"/>
      <c r="AI299" s="3"/>
      <c r="AK299" s="1"/>
    </row>
    <row r="300" spans="4:37">
      <c r="D300" s="1"/>
      <c r="F300" s="1"/>
      <c r="G300" s="1"/>
      <c r="H300" s="1"/>
      <c r="AH300" s="1"/>
      <c r="AI300" s="3"/>
      <c r="AK300" s="1"/>
    </row>
    <row r="301" spans="4:37">
      <c r="D301" s="1"/>
      <c r="F301" s="1"/>
      <c r="G301" s="1"/>
      <c r="H301" s="1"/>
      <c r="AH301" s="1"/>
      <c r="AI301" s="3"/>
      <c r="AK301" s="1"/>
    </row>
    <row r="302" spans="4:37">
      <c r="D302" s="1"/>
      <c r="F302" s="1"/>
      <c r="G302" s="1"/>
      <c r="H302" s="1"/>
      <c r="AH302" s="1"/>
      <c r="AI302" s="3"/>
      <c r="AK302" s="1"/>
    </row>
    <row r="303" spans="4:37">
      <c r="D303" s="1"/>
      <c r="F303" s="1"/>
      <c r="G303" s="1"/>
      <c r="H303" s="1"/>
      <c r="AH303" s="1"/>
      <c r="AI303" s="3"/>
      <c r="AK303" s="1"/>
    </row>
    <row r="304" spans="4:37">
      <c r="D304" s="1"/>
      <c r="F304" s="1"/>
      <c r="G304" s="1"/>
      <c r="H304" s="1"/>
      <c r="AH304" s="1"/>
      <c r="AI304" s="3"/>
      <c r="AK304" s="1"/>
    </row>
    <row r="305" spans="4:37">
      <c r="D305" s="1"/>
      <c r="F305" s="1"/>
      <c r="G305" s="1"/>
      <c r="H305" s="1"/>
      <c r="AH305" s="1"/>
      <c r="AI305" s="3"/>
      <c r="AK305" s="1"/>
    </row>
    <row r="306" spans="4:37">
      <c r="D306" s="1"/>
      <c r="F306" s="1"/>
      <c r="G306" s="1"/>
      <c r="H306" s="1"/>
      <c r="AH306" s="1"/>
      <c r="AI306" s="3"/>
      <c r="AK306" s="1"/>
    </row>
    <row r="307" spans="4:37">
      <c r="D307" s="1"/>
      <c r="F307" s="1"/>
      <c r="G307" s="1"/>
      <c r="H307" s="1"/>
      <c r="AH307" s="1"/>
      <c r="AI307" s="3"/>
      <c r="AK307" s="1"/>
    </row>
    <row r="308" spans="4:37">
      <c r="D308" s="1"/>
      <c r="F308" s="1"/>
      <c r="G308" s="1"/>
      <c r="H308" s="1"/>
      <c r="AH308" s="1"/>
      <c r="AI308" s="3"/>
      <c r="AK308" s="1"/>
    </row>
    <row r="309" spans="4:37">
      <c r="D309" s="1"/>
      <c r="F309" s="1"/>
      <c r="G309" s="1"/>
      <c r="H309" s="1"/>
      <c r="AH309" s="1"/>
      <c r="AI309" s="3"/>
      <c r="AK309" s="1"/>
    </row>
    <row r="310" spans="4:37">
      <c r="D310" s="1"/>
      <c r="F310" s="1"/>
      <c r="G310" s="1"/>
      <c r="H310" s="1"/>
      <c r="AH310" s="1"/>
      <c r="AI310" s="3"/>
      <c r="AK310" s="1"/>
    </row>
    <row r="311" spans="4:37">
      <c r="D311" s="1"/>
      <c r="F311" s="1"/>
      <c r="G311" s="1"/>
      <c r="H311" s="1"/>
      <c r="AH311" s="1"/>
      <c r="AI311" s="3"/>
      <c r="AK311" s="1"/>
    </row>
    <row r="312" spans="4:37">
      <c r="D312" s="1"/>
      <c r="F312" s="1"/>
      <c r="G312" s="1"/>
      <c r="H312" s="1"/>
      <c r="AH312" s="1"/>
      <c r="AI312" s="3"/>
      <c r="AK312" s="1"/>
    </row>
    <row r="313" spans="4:37">
      <c r="D313" s="1"/>
      <c r="F313" s="1"/>
      <c r="G313" s="1"/>
      <c r="H313" s="1"/>
      <c r="AH313" s="1"/>
      <c r="AI313" s="3"/>
      <c r="AK313" s="1"/>
    </row>
    <row r="314" spans="4:37">
      <c r="D314" s="1"/>
      <c r="F314" s="1"/>
      <c r="G314" s="1"/>
      <c r="H314" s="1"/>
      <c r="AH314" s="1"/>
      <c r="AI314" s="3"/>
      <c r="AK314" s="1"/>
    </row>
    <row r="315" spans="4:37">
      <c r="D315" s="1"/>
      <c r="F315" s="1"/>
      <c r="G315" s="1"/>
      <c r="H315" s="1"/>
      <c r="AH315" s="1"/>
      <c r="AI315" s="3"/>
      <c r="AK315" s="1"/>
    </row>
    <row r="316" spans="4:37">
      <c r="D316" s="1"/>
      <c r="F316" s="1"/>
      <c r="G316" s="1"/>
      <c r="H316" s="1"/>
      <c r="AH316" s="1"/>
      <c r="AI316" s="3"/>
      <c r="AK316" s="1"/>
    </row>
    <row r="317" spans="4:37">
      <c r="D317" s="1"/>
      <c r="F317" s="1"/>
      <c r="G317" s="1"/>
      <c r="H317" s="1"/>
      <c r="AH317" s="1"/>
      <c r="AI317" s="3"/>
      <c r="AK317" s="1"/>
    </row>
    <row r="318" spans="4:37">
      <c r="D318" s="1"/>
      <c r="F318" s="1"/>
      <c r="G318" s="1"/>
      <c r="H318" s="1"/>
      <c r="AH318" s="1"/>
      <c r="AI318" s="3"/>
      <c r="AK318" s="1"/>
    </row>
    <row r="319" spans="4:37">
      <c r="D319" s="1"/>
      <c r="F319" s="1"/>
      <c r="G319" s="1"/>
      <c r="H319" s="1"/>
      <c r="AH319" s="1"/>
      <c r="AI319" s="3"/>
      <c r="AK319" s="1"/>
    </row>
    <row r="320" spans="4:37">
      <c r="D320" s="1"/>
      <c r="F320" s="1"/>
      <c r="G320" s="1"/>
      <c r="H320" s="1"/>
      <c r="AH320" s="1"/>
      <c r="AI320" s="3"/>
      <c r="AK320" s="1"/>
    </row>
    <row r="321" spans="4:37">
      <c r="D321" s="1"/>
      <c r="F321" s="1"/>
      <c r="G321" s="1"/>
      <c r="H321" s="1"/>
      <c r="AH321" s="1"/>
      <c r="AI321" s="3"/>
      <c r="AK321" s="1"/>
    </row>
    <row r="322" spans="4:37">
      <c r="D322" s="1"/>
      <c r="F322" s="1"/>
      <c r="G322" s="1"/>
      <c r="H322" s="1"/>
      <c r="AH322" s="1"/>
      <c r="AI322" s="3"/>
      <c r="AK322" s="1"/>
    </row>
    <row r="323" spans="4:37">
      <c r="D323" s="1"/>
      <c r="F323" s="1"/>
      <c r="G323" s="1"/>
      <c r="H323" s="1"/>
      <c r="AH323" s="1"/>
      <c r="AI323" s="3"/>
      <c r="AK323" s="1"/>
    </row>
    <row r="324" spans="4:37">
      <c r="D324" s="1"/>
      <c r="F324" s="1"/>
      <c r="G324" s="1"/>
      <c r="H324" s="1"/>
      <c r="AH324" s="1"/>
      <c r="AI324" s="3"/>
      <c r="AK324" s="1"/>
    </row>
    <row r="325" spans="4:37">
      <c r="D325" s="1"/>
      <c r="F325" s="1"/>
      <c r="G325" s="1"/>
      <c r="H325" s="1"/>
      <c r="AH325" s="1"/>
      <c r="AI325" s="3"/>
      <c r="AK325" s="1"/>
    </row>
    <row r="326" spans="4:37">
      <c r="D326" s="1"/>
      <c r="F326" s="1"/>
      <c r="G326" s="1"/>
      <c r="H326" s="1"/>
      <c r="AH326" s="1"/>
      <c r="AI326" s="3"/>
      <c r="AK326" s="1"/>
    </row>
    <row r="327" spans="4:37">
      <c r="D327" s="1"/>
      <c r="F327" s="1"/>
      <c r="G327" s="1"/>
      <c r="H327" s="1"/>
      <c r="AH327" s="1"/>
      <c r="AI327" s="3"/>
      <c r="AK327" s="1"/>
    </row>
    <row r="328" spans="4:37">
      <c r="D328" s="1"/>
      <c r="F328" s="1"/>
      <c r="G328" s="1"/>
      <c r="H328" s="1"/>
      <c r="AH328" s="1"/>
      <c r="AI328" s="3"/>
      <c r="AK328" s="1"/>
    </row>
    <row r="329" spans="4:37">
      <c r="D329" s="1"/>
      <c r="F329" s="1"/>
      <c r="G329" s="1"/>
      <c r="H329" s="1"/>
      <c r="AH329" s="1"/>
      <c r="AI329" s="3"/>
      <c r="AK329" s="1"/>
    </row>
    <row r="330" spans="4:37">
      <c r="D330" s="1"/>
      <c r="F330" s="1"/>
      <c r="G330" s="1"/>
      <c r="H330" s="1"/>
      <c r="AH330" s="1"/>
      <c r="AI330" s="3"/>
      <c r="AK330" s="1"/>
    </row>
    <row r="331" spans="4:37">
      <c r="D331" s="1"/>
      <c r="F331" s="1"/>
      <c r="G331" s="1"/>
      <c r="H331" s="1"/>
      <c r="AH331" s="1"/>
      <c r="AI331" s="3"/>
      <c r="AK331" s="1"/>
    </row>
    <row r="332" spans="4:37">
      <c r="D332" s="1"/>
      <c r="F332" s="1"/>
      <c r="G332" s="1"/>
      <c r="H332" s="1"/>
      <c r="AH332" s="1"/>
      <c r="AI332" s="3"/>
      <c r="AK332" s="1"/>
    </row>
    <row r="333" spans="4:37">
      <c r="D333" s="1"/>
      <c r="F333" s="1"/>
      <c r="G333" s="1"/>
      <c r="H333" s="1"/>
      <c r="AH333" s="1"/>
      <c r="AI333" s="3"/>
      <c r="AK333" s="1"/>
    </row>
    <row r="334" spans="4:37">
      <c r="D334" s="1"/>
      <c r="F334" s="1"/>
      <c r="G334" s="1"/>
      <c r="H334" s="1"/>
      <c r="AH334" s="1"/>
      <c r="AI334" s="3"/>
      <c r="AK334" s="1"/>
    </row>
    <row r="335" spans="4:37">
      <c r="D335" s="1"/>
      <c r="F335" s="1"/>
      <c r="G335" s="1"/>
      <c r="H335" s="1"/>
      <c r="AH335" s="1"/>
      <c r="AI335" s="3"/>
      <c r="AK335" s="1"/>
    </row>
    <row r="336" spans="4:37">
      <c r="D336" s="1"/>
      <c r="F336" s="1"/>
      <c r="G336" s="1"/>
      <c r="H336" s="1"/>
      <c r="AH336" s="1"/>
      <c r="AI336" s="3"/>
      <c r="AK336" s="1"/>
    </row>
    <row r="337" spans="4:37">
      <c r="D337" s="1"/>
      <c r="F337" s="1"/>
      <c r="G337" s="1"/>
      <c r="H337" s="1"/>
      <c r="AH337" s="1"/>
      <c r="AI337" s="3"/>
      <c r="AK337" s="1"/>
    </row>
    <row r="338" spans="4:37">
      <c r="D338" s="1"/>
      <c r="F338" s="1"/>
      <c r="G338" s="1"/>
      <c r="H338" s="1"/>
      <c r="AH338" s="1"/>
      <c r="AI338" s="3"/>
      <c r="AK338" s="1"/>
    </row>
    <row r="339" spans="4:37">
      <c r="D339" s="1"/>
      <c r="F339" s="1"/>
      <c r="G339" s="1"/>
      <c r="H339" s="1"/>
      <c r="AH339" s="1"/>
      <c r="AI339" s="3"/>
      <c r="AK339" s="1"/>
    </row>
    <row r="340" spans="4:37">
      <c r="D340" s="1"/>
      <c r="F340" s="1"/>
      <c r="G340" s="1"/>
      <c r="H340" s="1"/>
      <c r="AH340" s="1"/>
      <c r="AI340" s="3"/>
      <c r="AK340" s="1"/>
    </row>
    <row r="341" spans="4:37">
      <c r="D341" s="1"/>
      <c r="F341" s="1"/>
      <c r="G341" s="1"/>
      <c r="H341" s="1"/>
      <c r="AH341" s="1"/>
      <c r="AI341" s="3"/>
      <c r="AK341" s="1"/>
    </row>
    <row r="342" spans="4:37">
      <c r="D342" s="1"/>
      <c r="F342" s="1"/>
      <c r="G342" s="1"/>
      <c r="H342" s="1"/>
      <c r="AH342" s="1"/>
      <c r="AI342" s="3"/>
      <c r="AK342" s="1"/>
    </row>
    <row r="343" spans="4:37">
      <c r="D343" s="1"/>
      <c r="F343" s="1"/>
      <c r="G343" s="1"/>
      <c r="H343" s="1"/>
      <c r="AH343" s="1"/>
      <c r="AI343" s="3"/>
      <c r="AK343" s="1"/>
    </row>
    <row r="344" spans="4:37">
      <c r="D344" s="1"/>
      <c r="F344" s="1"/>
      <c r="G344" s="1"/>
      <c r="H344" s="1"/>
      <c r="AH344" s="1"/>
      <c r="AI344" s="3"/>
      <c r="AK344" s="1"/>
    </row>
    <row r="345" spans="4:37">
      <c r="D345" s="1"/>
      <c r="F345" s="1"/>
      <c r="G345" s="1"/>
      <c r="H345" s="1"/>
      <c r="AH345" s="1"/>
      <c r="AI345" s="3"/>
      <c r="AK345" s="1"/>
    </row>
    <row r="346" spans="4:37">
      <c r="D346" s="1"/>
      <c r="F346" s="1"/>
      <c r="G346" s="1"/>
      <c r="H346" s="1"/>
      <c r="AH346" s="1"/>
      <c r="AI346" s="3"/>
      <c r="AK346" s="1"/>
    </row>
    <row r="347" spans="4:37">
      <c r="D347" s="1"/>
      <c r="F347" s="1"/>
      <c r="G347" s="1"/>
      <c r="H347" s="1"/>
      <c r="AH347" s="1"/>
      <c r="AI347" s="3"/>
      <c r="AK347" s="1"/>
    </row>
    <row r="348" spans="4:37">
      <c r="D348" s="1"/>
      <c r="F348" s="1"/>
      <c r="G348" s="1"/>
      <c r="H348" s="1"/>
      <c r="AH348" s="1"/>
      <c r="AI348" s="3"/>
      <c r="AK348" s="1"/>
    </row>
    <row r="349" spans="4:37">
      <c r="D349" s="1"/>
      <c r="F349" s="1"/>
      <c r="G349" s="1"/>
      <c r="H349" s="1"/>
      <c r="AH349" s="1"/>
      <c r="AI349" s="3"/>
      <c r="AK349" s="1"/>
    </row>
    <row r="350" spans="4:37">
      <c r="D350" s="1"/>
      <c r="F350" s="1"/>
      <c r="G350" s="1"/>
      <c r="H350" s="1"/>
      <c r="AH350" s="1"/>
      <c r="AI350" s="3"/>
      <c r="AK350" s="1"/>
    </row>
    <row r="351" spans="4:37">
      <c r="D351" s="1"/>
      <c r="F351" s="1"/>
      <c r="G351" s="1"/>
      <c r="H351" s="1"/>
      <c r="AH351" s="1"/>
      <c r="AI351" s="3"/>
      <c r="AK351" s="1"/>
    </row>
    <row r="352" spans="4:37">
      <c r="D352" s="1"/>
      <c r="F352" s="1"/>
      <c r="G352" s="1"/>
      <c r="H352" s="1"/>
      <c r="AH352" s="1"/>
      <c r="AI352" s="3"/>
      <c r="AK352" s="1"/>
    </row>
    <row r="353" spans="4:37">
      <c r="D353" s="1"/>
      <c r="F353" s="1"/>
      <c r="G353" s="1"/>
      <c r="H353" s="1"/>
      <c r="AH353" s="1"/>
      <c r="AI353" s="3"/>
      <c r="AK353" s="1"/>
    </row>
    <row r="354" spans="4:37">
      <c r="D354" s="1"/>
      <c r="F354" s="1"/>
      <c r="G354" s="1"/>
      <c r="H354" s="1"/>
      <c r="AH354" s="1"/>
      <c r="AI354" s="3"/>
      <c r="AK354" s="1"/>
    </row>
    <row r="355" spans="4:37">
      <c r="D355" s="1"/>
      <c r="F355" s="1"/>
      <c r="G355" s="1"/>
      <c r="H355" s="1"/>
      <c r="AH355" s="1"/>
      <c r="AI355" s="3"/>
      <c r="AK355" s="1"/>
    </row>
    <row r="356" spans="4:37">
      <c r="D356" s="1"/>
      <c r="F356" s="1"/>
      <c r="G356" s="1"/>
      <c r="H356" s="1"/>
      <c r="AH356" s="1"/>
      <c r="AI356" s="3"/>
      <c r="AK356" s="1"/>
    </row>
    <row r="357" spans="4:37">
      <c r="D357" s="1"/>
      <c r="F357" s="1"/>
      <c r="G357" s="1"/>
      <c r="H357" s="1"/>
      <c r="AH357" s="1"/>
      <c r="AI357" s="3"/>
      <c r="AK357" s="1"/>
    </row>
    <row r="358" spans="4:37">
      <c r="D358" s="1"/>
      <c r="F358" s="1"/>
      <c r="G358" s="1"/>
      <c r="H358" s="1"/>
      <c r="AH358" s="1"/>
      <c r="AI358" s="3"/>
      <c r="AK358" s="1"/>
    </row>
    <row r="359" spans="4:37">
      <c r="D359" s="1"/>
      <c r="F359" s="1"/>
      <c r="G359" s="1"/>
      <c r="H359" s="1"/>
      <c r="AH359" s="1"/>
      <c r="AI359" s="3"/>
      <c r="AK359" s="1"/>
    </row>
    <row r="360" spans="4:37">
      <c r="D360" s="1"/>
      <c r="F360" s="1"/>
      <c r="G360" s="1"/>
      <c r="H360" s="1"/>
      <c r="AH360" s="1"/>
      <c r="AI360" s="3"/>
      <c r="AK360" s="1"/>
    </row>
    <row r="361" spans="4:37">
      <c r="D361" s="1"/>
      <c r="F361" s="1"/>
      <c r="G361" s="1"/>
      <c r="H361" s="1"/>
      <c r="AH361" s="1"/>
      <c r="AI361" s="3"/>
      <c r="AK361" s="1"/>
    </row>
    <row r="362" spans="4:37">
      <c r="D362" s="1"/>
      <c r="F362" s="1"/>
      <c r="G362" s="1"/>
      <c r="H362" s="1"/>
      <c r="AH362" s="1"/>
      <c r="AI362" s="3"/>
      <c r="AK362" s="1"/>
    </row>
    <row r="363" spans="4:37">
      <c r="D363" s="1"/>
      <c r="F363" s="1"/>
      <c r="G363" s="1"/>
      <c r="H363" s="1"/>
      <c r="AH363" s="1"/>
      <c r="AI363" s="3"/>
      <c r="AK363" s="1"/>
    </row>
    <row r="364" spans="4:37">
      <c r="D364" s="1"/>
      <c r="F364" s="1"/>
      <c r="G364" s="1"/>
      <c r="H364" s="1"/>
      <c r="AH364" s="1"/>
      <c r="AI364" s="3"/>
      <c r="AK364" s="1"/>
    </row>
    <row r="365" spans="4:37">
      <c r="D365" s="1"/>
      <c r="F365" s="1"/>
      <c r="G365" s="1"/>
      <c r="H365" s="1"/>
      <c r="AH365" s="1"/>
      <c r="AI365" s="3"/>
      <c r="AK365" s="1"/>
    </row>
    <row r="366" spans="4:37">
      <c r="D366" s="1"/>
      <c r="F366" s="1"/>
      <c r="G366" s="1"/>
      <c r="H366" s="1"/>
      <c r="AH366" s="1"/>
      <c r="AI366" s="3"/>
      <c r="AK366" s="1"/>
    </row>
    <row r="367" spans="4:37">
      <c r="D367" s="1"/>
      <c r="F367" s="1"/>
      <c r="G367" s="1"/>
      <c r="H367" s="1"/>
      <c r="AH367" s="1"/>
      <c r="AI367" s="3"/>
      <c r="AK367" s="1"/>
    </row>
    <row r="368" spans="4:37">
      <c r="D368" s="1"/>
      <c r="F368" s="1"/>
      <c r="G368" s="1"/>
      <c r="H368" s="1"/>
      <c r="AH368" s="1"/>
      <c r="AI368" s="3"/>
      <c r="AK368" s="1"/>
    </row>
    <row r="369" spans="4:37">
      <c r="D369" s="1"/>
      <c r="F369" s="1"/>
      <c r="G369" s="1"/>
      <c r="H369" s="1"/>
      <c r="AH369" s="1"/>
      <c r="AI369" s="3"/>
      <c r="AK369" s="1"/>
    </row>
    <row r="370" spans="4:37">
      <c r="D370" s="1"/>
      <c r="F370" s="1"/>
      <c r="G370" s="1"/>
      <c r="H370" s="1"/>
      <c r="AH370" s="1"/>
      <c r="AI370" s="3"/>
      <c r="AK370" s="1"/>
    </row>
    <row r="371" spans="4:37">
      <c r="D371" s="1"/>
      <c r="F371" s="1"/>
      <c r="G371" s="1"/>
      <c r="H371" s="1"/>
      <c r="AH371" s="1"/>
      <c r="AI371" s="3"/>
      <c r="AK371" s="1"/>
    </row>
    <row r="372" spans="4:37">
      <c r="D372" s="1"/>
      <c r="F372" s="1"/>
      <c r="G372" s="1"/>
      <c r="H372" s="1"/>
      <c r="AH372" s="1"/>
      <c r="AI372" s="3"/>
      <c r="AK372" s="1"/>
    </row>
    <row r="373" spans="4:37">
      <c r="D373" s="1"/>
      <c r="F373" s="1"/>
      <c r="G373" s="1"/>
      <c r="H373" s="1"/>
      <c r="AH373" s="1"/>
      <c r="AI373" s="3"/>
      <c r="AK373" s="1"/>
    </row>
    <row r="374" spans="4:37">
      <c r="D374" s="1"/>
      <c r="F374" s="1"/>
      <c r="G374" s="1"/>
      <c r="H374" s="1"/>
      <c r="AH374" s="1"/>
      <c r="AI374" s="3"/>
      <c r="AK374" s="1"/>
    </row>
    <row r="375" spans="4:37">
      <c r="D375" s="1"/>
      <c r="F375" s="1"/>
      <c r="G375" s="1"/>
      <c r="H375" s="1"/>
      <c r="AH375" s="1"/>
      <c r="AI375" s="3"/>
      <c r="AK375" s="1"/>
    </row>
    <row r="376" spans="4:37">
      <c r="D376" s="1"/>
      <c r="F376" s="1"/>
      <c r="G376" s="1"/>
      <c r="H376" s="1"/>
      <c r="AH376" s="1"/>
      <c r="AI376" s="3"/>
      <c r="AK376" s="1"/>
    </row>
    <row r="377" spans="4:37">
      <c r="D377" s="1"/>
      <c r="F377" s="1"/>
      <c r="G377" s="1"/>
      <c r="H377" s="1"/>
      <c r="AH377" s="1"/>
      <c r="AI377" s="3"/>
      <c r="AK377" s="1"/>
    </row>
    <row r="378" spans="4:37">
      <c r="D378" s="1"/>
      <c r="F378" s="1"/>
      <c r="G378" s="1"/>
      <c r="H378" s="1"/>
      <c r="AH378" s="1"/>
      <c r="AI378" s="3"/>
      <c r="AK378" s="1"/>
    </row>
    <row r="379" spans="4:37">
      <c r="D379" s="1"/>
      <c r="F379" s="1"/>
      <c r="G379" s="1"/>
      <c r="H379" s="1"/>
      <c r="AH379" s="1"/>
      <c r="AI379" s="3"/>
      <c r="AK379" s="1"/>
    </row>
    <row r="380" spans="4:37">
      <c r="D380" s="1"/>
      <c r="F380" s="1"/>
      <c r="G380" s="1"/>
      <c r="H380" s="1"/>
      <c r="AH380" s="1"/>
      <c r="AI380" s="3"/>
      <c r="AK380" s="1"/>
    </row>
    <row r="381" spans="4:37">
      <c r="D381" s="1"/>
      <c r="F381" s="1"/>
      <c r="G381" s="1"/>
      <c r="H381" s="1"/>
      <c r="AH381" s="1"/>
      <c r="AI381" s="3"/>
      <c r="AK381" s="1"/>
    </row>
    <row r="382" spans="4:37">
      <c r="D382" s="1"/>
      <c r="F382" s="1"/>
      <c r="G382" s="1"/>
      <c r="H382" s="1"/>
      <c r="AH382" s="1"/>
      <c r="AI382" s="3"/>
      <c r="AK382" s="1"/>
    </row>
    <row r="383" spans="4:37">
      <c r="D383" s="1"/>
      <c r="F383" s="1"/>
      <c r="G383" s="1"/>
      <c r="H383" s="1"/>
      <c r="AH383" s="1"/>
      <c r="AI383" s="3"/>
      <c r="AK383" s="1"/>
    </row>
    <row r="384" spans="4:37">
      <c r="D384" s="1"/>
      <c r="F384" s="1"/>
      <c r="G384" s="1"/>
      <c r="H384" s="1"/>
      <c r="AH384" s="1"/>
      <c r="AI384" s="3"/>
      <c r="AK384" s="1"/>
    </row>
    <row r="385" spans="4:37">
      <c r="D385" s="1"/>
      <c r="F385" s="1"/>
      <c r="G385" s="1"/>
      <c r="H385" s="1"/>
      <c r="AH385" s="1"/>
      <c r="AI385" s="3"/>
      <c r="AK385" s="1"/>
    </row>
    <row r="386" spans="4:37">
      <c r="D386" s="1"/>
      <c r="F386" s="1"/>
      <c r="G386" s="1"/>
      <c r="H386" s="1"/>
      <c r="AH386" s="1"/>
      <c r="AI386" s="3"/>
      <c r="AK386" s="1"/>
    </row>
    <row r="387" spans="4:37">
      <c r="D387" s="1"/>
      <c r="F387" s="1"/>
      <c r="G387" s="1"/>
      <c r="H387" s="1"/>
      <c r="AH387" s="1"/>
      <c r="AI387" s="3"/>
      <c r="AK387" s="1"/>
    </row>
    <row r="388" spans="4:37">
      <c r="D388" s="1"/>
      <c r="F388" s="1"/>
      <c r="G388" s="1"/>
      <c r="H388" s="1"/>
      <c r="AH388" s="1"/>
      <c r="AI388" s="3"/>
      <c r="AK388" s="1"/>
    </row>
    <row r="389" spans="4:37">
      <c r="D389" s="1"/>
      <c r="F389" s="1"/>
      <c r="G389" s="1"/>
      <c r="H389" s="1"/>
      <c r="AH389" s="1"/>
      <c r="AI389" s="3"/>
      <c r="AK389" s="1"/>
    </row>
    <row r="390" spans="4:37">
      <c r="D390" s="1"/>
      <c r="F390" s="1"/>
      <c r="G390" s="1"/>
      <c r="H390" s="1"/>
      <c r="AH390" s="1"/>
      <c r="AI390" s="3"/>
      <c r="AK390" s="1"/>
    </row>
    <row r="391" spans="4:37">
      <c r="D391" s="1"/>
      <c r="F391" s="1"/>
      <c r="G391" s="1"/>
      <c r="H391" s="1"/>
      <c r="AH391" s="1"/>
      <c r="AI391" s="3"/>
      <c r="AK391" s="1"/>
    </row>
    <row r="392" spans="4:37">
      <c r="D392" s="1"/>
      <c r="F392" s="1"/>
      <c r="G392" s="1"/>
      <c r="H392" s="1"/>
      <c r="AH392" s="1"/>
      <c r="AI392" s="3"/>
      <c r="AK392" s="1"/>
    </row>
    <row r="393" spans="4:37">
      <c r="D393" s="1"/>
      <c r="F393" s="1"/>
      <c r="G393" s="1"/>
      <c r="H393" s="1"/>
      <c r="AH393" s="1"/>
      <c r="AI393" s="3"/>
      <c r="AK393" s="1"/>
    </row>
    <row r="394" spans="4:37">
      <c r="D394" s="1"/>
      <c r="F394" s="1"/>
      <c r="G394" s="1"/>
      <c r="H394" s="1"/>
      <c r="AH394" s="1"/>
      <c r="AI394" s="3"/>
      <c r="AK394" s="1"/>
    </row>
    <row r="395" spans="4:37">
      <c r="D395" s="1"/>
      <c r="F395" s="1"/>
      <c r="G395" s="1"/>
      <c r="H395" s="1"/>
      <c r="AH395" s="1"/>
      <c r="AI395" s="3"/>
      <c r="AK395" s="1"/>
    </row>
    <row r="396" spans="4:37">
      <c r="D396" s="1"/>
      <c r="F396" s="1"/>
      <c r="G396" s="1"/>
      <c r="H396" s="1"/>
      <c r="AH396" s="1"/>
      <c r="AI396" s="3"/>
      <c r="AK396" s="1"/>
    </row>
    <row r="397" spans="4:37">
      <c r="D397" s="1"/>
      <c r="F397" s="1"/>
      <c r="G397" s="1"/>
      <c r="H397" s="1"/>
      <c r="AH397" s="1"/>
      <c r="AI397" s="3"/>
      <c r="AK397" s="1"/>
    </row>
    <row r="398" spans="4:37">
      <c r="D398" s="1"/>
      <c r="F398" s="1"/>
      <c r="G398" s="1"/>
      <c r="H398" s="1"/>
      <c r="AH398" s="1"/>
      <c r="AI398" s="3"/>
      <c r="AK398" s="1"/>
    </row>
    <row r="399" spans="4:37">
      <c r="D399" s="1"/>
      <c r="F399" s="1"/>
      <c r="G399" s="1"/>
      <c r="H399" s="1"/>
      <c r="AH399" s="1"/>
      <c r="AI399" s="3"/>
      <c r="AK399" s="1"/>
    </row>
    <row r="400" spans="4:37">
      <c r="D400" s="1"/>
      <c r="F400" s="1"/>
      <c r="G400" s="1"/>
      <c r="H400" s="1"/>
      <c r="AH400" s="1"/>
      <c r="AI400" s="3"/>
      <c r="AK400" s="1"/>
    </row>
    <row r="401" spans="4:37">
      <c r="D401" s="1"/>
      <c r="F401" s="1"/>
      <c r="G401" s="1"/>
      <c r="H401" s="1"/>
      <c r="AH401" s="1"/>
      <c r="AI401" s="3"/>
      <c r="AK401" s="1"/>
    </row>
    <row r="402" spans="4:37">
      <c r="D402" s="1"/>
      <c r="F402" s="1"/>
      <c r="G402" s="1"/>
      <c r="H402" s="1"/>
      <c r="AH402" s="1"/>
      <c r="AI402" s="3"/>
      <c r="AK402" s="1"/>
    </row>
    <row r="403" spans="4:37">
      <c r="D403" s="1"/>
      <c r="F403" s="1"/>
      <c r="G403" s="1"/>
      <c r="H403" s="1"/>
      <c r="AH403" s="1"/>
      <c r="AI403" s="3"/>
      <c r="AK403" s="1"/>
    </row>
    <row r="404" spans="4:37">
      <c r="D404" s="1"/>
      <c r="F404" s="1"/>
      <c r="G404" s="1"/>
      <c r="H404" s="1"/>
      <c r="AH404" s="1"/>
      <c r="AI404" s="3"/>
      <c r="AK404" s="1"/>
    </row>
    <row r="405" spans="4:37">
      <c r="D405" s="1"/>
      <c r="F405" s="1"/>
      <c r="G405" s="1"/>
      <c r="H405" s="1"/>
      <c r="AH405" s="1"/>
      <c r="AI405" s="3"/>
      <c r="AK405" s="1"/>
    </row>
    <row r="406" spans="4:37">
      <c r="D406" s="1"/>
      <c r="F406" s="1"/>
      <c r="G406" s="1"/>
      <c r="H406" s="1"/>
      <c r="AH406" s="1"/>
      <c r="AI406" s="3"/>
      <c r="AK406" s="1"/>
    </row>
    <row r="407" spans="4:37">
      <c r="D407" s="1"/>
      <c r="F407" s="1"/>
      <c r="G407" s="1"/>
      <c r="H407" s="1"/>
      <c r="AH407" s="1"/>
      <c r="AI407" s="3"/>
      <c r="AK407" s="1"/>
    </row>
    <row r="408" spans="4:37">
      <c r="D408" s="1"/>
      <c r="F408" s="1"/>
      <c r="G408" s="1"/>
      <c r="H408" s="1"/>
      <c r="AH408" s="1"/>
      <c r="AI408" s="3"/>
      <c r="AK408" s="1"/>
    </row>
    <row r="409" spans="4:37">
      <c r="D409" s="1"/>
      <c r="F409" s="1"/>
      <c r="G409" s="1"/>
      <c r="H409" s="1"/>
      <c r="AH409" s="1"/>
      <c r="AI409" s="3"/>
      <c r="AK409" s="1"/>
    </row>
    <row r="410" spans="4:37">
      <c r="D410" s="1"/>
      <c r="F410" s="1"/>
      <c r="G410" s="1"/>
      <c r="H410" s="1"/>
      <c r="AH410" s="1"/>
      <c r="AI410" s="3"/>
      <c r="AK410" s="1"/>
    </row>
    <row r="411" spans="4:37">
      <c r="D411" s="1"/>
      <c r="F411" s="1"/>
      <c r="G411" s="1"/>
      <c r="H411" s="1"/>
      <c r="AH411" s="1"/>
      <c r="AI411" s="3"/>
      <c r="AK411" s="1"/>
    </row>
    <row r="412" spans="4:37">
      <c r="D412" s="1"/>
      <c r="F412" s="1"/>
      <c r="G412" s="1"/>
      <c r="H412" s="1"/>
      <c r="AH412" s="1"/>
      <c r="AI412" s="3"/>
      <c r="AK412" s="1"/>
    </row>
    <row r="413" spans="4:37">
      <c r="D413" s="1"/>
      <c r="F413" s="1"/>
      <c r="G413" s="1"/>
      <c r="H413" s="1"/>
      <c r="AH413" s="1"/>
      <c r="AI413" s="3"/>
      <c r="AK413" s="1"/>
    </row>
    <row r="414" spans="4:37">
      <c r="D414" s="1"/>
      <c r="F414" s="1"/>
      <c r="G414" s="1"/>
      <c r="H414" s="1"/>
      <c r="AH414" s="1"/>
      <c r="AI414" s="3"/>
      <c r="AK414" s="1"/>
    </row>
    <row r="415" spans="4:37">
      <c r="D415" s="1"/>
      <c r="F415" s="1"/>
      <c r="G415" s="1"/>
      <c r="H415" s="1"/>
      <c r="AH415" s="1"/>
      <c r="AI415" s="3"/>
      <c r="AK415" s="1"/>
    </row>
    <row r="416" spans="4:37">
      <c r="D416" s="1"/>
      <c r="F416" s="1"/>
      <c r="G416" s="1"/>
      <c r="H416" s="1"/>
      <c r="AH416" s="1"/>
      <c r="AI416" s="3"/>
      <c r="AK416" s="1"/>
    </row>
    <row r="417" spans="4:37">
      <c r="D417" s="1"/>
      <c r="F417" s="1"/>
      <c r="G417" s="1"/>
      <c r="H417" s="1"/>
      <c r="AH417" s="1"/>
      <c r="AI417" s="3"/>
      <c r="AK417" s="1"/>
    </row>
    <row r="418" spans="4:37">
      <c r="D418" s="1"/>
      <c r="F418" s="1"/>
      <c r="G418" s="1"/>
      <c r="H418" s="1"/>
      <c r="AH418" s="1"/>
      <c r="AI418" s="3"/>
      <c r="AK418" s="1"/>
    </row>
    <row r="419" spans="4:37">
      <c r="D419" s="1"/>
      <c r="F419" s="1"/>
      <c r="G419" s="1"/>
      <c r="H419" s="1"/>
      <c r="AH419" s="1"/>
      <c r="AI419" s="3"/>
      <c r="AK419" s="1"/>
    </row>
    <row r="420" spans="4:37">
      <c r="D420" s="1"/>
      <c r="F420" s="1"/>
      <c r="G420" s="1"/>
      <c r="H420" s="1"/>
      <c r="AH420" s="1"/>
      <c r="AI420" s="3"/>
      <c r="AK420" s="1"/>
    </row>
    <row r="421" spans="4:37">
      <c r="D421" s="1"/>
      <c r="F421" s="1"/>
      <c r="G421" s="1"/>
      <c r="H421" s="1"/>
      <c r="AH421" s="1"/>
      <c r="AI421" s="3"/>
      <c r="AK421" s="1"/>
    </row>
    <row r="422" spans="4:37">
      <c r="D422" s="1"/>
      <c r="F422" s="1"/>
      <c r="G422" s="1"/>
      <c r="H422" s="1"/>
      <c r="AH422" s="1"/>
      <c r="AI422" s="3"/>
      <c r="AK422" s="1"/>
    </row>
    <row r="423" spans="4:37">
      <c r="D423" s="1"/>
      <c r="F423" s="1"/>
      <c r="G423" s="1"/>
      <c r="H423" s="1"/>
      <c r="AH423" s="1"/>
      <c r="AI423" s="3"/>
      <c r="AK423" s="1"/>
    </row>
    <row r="424" spans="4:37">
      <c r="D424" s="1"/>
      <c r="F424" s="1"/>
      <c r="G424" s="1"/>
      <c r="H424" s="1"/>
      <c r="AH424" s="1"/>
      <c r="AI424" s="3"/>
      <c r="AK424" s="1"/>
    </row>
    <row r="425" spans="4:37">
      <c r="D425" s="1"/>
      <c r="F425" s="1"/>
      <c r="G425" s="1"/>
      <c r="H425" s="1"/>
      <c r="AH425" s="1"/>
      <c r="AI425" s="3"/>
      <c r="AK425" s="1"/>
    </row>
    <row r="426" spans="4:37">
      <c r="D426" s="1"/>
      <c r="F426" s="1"/>
      <c r="G426" s="1"/>
      <c r="H426" s="1"/>
      <c r="AH426" s="1"/>
      <c r="AI426" s="3"/>
      <c r="AK426" s="1"/>
    </row>
    <row r="427" spans="4:37">
      <c r="D427" s="1"/>
      <c r="F427" s="1"/>
      <c r="G427" s="1"/>
      <c r="H427" s="1"/>
      <c r="AH427" s="1"/>
      <c r="AI427" s="3"/>
      <c r="AK427" s="1"/>
    </row>
    <row r="428" spans="4:37">
      <c r="D428" s="1"/>
      <c r="F428" s="1"/>
      <c r="G428" s="1"/>
      <c r="H428" s="1"/>
      <c r="AH428" s="1"/>
      <c r="AI428" s="3"/>
      <c r="AK428" s="1"/>
    </row>
    <row r="429" spans="4:37">
      <c r="D429" s="1"/>
      <c r="F429" s="1"/>
      <c r="G429" s="1"/>
      <c r="H429" s="1"/>
      <c r="AH429" s="1"/>
      <c r="AI429" s="3"/>
      <c r="AK429" s="1"/>
    </row>
    <row r="430" spans="4:37">
      <c r="D430" s="1"/>
      <c r="F430" s="1"/>
      <c r="G430" s="1"/>
      <c r="H430" s="1"/>
      <c r="AH430" s="1"/>
      <c r="AI430" s="3"/>
      <c r="AK430" s="1"/>
    </row>
    <row r="431" spans="4:37">
      <c r="D431" s="1"/>
      <c r="F431" s="1"/>
      <c r="G431" s="1"/>
      <c r="H431" s="1"/>
      <c r="AH431" s="1"/>
      <c r="AI431" s="3"/>
      <c r="AK431" s="1"/>
    </row>
    <row r="432" spans="4:37">
      <c r="D432" s="1"/>
      <c r="F432" s="1"/>
      <c r="G432" s="1"/>
      <c r="H432" s="1"/>
      <c r="AH432" s="1"/>
      <c r="AI432" s="3"/>
      <c r="AK432" s="1"/>
    </row>
    <row r="433" spans="4:37">
      <c r="D433" s="1"/>
      <c r="F433" s="1"/>
      <c r="G433" s="1"/>
      <c r="H433" s="1"/>
      <c r="AH433" s="1"/>
      <c r="AI433" s="3"/>
      <c r="AK433" s="1"/>
    </row>
    <row r="434" spans="4:37">
      <c r="D434" s="1"/>
      <c r="F434" s="1"/>
      <c r="G434" s="1"/>
      <c r="H434" s="1"/>
      <c r="AH434" s="1"/>
      <c r="AI434" s="3"/>
      <c r="AK434" s="1"/>
    </row>
    <row r="435" spans="4:37">
      <c r="D435" s="1"/>
      <c r="F435" s="1"/>
      <c r="G435" s="1"/>
      <c r="H435" s="1"/>
      <c r="AH435" s="1"/>
      <c r="AI435" s="3"/>
      <c r="AK435" s="1"/>
    </row>
    <row r="436" spans="4:37">
      <c r="D436" s="1"/>
      <c r="F436" s="1"/>
      <c r="G436" s="1"/>
      <c r="H436" s="1"/>
      <c r="AH436" s="1"/>
      <c r="AI436" s="3"/>
      <c r="AK436" s="1"/>
    </row>
    <row r="437" spans="4:37">
      <c r="D437" s="1"/>
      <c r="F437" s="1"/>
      <c r="G437" s="1"/>
      <c r="H437" s="1"/>
      <c r="AH437" s="1"/>
      <c r="AI437" s="3"/>
      <c r="AK437" s="1"/>
    </row>
    <row r="438" spans="4:37">
      <c r="D438" s="1"/>
      <c r="F438" s="1"/>
      <c r="G438" s="1"/>
      <c r="H438" s="1"/>
      <c r="AH438" s="1"/>
      <c r="AI438" s="3"/>
      <c r="AK438" s="1"/>
    </row>
    <row r="439" spans="4:37">
      <c r="D439" s="1"/>
      <c r="F439" s="1"/>
      <c r="G439" s="1"/>
      <c r="H439" s="1"/>
      <c r="AH439" s="1"/>
      <c r="AI439" s="3"/>
      <c r="AK439" s="1"/>
    </row>
    <row r="440" spans="4:37">
      <c r="D440" s="1"/>
      <c r="F440" s="1"/>
      <c r="G440" s="1"/>
      <c r="H440" s="1"/>
      <c r="AH440" s="1"/>
      <c r="AI440" s="3"/>
      <c r="AK440" s="1"/>
    </row>
    <row r="441" spans="4:37">
      <c r="D441" s="1"/>
      <c r="F441" s="1"/>
      <c r="G441" s="1"/>
      <c r="H441" s="1"/>
      <c r="AH441" s="1"/>
      <c r="AI441" s="3"/>
      <c r="AK441" s="1"/>
    </row>
    <row r="442" spans="4:37">
      <c r="D442" s="1"/>
      <c r="F442" s="1"/>
      <c r="G442" s="1"/>
      <c r="H442" s="1"/>
      <c r="AH442" s="1"/>
      <c r="AI442" s="3"/>
      <c r="AK442" s="1"/>
    </row>
    <row r="443" spans="4:37">
      <c r="D443" s="1"/>
      <c r="F443" s="1"/>
      <c r="G443" s="1"/>
      <c r="H443" s="1"/>
      <c r="AH443" s="1"/>
      <c r="AI443" s="3"/>
      <c r="AK443" s="1"/>
    </row>
    <row r="444" spans="4:37">
      <c r="D444" s="1"/>
      <c r="F444" s="1"/>
      <c r="G444" s="1"/>
      <c r="H444" s="1"/>
      <c r="AH444" s="1"/>
      <c r="AI444" s="3"/>
      <c r="AK444" s="1"/>
    </row>
    <row r="445" spans="4:37">
      <c r="D445" s="1"/>
      <c r="F445" s="1"/>
      <c r="G445" s="1"/>
      <c r="H445" s="1"/>
      <c r="AH445" s="1"/>
      <c r="AI445" s="3"/>
      <c r="AK445" s="1"/>
    </row>
    <row r="446" spans="4:37">
      <c r="D446" s="1"/>
      <c r="F446" s="1"/>
      <c r="G446" s="1"/>
      <c r="H446" s="1"/>
      <c r="AH446" s="1"/>
      <c r="AI446" s="3"/>
      <c r="AK446" s="1"/>
    </row>
    <row r="447" spans="4:37">
      <c r="D447" s="1"/>
      <c r="F447" s="1"/>
      <c r="G447" s="1"/>
      <c r="H447" s="1"/>
      <c r="AH447" s="1"/>
      <c r="AI447" s="3"/>
      <c r="AK447" s="1"/>
    </row>
    <row r="448" spans="4:37">
      <c r="D448" s="1"/>
      <c r="F448" s="1"/>
      <c r="G448" s="1"/>
      <c r="H448" s="1"/>
      <c r="AH448" s="1"/>
      <c r="AI448" s="3"/>
      <c r="AK448" s="1"/>
    </row>
    <row r="449" spans="4:37">
      <c r="D449" s="1"/>
      <c r="F449" s="1"/>
      <c r="G449" s="1"/>
      <c r="H449" s="1"/>
      <c r="AH449" s="1"/>
      <c r="AI449" s="3"/>
      <c r="AK449" s="1"/>
    </row>
    <row r="450" spans="4:37">
      <c r="D450" s="1"/>
      <c r="F450" s="1"/>
      <c r="G450" s="1"/>
      <c r="H450" s="1"/>
      <c r="AH450" s="1"/>
      <c r="AI450" s="3"/>
      <c r="AK450" s="1"/>
    </row>
    <row r="451" spans="4:37">
      <c r="D451" s="1"/>
      <c r="F451" s="1"/>
      <c r="G451" s="1"/>
      <c r="H451" s="1"/>
      <c r="AH451" s="1"/>
      <c r="AI451" s="3"/>
      <c r="AK451" s="1"/>
    </row>
    <row r="452" spans="4:37">
      <c r="D452" s="1"/>
      <c r="F452" s="1"/>
      <c r="G452" s="1"/>
      <c r="H452" s="1"/>
      <c r="AH452" s="1"/>
      <c r="AI452" s="3"/>
      <c r="AK452" s="1"/>
    </row>
    <row r="453" spans="4:37">
      <c r="D453" s="1"/>
      <c r="F453" s="1"/>
      <c r="G453" s="1"/>
      <c r="H453" s="1"/>
      <c r="AH453" s="1"/>
      <c r="AI453" s="3"/>
      <c r="AK453" s="1"/>
    </row>
    <row r="454" spans="4:37">
      <c r="D454" s="1"/>
      <c r="F454" s="1"/>
      <c r="G454" s="1"/>
      <c r="H454" s="1"/>
      <c r="AH454" s="1"/>
      <c r="AI454" s="3"/>
      <c r="AK454" s="1"/>
    </row>
    <row r="455" spans="4:37">
      <c r="D455" s="1"/>
      <c r="F455" s="1"/>
      <c r="G455" s="1"/>
      <c r="H455" s="1"/>
      <c r="AH455" s="1"/>
      <c r="AI455" s="3"/>
      <c r="AK455" s="1"/>
    </row>
    <row r="456" spans="4:37">
      <c r="D456" s="1"/>
      <c r="F456" s="1"/>
      <c r="G456" s="1"/>
      <c r="H456" s="1"/>
      <c r="AH456" s="1"/>
      <c r="AI456" s="3"/>
      <c r="AK456" s="1"/>
    </row>
    <row r="457" spans="4:37">
      <c r="D457" s="1"/>
      <c r="F457" s="1"/>
      <c r="G457" s="1"/>
      <c r="H457" s="1"/>
      <c r="AH457" s="1"/>
      <c r="AI457" s="3"/>
      <c r="AK457" s="1"/>
    </row>
    <row r="458" spans="4:37">
      <c r="D458" s="1"/>
      <c r="F458" s="1"/>
      <c r="G458" s="1"/>
      <c r="H458" s="1"/>
      <c r="AH458" s="1"/>
      <c r="AI458" s="3"/>
      <c r="AK458" s="1"/>
    </row>
    <row r="459" spans="4:37">
      <c r="D459" s="1"/>
      <c r="F459" s="1"/>
      <c r="G459" s="1"/>
      <c r="H459" s="1"/>
      <c r="AH459" s="1"/>
      <c r="AI459" s="3"/>
      <c r="AK459" s="1"/>
    </row>
    <row r="460" spans="4:37">
      <c r="D460" s="1"/>
      <c r="F460" s="1"/>
      <c r="G460" s="1"/>
      <c r="H460" s="1"/>
      <c r="AH460" s="1"/>
      <c r="AI460" s="3"/>
      <c r="AK460" s="1"/>
    </row>
    <row r="461" spans="4:37">
      <c r="D461" s="1"/>
      <c r="F461" s="1"/>
      <c r="G461" s="1"/>
      <c r="H461" s="1"/>
      <c r="AH461" s="1"/>
      <c r="AI461" s="3"/>
      <c r="AK461" s="1"/>
    </row>
    <row r="462" spans="4:37">
      <c r="D462" s="1"/>
      <c r="F462" s="1"/>
      <c r="G462" s="1"/>
      <c r="H462" s="1"/>
      <c r="AH462" s="1"/>
      <c r="AI462" s="3"/>
      <c r="AK462" s="1"/>
    </row>
    <row r="463" spans="4:37">
      <c r="D463" s="1"/>
      <c r="F463" s="1"/>
      <c r="G463" s="1"/>
      <c r="H463" s="1"/>
      <c r="AH463" s="1"/>
      <c r="AI463" s="3"/>
      <c r="AK463" s="1"/>
    </row>
    <row r="464" spans="4:37">
      <c r="D464" s="1"/>
      <c r="F464" s="1"/>
      <c r="G464" s="1"/>
      <c r="H464" s="1"/>
      <c r="AH464" s="1"/>
      <c r="AI464" s="3"/>
      <c r="AK464" s="1"/>
    </row>
    <row r="465" spans="4:37">
      <c r="D465" s="1"/>
      <c r="F465" s="1"/>
      <c r="G465" s="1"/>
      <c r="H465" s="1"/>
      <c r="AH465" s="1"/>
      <c r="AI465" s="3"/>
      <c r="AK465" s="1"/>
    </row>
    <row r="466" spans="4:37">
      <c r="D466" s="1"/>
      <c r="F466" s="1"/>
      <c r="G466" s="1"/>
      <c r="H466" s="1"/>
      <c r="AH466" s="1"/>
      <c r="AI466" s="3"/>
      <c r="AK466" s="1"/>
    </row>
    <row r="467" spans="4:37">
      <c r="D467" s="1"/>
      <c r="F467" s="1"/>
      <c r="G467" s="1"/>
      <c r="H467" s="1"/>
      <c r="AH467" s="1"/>
      <c r="AI467" s="3"/>
      <c r="AK467" s="1"/>
    </row>
    <row r="468" spans="4:37">
      <c r="D468" s="1"/>
      <c r="F468" s="1"/>
      <c r="G468" s="1"/>
      <c r="H468" s="1"/>
      <c r="AH468" s="1"/>
      <c r="AI468" s="3"/>
      <c r="AK468" s="1"/>
    </row>
    <row r="469" spans="4:37">
      <c r="D469" s="1"/>
      <c r="F469" s="1"/>
      <c r="G469" s="1"/>
      <c r="H469" s="1"/>
      <c r="AH469" s="1"/>
      <c r="AI469" s="3"/>
      <c r="AK469" s="1"/>
    </row>
    <row r="470" spans="4:37">
      <c r="D470" s="1"/>
      <c r="F470" s="1"/>
      <c r="G470" s="1"/>
      <c r="H470" s="1"/>
      <c r="AH470" s="1"/>
      <c r="AI470" s="3"/>
      <c r="AK470" s="1"/>
    </row>
    <row r="471" spans="4:37">
      <c r="D471" s="1"/>
      <c r="F471" s="1"/>
      <c r="G471" s="1"/>
      <c r="H471" s="1"/>
      <c r="AH471" s="1"/>
      <c r="AI471" s="3"/>
      <c r="AK471" s="1"/>
    </row>
    <row r="472" spans="4:37">
      <c r="D472" s="1"/>
      <c r="F472" s="1"/>
      <c r="G472" s="1"/>
      <c r="H472" s="1"/>
      <c r="AH472" s="1"/>
      <c r="AI472" s="3"/>
      <c r="AK472" s="1"/>
    </row>
    <row r="473" spans="4:37">
      <c r="D473" s="1"/>
      <c r="F473" s="1"/>
      <c r="G473" s="1"/>
      <c r="H473" s="1"/>
      <c r="AH473" s="1"/>
      <c r="AI473" s="3"/>
      <c r="AK473" s="1"/>
    </row>
    <row r="474" spans="4:37">
      <c r="D474" s="1"/>
      <c r="F474" s="1"/>
      <c r="G474" s="1"/>
      <c r="H474" s="1"/>
      <c r="AH474" s="1"/>
      <c r="AI474" s="3"/>
      <c r="AK474" s="1"/>
    </row>
    <row r="475" spans="4:37">
      <c r="D475" s="1"/>
      <c r="F475" s="1"/>
      <c r="G475" s="1"/>
      <c r="H475" s="1"/>
      <c r="AH475" s="1"/>
      <c r="AI475" s="3"/>
      <c r="AK475" s="1"/>
    </row>
    <row r="476" spans="4:37">
      <c r="D476" s="1"/>
      <c r="F476" s="1"/>
      <c r="G476" s="1"/>
      <c r="H476" s="1"/>
      <c r="AH476" s="1"/>
      <c r="AI476" s="3"/>
      <c r="AK476" s="1"/>
    </row>
    <row r="477" spans="4:37">
      <c r="D477" s="1"/>
      <c r="F477" s="1"/>
      <c r="G477" s="1"/>
      <c r="H477" s="1"/>
      <c r="AH477" s="1"/>
      <c r="AI477" s="3"/>
      <c r="AK477" s="1"/>
    </row>
    <row r="478" spans="4:37">
      <c r="D478" s="1"/>
      <c r="F478" s="1"/>
      <c r="G478" s="1"/>
      <c r="H478" s="1"/>
      <c r="AH478" s="1"/>
      <c r="AI478" s="3"/>
      <c r="AK478" s="1"/>
    </row>
    <row r="479" spans="4:37">
      <c r="D479" s="1"/>
      <c r="F479" s="1"/>
      <c r="G479" s="1"/>
      <c r="H479" s="1"/>
      <c r="AH479" s="1"/>
      <c r="AI479" s="3"/>
      <c r="AK479" s="1"/>
    </row>
    <row r="480" spans="4:37">
      <c r="D480" s="1"/>
      <c r="F480" s="1"/>
      <c r="G480" s="1"/>
      <c r="H480" s="1"/>
      <c r="AH480" s="1"/>
      <c r="AI480" s="3"/>
      <c r="AK480" s="1"/>
    </row>
    <row r="481" spans="4:37">
      <c r="D481" s="1"/>
      <c r="F481" s="1"/>
      <c r="G481" s="1"/>
      <c r="H481" s="1"/>
      <c r="AH481" s="1"/>
      <c r="AI481" s="3"/>
      <c r="AK481" s="1"/>
    </row>
    <row r="482" spans="4:37">
      <c r="D482" s="1"/>
      <c r="F482" s="1"/>
      <c r="G482" s="1"/>
      <c r="H482" s="1"/>
      <c r="AH482" s="1"/>
      <c r="AI482" s="3"/>
      <c r="AK482" s="1"/>
    </row>
    <row r="483" spans="4:37">
      <c r="D483" s="1"/>
      <c r="F483" s="1"/>
      <c r="G483" s="1"/>
      <c r="H483" s="1"/>
      <c r="AH483" s="1"/>
      <c r="AI483" s="3"/>
      <c r="AK483" s="1"/>
    </row>
    <row r="484" spans="4:37">
      <c r="D484" s="1"/>
      <c r="F484" s="1"/>
      <c r="G484" s="1"/>
      <c r="H484" s="1"/>
      <c r="AH484" s="1"/>
      <c r="AI484" s="3"/>
      <c r="AK484" s="1"/>
    </row>
    <row r="485" spans="4:37">
      <c r="D485" s="1"/>
      <c r="F485" s="1"/>
      <c r="G485" s="1"/>
      <c r="H485" s="1"/>
      <c r="AH485" s="1"/>
      <c r="AI485" s="3"/>
      <c r="AK485" s="1"/>
    </row>
    <row r="486" spans="4:37">
      <c r="D486" s="1"/>
      <c r="F486" s="1"/>
      <c r="G486" s="1"/>
      <c r="H486" s="1"/>
      <c r="AH486" s="1"/>
      <c r="AI486" s="3"/>
      <c r="AK486" s="1"/>
    </row>
    <row r="487" spans="4:37">
      <c r="D487" s="1"/>
      <c r="F487" s="1"/>
      <c r="G487" s="1"/>
      <c r="H487" s="1"/>
      <c r="AH487" s="1"/>
      <c r="AI487" s="3"/>
      <c r="AK487" s="1"/>
    </row>
    <row r="488" spans="4:37">
      <c r="D488" s="1"/>
      <c r="F488" s="1"/>
      <c r="G488" s="1"/>
      <c r="H488" s="1"/>
      <c r="AH488" s="1"/>
      <c r="AI488" s="3"/>
      <c r="AK488" s="1"/>
    </row>
    <row r="489" spans="4:37">
      <c r="D489" s="1"/>
      <c r="F489" s="1"/>
      <c r="G489" s="1"/>
      <c r="H489" s="1"/>
      <c r="AH489" s="1"/>
      <c r="AI489" s="3"/>
      <c r="AK489" s="1"/>
    </row>
    <row r="490" spans="4:37">
      <c r="D490" s="1"/>
      <c r="F490" s="1"/>
      <c r="G490" s="1"/>
      <c r="H490" s="1"/>
      <c r="AH490" s="1"/>
      <c r="AI490" s="3"/>
      <c r="AK490" s="1"/>
    </row>
    <row r="491" spans="4:37">
      <c r="D491" s="1"/>
      <c r="F491" s="1"/>
      <c r="G491" s="1"/>
      <c r="H491" s="1"/>
      <c r="AH491" s="1"/>
      <c r="AI491" s="3"/>
      <c r="AK491" s="1"/>
    </row>
    <row r="492" spans="4:37">
      <c r="D492" s="1"/>
      <c r="F492" s="1"/>
      <c r="G492" s="1"/>
      <c r="H492" s="1"/>
      <c r="AH492" s="1"/>
      <c r="AI492" s="3"/>
      <c r="AK492" s="1"/>
    </row>
    <row r="493" spans="4:37">
      <c r="D493" s="1"/>
      <c r="F493" s="1"/>
      <c r="G493" s="1"/>
      <c r="H493" s="1"/>
      <c r="AH493" s="1"/>
      <c r="AI493" s="3"/>
      <c r="AK493" s="1"/>
    </row>
    <row r="494" spans="4:37">
      <c r="D494" s="1"/>
      <c r="F494" s="1"/>
      <c r="G494" s="1"/>
      <c r="H494" s="1"/>
      <c r="AH494" s="1"/>
      <c r="AI494" s="3"/>
      <c r="AK494" s="1"/>
    </row>
    <row r="495" spans="4:37">
      <c r="D495" s="1"/>
      <c r="F495" s="1"/>
      <c r="G495" s="1"/>
      <c r="H495" s="1"/>
      <c r="AH495" s="1"/>
      <c r="AI495" s="3"/>
      <c r="AK495" s="1"/>
    </row>
    <row r="496" spans="4:37">
      <c r="D496" s="1"/>
      <c r="F496" s="1"/>
      <c r="G496" s="1"/>
      <c r="H496" s="1"/>
      <c r="AH496" s="1"/>
      <c r="AI496" s="3"/>
      <c r="AK496" s="1"/>
    </row>
    <row r="497" spans="4:37">
      <c r="D497" s="1"/>
      <c r="F497" s="1"/>
      <c r="G497" s="1"/>
      <c r="H497" s="1"/>
      <c r="AH497" s="1"/>
      <c r="AI497" s="3"/>
      <c r="AK497" s="1"/>
    </row>
    <row r="498" spans="4:37">
      <c r="D498" s="1"/>
      <c r="F498" s="1"/>
      <c r="G498" s="1"/>
      <c r="H498" s="1"/>
      <c r="AH498" s="1"/>
      <c r="AI498" s="3"/>
      <c r="AK498" s="1"/>
    </row>
    <row r="499" spans="4:37">
      <c r="D499" s="1"/>
      <c r="F499" s="1"/>
      <c r="G499" s="1"/>
      <c r="H499" s="1"/>
      <c r="AH499" s="1"/>
      <c r="AI499" s="3"/>
      <c r="AK499" s="1"/>
    </row>
    <row r="500" spans="4:37">
      <c r="D500" s="1"/>
      <c r="F500" s="1"/>
      <c r="G500" s="1"/>
      <c r="H500" s="1"/>
      <c r="AH500" s="1"/>
      <c r="AI500" s="3"/>
      <c r="AK500" s="1"/>
    </row>
    <row r="501" spans="4:37">
      <c r="D501" s="1"/>
      <c r="F501" s="1"/>
      <c r="G501" s="1"/>
      <c r="H501" s="1"/>
      <c r="AH501" s="1"/>
      <c r="AI501" s="3"/>
      <c r="AK501" s="1"/>
    </row>
    <row r="502" spans="4:37">
      <c r="D502" s="1"/>
      <c r="F502" s="1"/>
      <c r="G502" s="1"/>
      <c r="H502" s="1"/>
      <c r="AH502" s="1"/>
      <c r="AI502" s="3"/>
      <c r="AK502" s="1"/>
    </row>
    <row r="503" spans="4:37">
      <c r="D503" s="1"/>
      <c r="F503" s="1"/>
      <c r="G503" s="1"/>
      <c r="H503" s="1"/>
      <c r="AH503" s="1"/>
      <c r="AI503" s="3"/>
      <c r="AK503" s="1"/>
    </row>
    <row r="504" spans="4:37">
      <c r="D504" s="1"/>
      <c r="F504" s="1"/>
      <c r="G504" s="1"/>
      <c r="H504" s="1"/>
      <c r="AH504" s="1"/>
      <c r="AI504" s="3"/>
      <c r="AK504" s="1"/>
    </row>
    <row r="505" spans="4:37">
      <c r="D505" s="1"/>
      <c r="F505" s="1"/>
      <c r="G505" s="1"/>
      <c r="H505" s="1"/>
      <c r="AH505" s="1"/>
      <c r="AI505" s="3"/>
      <c r="AK505" s="1"/>
    </row>
    <row r="506" spans="4:37">
      <c r="D506" s="1"/>
      <c r="F506" s="1"/>
      <c r="G506" s="1"/>
      <c r="H506" s="1"/>
      <c r="AH506" s="1"/>
      <c r="AI506" s="3"/>
      <c r="AK506" s="1"/>
    </row>
    <row r="507" spans="4:37">
      <c r="D507" s="1"/>
      <c r="F507" s="1"/>
      <c r="G507" s="1"/>
      <c r="H507" s="1"/>
      <c r="AH507" s="1"/>
      <c r="AI507" s="3"/>
      <c r="AK507" s="1"/>
    </row>
    <row r="508" spans="4:37">
      <c r="D508" s="1"/>
      <c r="F508" s="1"/>
      <c r="G508" s="1"/>
      <c r="H508" s="1"/>
      <c r="AH508" s="1"/>
      <c r="AI508" s="3"/>
      <c r="AK508" s="1"/>
    </row>
    <row r="509" spans="4:37">
      <c r="D509" s="1"/>
      <c r="F509" s="1"/>
      <c r="G509" s="1"/>
      <c r="H509" s="1"/>
      <c r="AH509" s="1"/>
      <c r="AI509" s="3"/>
      <c r="AK509" s="1"/>
    </row>
    <row r="510" spans="4:37">
      <c r="D510" s="1"/>
      <c r="F510" s="1"/>
      <c r="G510" s="1"/>
      <c r="H510" s="1"/>
      <c r="AH510" s="1"/>
      <c r="AI510" s="3"/>
      <c r="AK510" s="1"/>
    </row>
    <row r="511" spans="4:37">
      <c r="D511" s="1"/>
      <c r="F511" s="1"/>
      <c r="G511" s="1"/>
      <c r="H511" s="1"/>
      <c r="AH511" s="1"/>
      <c r="AI511" s="3"/>
      <c r="AK511" s="1"/>
    </row>
    <row r="512" spans="4:37">
      <c r="D512" s="1"/>
      <c r="F512" s="1"/>
      <c r="G512" s="1"/>
      <c r="H512" s="1"/>
      <c r="AH512" s="1"/>
      <c r="AI512" s="3"/>
      <c r="AK512" s="1"/>
    </row>
    <row r="513" spans="4:37">
      <c r="D513" s="1"/>
      <c r="F513" s="1"/>
      <c r="G513" s="1"/>
      <c r="H513" s="1"/>
      <c r="AH513" s="1"/>
      <c r="AI513" s="3"/>
      <c r="AK513" s="1"/>
    </row>
    <row r="514" spans="4:37">
      <c r="D514" s="1"/>
      <c r="F514" s="1"/>
      <c r="G514" s="1"/>
      <c r="H514" s="1"/>
      <c r="AH514" s="1"/>
      <c r="AI514" s="3"/>
      <c r="AK514" s="1"/>
    </row>
    <row r="515" spans="4:37">
      <c r="D515" s="1"/>
      <c r="F515" s="1"/>
      <c r="G515" s="1"/>
      <c r="H515" s="1"/>
      <c r="AH515" s="1"/>
      <c r="AI515" s="3"/>
      <c r="AK515" s="1"/>
    </row>
    <row r="516" spans="4:37">
      <c r="D516" s="1"/>
      <c r="F516" s="1"/>
      <c r="G516" s="1"/>
      <c r="H516" s="1"/>
      <c r="AH516" s="1"/>
      <c r="AI516" s="3"/>
      <c r="AK516" s="1"/>
    </row>
    <row r="517" spans="4:37">
      <c r="D517" s="1"/>
      <c r="F517" s="1"/>
      <c r="G517" s="1"/>
      <c r="H517" s="1"/>
      <c r="AH517" s="1"/>
      <c r="AI517" s="3"/>
      <c r="AK517" s="1"/>
    </row>
    <row r="518" spans="4:37">
      <c r="D518" s="1"/>
      <c r="F518" s="1"/>
      <c r="G518" s="1"/>
      <c r="H518" s="1"/>
      <c r="AH518" s="1"/>
      <c r="AI518" s="3"/>
      <c r="AK518" s="1"/>
    </row>
    <row r="519" spans="4:37">
      <c r="D519" s="1"/>
      <c r="F519" s="1"/>
      <c r="G519" s="1"/>
      <c r="H519" s="1"/>
      <c r="AH519" s="1"/>
      <c r="AI519" s="3"/>
      <c r="AK519" s="1"/>
    </row>
    <row r="520" spans="4:37">
      <c r="D520" s="1"/>
      <c r="F520" s="1"/>
      <c r="G520" s="1"/>
      <c r="H520" s="1"/>
      <c r="AH520" s="1"/>
      <c r="AI520" s="3"/>
      <c r="AK520" s="1"/>
    </row>
    <row r="521" spans="4:37">
      <c r="D521" s="1"/>
      <c r="F521" s="1"/>
      <c r="G521" s="1"/>
      <c r="H521" s="1"/>
      <c r="AH521" s="1"/>
      <c r="AI521" s="3"/>
      <c r="AK521" s="1"/>
    </row>
    <row r="522" spans="4:37">
      <c r="D522" s="1"/>
      <c r="F522" s="1"/>
      <c r="G522" s="1"/>
      <c r="H522" s="1"/>
      <c r="AH522" s="1"/>
      <c r="AI522" s="3"/>
      <c r="AK522" s="1"/>
    </row>
    <row r="523" spans="4:37">
      <c r="D523" s="1"/>
      <c r="F523" s="1"/>
      <c r="G523" s="1"/>
      <c r="H523" s="1"/>
      <c r="AH523" s="1"/>
      <c r="AI523" s="3"/>
      <c r="AK523" s="1"/>
    </row>
    <row r="524" spans="4:37">
      <c r="D524" s="1"/>
      <c r="F524" s="1"/>
      <c r="G524" s="1"/>
      <c r="H524" s="1"/>
      <c r="AH524" s="1"/>
      <c r="AI524" s="3"/>
      <c r="AK524" s="1"/>
    </row>
    <row r="525" spans="4:37">
      <c r="D525" s="1"/>
      <c r="F525" s="1"/>
      <c r="G525" s="1"/>
      <c r="H525" s="1"/>
      <c r="AH525" s="1"/>
      <c r="AI525" s="3"/>
      <c r="AK525" s="1"/>
    </row>
    <row r="526" spans="4:37">
      <c r="D526" s="1"/>
      <c r="F526" s="1"/>
      <c r="G526" s="1"/>
      <c r="H526" s="1"/>
      <c r="AH526" s="1"/>
      <c r="AI526" s="3"/>
      <c r="AK526" s="1"/>
    </row>
    <row r="527" spans="4:37">
      <c r="D527" s="1"/>
      <c r="F527" s="1"/>
      <c r="G527" s="1"/>
      <c r="H527" s="1"/>
      <c r="AH527" s="1"/>
      <c r="AI527" s="3"/>
      <c r="AK527" s="1"/>
    </row>
    <row r="528" spans="4:37">
      <c r="D528" s="1"/>
      <c r="F528" s="1"/>
      <c r="G528" s="1"/>
      <c r="H528" s="1"/>
      <c r="AH528" s="1"/>
      <c r="AI528" s="3"/>
      <c r="AK528" s="1"/>
    </row>
    <row r="529" spans="4:37">
      <c r="D529" s="1"/>
      <c r="F529" s="1"/>
      <c r="G529" s="1"/>
      <c r="H529" s="1"/>
      <c r="AH529" s="1"/>
      <c r="AI529" s="3"/>
      <c r="AK529" s="1"/>
    </row>
    <row r="530" spans="4:37">
      <c r="D530" s="1"/>
      <c r="F530" s="1"/>
      <c r="G530" s="1"/>
      <c r="H530" s="1"/>
      <c r="AH530" s="1"/>
      <c r="AI530" s="3"/>
      <c r="AK530" s="1"/>
    </row>
    <row r="531" spans="4:37">
      <c r="D531" s="1"/>
      <c r="F531" s="1"/>
      <c r="G531" s="1"/>
      <c r="H531" s="1"/>
      <c r="AH531" s="1"/>
      <c r="AI531" s="3"/>
      <c r="AK531" s="1"/>
    </row>
    <row r="532" spans="4:37">
      <c r="D532" s="1"/>
      <c r="F532" s="1"/>
      <c r="G532" s="1"/>
      <c r="H532" s="1"/>
      <c r="AH532" s="1"/>
      <c r="AI532" s="3"/>
      <c r="AK532" s="1"/>
    </row>
    <row r="533" spans="4:37">
      <c r="D533" s="1"/>
      <c r="F533" s="1"/>
      <c r="G533" s="1"/>
      <c r="H533" s="1"/>
      <c r="AH533" s="1"/>
      <c r="AI533" s="3"/>
      <c r="AK533" s="1"/>
    </row>
    <row r="534" spans="4:37">
      <c r="D534" s="1"/>
      <c r="F534" s="1"/>
      <c r="G534" s="1"/>
      <c r="H534" s="1"/>
      <c r="AH534" s="1"/>
      <c r="AI534" s="3"/>
      <c r="AK534" s="1"/>
    </row>
    <row r="535" spans="4:37">
      <c r="D535" s="1"/>
      <c r="F535" s="1"/>
      <c r="G535" s="1"/>
      <c r="H535" s="1"/>
      <c r="AH535" s="1"/>
      <c r="AI535" s="3"/>
      <c r="AK535" s="1"/>
    </row>
    <row r="536" spans="4:37">
      <c r="D536" s="1"/>
      <c r="F536" s="1"/>
      <c r="G536" s="1"/>
      <c r="H536" s="1"/>
      <c r="AH536" s="1"/>
      <c r="AI536" s="3"/>
      <c r="AK536" s="1"/>
    </row>
    <row r="537" spans="4:37">
      <c r="D537" s="1"/>
      <c r="F537" s="1"/>
      <c r="G537" s="1"/>
      <c r="H537" s="1"/>
      <c r="AH537" s="1"/>
      <c r="AI537" s="3"/>
      <c r="AK537" s="1"/>
    </row>
    <row r="538" spans="4:37">
      <c r="D538" s="1"/>
      <c r="F538" s="1"/>
      <c r="G538" s="1"/>
      <c r="H538" s="1"/>
      <c r="AH538" s="1"/>
      <c r="AI538" s="3"/>
      <c r="AK538" s="1"/>
    </row>
    <row r="539" spans="4:37">
      <c r="D539" s="1"/>
      <c r="F539" s="1"/>
      <c r="G539" s="1"/>
      <c r="H539" s="1"/>
      <c r="AH539" s="1"/>
      <c r="AI539" s="3"/>
      <c r="AK539" s="1"/>
    </row>
    <row r="540" spans="4:37">
      <c r="D540" s="1"/>
      <c r="F540" s="1"/>
      <c r="G540" s="1"/>
      <c r="H540" s="1"/>
      <c r="AH540" s="1"/>
      <c r="AI540" s="3"/>
      <c r="AK540" s="1"/>
    </row>
    <row r="541" spans="4:37">
      <c r="D541" s="1"/>
      <c r="F541" s="1"/>
      <c r="G541" s="1"/>
      <c r="H541" s="1"/>
      <c r="AH541" s="1"/>
      <c r="AI541" s="3"/>
      <c r="AK541" s="1"/>
    </row>
    <row r="542" spans="4:37">
      <c r="D542" s="1"/>
      <c r="F542" s="1"/>
      <c r="G542" s="1"/>
      <c r="H542" s="1"/>
      <c r="AH542" s="1"/>
      <c r="AI542" s="3"/>
      <c r="AK542" s="1"/>
    </row>
    <row r="543" spans="4:37">
      <c r="D543" s="1"/>
      <c r="F543" s="1"/>
      <c r="G543" s="1"/>
      <c r="H543" s="1"/>
      <c r="AH543" s="1"/>
      <c r="AI543" s="3"/>
      <c r="AK543" s="1"/>
    </row>
    <row r="544" spans="4:37">
      <c r="D544" s="1"/>
      <c r="F544" s="1"/>
      <c r="G544" s="1"/>
      <c r="H544" s="1"/>
      <c r="AH544" s="1"/>
      <c r="AI544" s="3"/>
      <c r="AK544" s="1"/>
    </row>
    <row r="545" spans="4:37">
      <c r="D545" s="1"/>
      <c r="F545" s="1"/>
      <c r="G545" s="1"/>
      <c r="H545" s="1"/>
      <c r="AH545" s="1"/>
      <c r="AI545" s="3"/>
      <c r="AK545" s="1"/>
    </row>
    <row r="546" spans="4:37">
      <c r="D546" s="1"/>
      <c r="F546" s="1"/>
      <c r="G546" s="1"/>
      <c r="H546" s="1"/>
      <c r="AH546" s="1"/>
      <c r="AI546" s="3"/>
      <c r="AK546" s="1"/>
    </row>
    <row r="547" spans="4:37">
      <c r="D547" s="1"/>
      <c r="F547" s="1"/>
      <c r="G547" s="1"/>
      <c r="H547" s="1"/>
      <c r="AH547" s="1"/>
      <c r="AI547" s="3"/>
      <c r="AK547" s="1"/>
    </row>
    <row r="548" spans="4:37">
      <c r="D548" s="1"/>
      <c r="F548" s="1"/>
      <c r="G548" s="1"/>
      <c r="H548" s="1"/>
      <c r="AH548" s="1"/>
      <c r="AI548" s="3"/>
      <c r="AK548" s="1"/>
    </row>
    <row r="549" spans="4:37">
      <c r="D549" s="1"/>
      <c r="F549" s="1"/>
      <c r="G549" s="1"/>
      <c r="H549" s="1"/>
      <c r="AH549" s="1"/>
      <c r="AI549" s="3"/>
      <c r="AK549" s="1"/>
    </row>
    <row r="550" spans="4:37">
      <c r="D550" s="1"/>
      <c r="F550" s="1"/>
      <c r="G550" s="1"/>
      <c r="H550" s="1"/>
      <c r="AH550" s="1"/>
      <c r="AI550" s="3"/>
      <c r="AK550" s="1"/>
    </row>
    <row r="551" spans="4:37">
      <c r="D551" s="1"/>
      <c r="F551" s="1"/>
      <c r="G551" s="1"/>
      <c r="H551" s="1"/>
      <c r="AH551" s="1"/>
      <c r="AI551" s="3"/>
      <c r="AK551" s="1"/>
    </row>
    <row r="552" spans="4:37">
      <c r="D552" s="1"/>
      <c r="F552" s="1"/>
      <c r="G552" s="1"/>
      <c r="H552" s="1"/>
      <c r="AH552" s="1"/>
      <c r="AI552" s="3"/>
      <c r="AK552" s="1"/>
    </row>
    <row r="553" spans="4:37">
      <c r="D553" s="1"/>
      <c r="F553" s="1"/>
      <c r="G553" s="1"/>
      <c r="H553" s="1"/>
      <c r="AH553" s="1"/>
      <c r="AI553" s="3"/>
      <c r="AK553" s="1"/>
    </row>
    <row r="554" spans="4:37">
      <c r="D554" s="1"/>
      <c r="F554" s="1"/>
      <c r="G554" s="1"/>
      <c r="H554" s="1"/>
      <c r="AH554" s="1"/>
      <c r="AI554" s="3"/>
      <c r="AK554" s="1"/>
    </row>
    <row r="555" spans="4:37">
      <c r="D555" s="1"/>
      <c r="F555" s="1"/>
      <c r="G555" s="1"/>
      <c r="H555" s="1"/>
      <c r="AH555" s="1"/>
      <c r="AI555" s="3"/>
      <c r="AK555" s="1"/>
    </row>
    <row r="556" spans="4:37">
      <c r="D556" s="1"/>
      <c r="F556" s="1"/>
      <c r="G556" s="1"/>
      <c r="H556" s="1"/>
      <c r="AH556" s="1"/>
      <c r="AI556" s="3"/>
      <c r="AK556" s="1"/>
    </row>
    <row r="557" spans="4:37">
      <c r="D557" s="1"/>
      <c r="F557" s="1"/>
      <c r="G557" s="1"/>
      <c r="H557" s="1"/>
      <c r="AH557" s="1"/>
      <c r="AI557" s="3"/>
      <c r="AK557" s="1"/>
    </row>
    <row r="558" spans="4:37">
      <c r="D558" s="1"/>
      <c r="F558" s="1"/>
      <c r="G558" s="1"/>
      <c r="H558" s="1"/>
      <c r="AH558" s="1"/>
      <c r="AI558" s="3"/>
      <c r="AK558" s="1"/>
    </row>
    <row r="559" spans="4:37">
      <c r="D559" s="1"/>
      <c r="F559" s="1"/>
      <c r="G559" s="1"/>
      <c r="H559" s="1"/>
      <c r="AH559" s="1"/>
      <c r="AI559" s="3"/>
      <c r="AK559" s="1"/>
    </row>
    <row r="560" spans="4:37">
      <c r="D560" s="1"/>
      <c r="F560" s="1"/>
      <c r="G560" s="1"/>
      <c r="H560" s="1"/>
      <c r="AH560" s="1"/>
      <c r="AI560" s="3"/>
      <c r="AK560" s="1"/>
    </row>
    <row r="561" spans="4:37">
      <c r="D561" s="1"/>
      <c r="F561" s="1"/>
      <c r="G561" s="1"/>
      <c r="H561" s="1"/>
      <c r="AH561" s="1"/>
      <c r="AI561" s="3"/>
      <c r="AK561" s="1"/>
    </row>
    <row r="562" spans="4:37">
      <c r="D562" s="1"/>
      <c r="F562" s="1"/>
      <c r="G562" s="1"/>
      <c r="H562" s="1"/>
      <c r="AH562" s="1"/>
      <c r="AI562" s="3"/>
      <c r="AK562" s="1"/>
    </row>
    <row r="563" spans="4:37">
      <c r="D563" s="1"/>
      <c r="F563" s="1"/>
      <c r="G563" s="1"/>
      <c r="H563" s="1"/>
      <c r="AH563" s="1"/>
      <c r="AI563" s="3"/>
      <c r="AK563" s="1"/>
    </row>
    <row r="564" spans="4:37">
      <c r="D564" s="1"/>
      <c r="F564" s="1"/>
      <c r="G564" s="1"/>
      <c r="H564" s="1"/>
      <c r="AH564" s="1"/>
      <c r="AI564" s="3"/>
      <c r="AK564" s="1"/>
    </row>
    <row r="565" spans="4:37">
      <c r="D565" s="1"/>
      <c r="F565" s="1"/>
      <c r="G565" s="1"/>
      <c r="H565" s="1"/>
      <c r="AH565" s="1"/>
      <c r="AI565" s="3"/>
      <c r="AK565" s="1"/>
    </row>
    <row r="566" spans="4:37">
      <c r="D566" s="1"/>
      <c r="F566" s="1"/>
      <c r="G566" s="1"/>
      <c r="H566" s="1"/>
      <c r="AH566" s="1"/>
      <c r="AI566" s="3"/>
      <c r="AK566" s="1"/>
    </row>
    <row r="567" spans="4:37">
      <c r="D567" s="1"/>
      <c r="F567" s="1"/>
      <c r="G567" s="1"/>
      <c r="H567" s="1"/>
      <c r="AH567" s="1"/>
      <c r="AI567" s="3"/>
      <c r="AK567" s="1"/>
    </row>
    <row r="568" spans="4:37">
      <c r="D568" s="1"/>
      <c r="F568" s="1"/>
      <c r="G568" s="1"/>
      <c r="H568" s="1"/>
      <c r="AH568" s="1"/>
      <c r="AI568" s="3"/>
      <c r="AK568" s="1"/>
    </row>
    <row r="569" spans="4:37">
      <c r="D569" s="1"/>
      <c r="F569" s="1"/>
      <c r="G569" s="1"/>
      <c r="H569" s="1"/>
      <c r="AH569" s="1"/>
      <c r="AI569" s="3"/>
      <c r="AK569" s="1"/>
    </row>
    <row r="570" spans="4:37">
      <c r="D570" s="1"/>
      <c r="F570" s="1"/>
      <c r="G570" s="1"/>
      <c r="H570" s="1"/>
      <c r="AH570" s="1"/>
      <c r="AI570" s="3"/>
      <c r="AK570" s="1"/>
    </row>
    <row r="571" spans="4:37">
      <c r="D571" s="1"/>
      <c r="F571" s="1"/>
      <c r="G571" s="1"/>
      <c r="H571" s="1"/>
      <c r="AH571" s="1"/>
      <c r="AI571" s="3"/>
      <c r="AK571" s="1"/>
    </row>
    <row r="572" spans="4:37">
      <c r="D572" s="1"/>
      <c r="F572" s="1"/>
      <c r="G572" s="1"/>
      <c r="H572" s="1"/>
      <c r="AH572" s="1"/>
      <c r="AI572" s="3"/>
      <c r="AK572" s="1"/>
    </row>
    <row r="573" spans="4:37">
      <c r="D573" s="1"/>
      <c r="F573" s="1"/>
      <c r="G573" s="1"/>
      <c r="H573" s="1"/>
      <c r="AH573" s="1"/>
      <c r="AI573" s="3"/>
      <c r="AK573" s="1"/>
    </row>
    <row r="574" spans="4:37">
      <c r="D574" s="1"/>
      <c r="F574" s="1"/>
      <c r="G574" s="1"/>
      <c r="H574" s="1"/>
      <c r="AH574" s="1"/>
      <c r="AI574" s="3"/>
      <c r="AK574" s="1"/>
    </row>
    <row r="575" spans="4:37">
      <c r="D575" s="1"/>
      <c r="F575" s="1"/>
      <c r="G575" s="1"/>
      <c r="H575" s="1"/>
      <c r="AH575" s="1"/>
      <c r="AI575" s="3"/>
      <c r="AK575" s="1"/>
    </row>
    <row r="576" spans="4:37">
      <c r="D576" s="1"/>
      <c r="F576" s="1"/>
      <c r="G576" s="1"/>
      <c r="H576" s="1"/>
      <c r="AH576" s="1"/>
      <c r="AI576" s="3"/>
      <c r="AK576" s="1"/>
    </row>
    <row r="577" spans="4:37">
      <c r="D577" s="1"/>
      <c r="F577" s="1"/>
      <c r="G577" s="1"/>
      <c r="H577" s="1"/>
      <c r="AH577" s="1"/>
      <c r="AI577" s="3"/>
      <c r="AK577" s="1"/>
    </row>
    <row r="578" spans="4:37">
      <c r="D578" s="1"/>
      <c r="F578" s="1"/>
      <c r="G578" s="1"/>
      <c r="H578" s="1"/>
      <c r="AH578" s="1"/>
      <c r="AI578" s="3"/>
      <c r="AK578" s="1"/>
    </row>
    <row r="579" spans="4:37">
      <c r="D579" s="1"/>
      <c r="F579" s="1"/>
      <c r="G579" s="1"/>
      <c r="H579" s="1"/>
      <c r="AH579" s="1"/>
      <c r="AI579" s="3"/>
      <c r="AK579" s="1"/>
    </row>
    <row r="580" spans="4:37">
      <c r="D580" s="1"/>
      <c r="F580" s="1"/>
      <c r="G580" s="1"/>
      <c r="H580" s="1"/>
      <c r="AH580" s="1"/>
      <c r="AI580" s="3"/>
      <c r="AK580" s="1"/>
    </row>
    <row r="581" spans="4:37">
      <c r="D581" s="1"/>
      <c r="F581" s="1"/>
      <c r="G581" s="1"/>
      <c r="H581" s="1"/>
      <c r="AH581" s="1"/>
      <c r="AI581" s="3"/>
      <c r="AK581" s="1"/>
    </row>
    <row r="582" spans="4:37">
      <c r="D582" s="1"/>
      <c r="F582" s="1"/>
      <c r="G582" s="1"/>
      <c r="H582" s="1"/>
      <c r="AH582" s="1"/>
      <c r="AI582" s="3"/>
      <c r="AK582" s="1"/>
    </row>
    <row r="583" spans="4:37">
      <c r="D583" s="1"/>
      <c r="F583" s="1"/>
      <c r="G583" s="1"/>
      <c r="H583" s="1"/>
      <c r="AH583" s="1"/>
      <c r="AI583" s="3"/>
      <c r="AK583" s="1"/>
    </row>
    <row r="584" spans="4:37">
      <c r="D584" s="1"/>
      <c r="F584" s="1"/>
      <c r="G584" s="1"/>
      <c r="H584" s="1"/>
      <c r="AH584" s="1"/>
      <c r="AI584" s="3"/>
      <c r="AK584" s="1"/>
    </row>
    <row r="585" spans="4:37">
      <c r="D585" s="1"/>
      <c r="F585" s="1"/>
      <c r="G585" s="1"/>
      <c r="H585" s="1"/>
      <c r="AH585" s="1"/>
      <c r="AI585" s="3"/>
      <c r="AK585" s="1"/>
    </row>
    <row r="586" spans="4:37">
      <c r="D586" s="1"/>
      <c r="F586" s="1"/>
      <c r="G586" s="1"/>
      <c r="H586" s="1"/>
      <c r="AH586" s="1"/>
      <c r="AI586" s="3"/>
      <c r="AK586" s="1"/>
    </row>
    <row r="587" spans="4:37">
      <c r="D587" s="1"/>
      <c r="F587" s="1"/>
      <c r="G587" s="1"/>
      <c r="H587" s="1"/>
      <c r="AH587" s="1"/>
      <c r="AI587" s="3"/>
      <c r="AK587" s="1"/>
    </row>
    <row r="588" spans="4:37">
      <c r="D588" s="1"/>
      <c r="F588" s="1"/>
      <c r="G588" s="1"/>
      <c r="H588" s="1"/>
      <c r="AH588" s="1"/>
      <c r="AI588" s="3"/>
      <c r="AK588" s="1"/>
    </row>
    <row r="589" spans="4:37">
      <c r="D589" s="1"/>
      <c r="F589" s="1"/>
      <c r="G589" s="1"/>
      <c r="H589" s="1"/>
      <c r="AH589" s="1"/>
      <c r="AI589" s="3"/>
      <c r="AK589" s="1"/>
    </row>
    <row r="590" spans="4:37">
      <c r="D590" s="1"/>
      <c r="F590" s="1"/>
      <c r="G590" s="1"/>
      <c r="H590" s="1"/>
      <c r="AH590" s="1"/>
      <c r="AI590" s="3"/>
      <c r="AK590" s="1"/>
    </row>
    <row r="591" spans="4:37">
      <c r="D591" s="1"/>
      <c r="F591" s="1"/>
      <c r="G591" s="1"/>
      <c r="H591" s="1"/>
      <c r="AH591" s="1"/>
      <c r="AI591" s="3"/>
      <c r="AK591" s="1"/>
    </row>
    <row r="592" spans="4:37">
      <c r="D592" s="1"/>
      <c r="F592" s="1"/>
      <c r="G592" s="1"/>
      <c r="H592" s="1"/>
      <c r="AH592" s="1"/>
      <c r="AI592" s="3"/>
      <c r="AK592" s="1"/>
    </row>
    <row r="593" spans="4:37">
      <c r="D593" s="1"/>
      <c r="F593" s="1"/>
      <c r="G593" s="1"/>
      <c r="H593" s="1"/>
      <c r="AH593" s="1"/>
      <c r="AI593" s="3"/>
      <c r="AK593" s="1"/>
    </row>
    <row r="594" spans="4:37">
      <c r="D594" s="1"/>
      <c r="F594" s="1"/>
      <c r="G594" s="1"/>
      <c r="H594" s="1"/>
      <c r="AH594" s="1"/>
      <c r="AI594" s="3"/>
      <c r="AK594" s="1"/>
    </row>
    <row r="595" spans="4:37">
      <c r="D595" s="1"/>
      <c r="F595" s="1"/>
      <c r="G595" s="1"/>
      <c r="H595" s="1"/>
      <c r="AH595" s="1"/>
      <c r="AI595" s="3"/>
      <c r="AK595" s="1"/>
    </row>
    <row r="596" spans="4:37">
      <c r="D596" s="1"/>
      <c r="F596" s="1"/>
      <c r="G596" s="1"/>
      <c r="H596" s="1"/>
      <c r="AH596" s="1"/>
      <c r="AI596" s="3"/>
      <c r="AK596" s="1"/>
    </row>
    <row r="597" spans="4:37">
      <c r="D597" s="1"/>
      <c r="F597" s="1"/>
      <c r="G597" s="1"/>
      <c r="H597" s="1"/>
      <c r="AH597" s="1"/>
      <c r="AI597" s="3"/>
      <c r="AK597" s="1"/>
    </row>
    <row r="598" spans="4:37">
      <c r="D598" s="1"/>
      <c r="F598" s="1"/>
      <c r="G598" s="1"/>
      <c r="H598" s="1"/>
      <c r="AH598" s="1"/>
      <c r="AI598" s="3"/>
      <c r="AK598" s="1"/>
    </row>
    <row r="599" spans="4:37">
      <c r="D599" s="1"/>
      <c r="F599" s="1"/>
      <c r="G599" s="1"/>
      <c r="H599" s="1"/>
      <c r="AH599" s="1"/>
      <c r="AI599" s="3"/>
      <c r="AK599" s="1"/>
    </row>
    <row r="600" spans="4:37">
      <c r="D600" s="1"/>
      <c r="F600" s="1"/>
      <c r="G600" s="1"/>
      <c r="H600" s="1"/>
      <c r="AH600" s="1"/>
      <c r="AI600" s="3"/>
      <c r="AK600" s="1"/>
    </row>
    <row r="601" spans="4:37">
      <c r="D601" s="1"/>
      <c r="F601" s="1"/>
      <c r="G601" s="1"/>
      <c r="H601" s="1"/>
      <c r="AH601" s="1"/>
      <c r="AI601" s="3"/>
      <c r="AK601" s="1"/>
    </row>
    <row r="602" spans="4:37">
      <c r="D602" s="1"/>
      <c r="F602" s="1"/>
      <c r="G602" s="1"/>
      <c r="H602" s="1"/>
      <c r="AH602" s="1"/>
      <c r="AI602" s="3"/>
      <c r="AK602" s="1"/>
    </row>
    <row r="603" spans="4:37">
      <c r="D603" s="1"/>
      <c r="F603" s="1"/>
      <c r="G603" s="1"/>
      <c r="H603" s="1"/>
      <c r="AH603" s="1"/>
      <c r="AI603" s="3"/>
      <c r="AK603" s="1"/>
    </row>
    <row r="604" spans="4:37">
      <c r="D604" s="1"/>
      <c r="F604" s="1"/>
      <c r="G604" s="1"/>
      <c r="H604" s="1"/>
      <c r="AH604" s="1"/>
      <c r="AI604" s="3"/>
      <c r="AK604" s="1"/>
    </row>
    <row r="605" spans="4:37">
      <c r="D605" s="1"/>
      <c r="F605" s="1"/>
      <c r="G605" s="1"/>
      <c r="H605" s="1"/>
      <c r="AH605" s="1"/>
      <c r="AI605" s="3"/>
      <c r="AK605" s="1"/>
    </row>
    <row r="606" spans="4:37">
      <c r="D606" s="1"/>
      <c r="F606" s="1"/>
      <c r="G606" s="1"/>
      <c r="H606" s="1"/>
      <c r="AH606" s="1"/>
      <c r="AI606" s="3"/>
      <c r="AK606" s="1"/>
    </row>
    <row r="607" spans="4:37">
      <c r="D607" s="1"/>
      <c r="F607" s="1"/>
      <c r="G607" s="1"/>
      <c r="H607" s="1"/>
      <c r="AH607" s="1"/>
      <c r="AI607" s="3"/>
      <c r="AK607" s="1"/>
    </row>
    <row r="608" spans="4:37">
      <c r="D608" s="1"/>
      <c r="F608" s="1"/>
      <c r="G608" s="1"/>
      <c r="H608" s="1"/>
      <c r="AH608" s="1"/>
      <c r="AI608" s="3"/>
      <c r="AK608" s="1"/>
    </row>
    <row r="609" spans="4:37">
      <c r="D609" s="1"/>
      <c r="F609" s="1"/>
      <c r="G609" s="1"/>
      <c r="H609" s="1"/>
      <c r="AH609" s="1"/>
      <c r="AI609" s="3"/>
      <c r="AK609" s="1"/>
    </row>
    <row r="610" spans="4:37">
      <c r="D610" s="1"/>
      <c r="F610" s="1"/>
      <c r="G610" s="1"/>
      <c r="H610" s="1"/>
      <c r="AH610" s="1"/>
      <c r="AI610" s="3"/>
      <c r="AK610" s="1"/>
    </row>
    <row r="611" spans="4:37">
      <c r="D611" s="1"/>
      <c r="F611" s="1"/>
      <c r="G611" s="1"/>
      <c r="H611" s="1"/>
      <c r="AH611" s="1"/>
      <c r="AI611" s="3"/>
      <c r="AK611" s="1"/>
    </row>
    <row r="612" spans="4:37">
      <c r="D612" s="1"/>
      <c r="F612" s="1"/>
      <c r="G612" s="1"/>
      <c r="H612" s="1"/>
      <c r="AH612" s="1"/>
      <c r="AI612" s="3"/>
      <c r="AK612" s="1"/>
    </row>
    <row r="613" spans="4:37">
      <c r="D613" s="1"/>
      <c r="F613" s="1"/>
      <c r="G613" s="1"/>
      <c r="H613" s="1"/>
      <c r="AH613" s="1"/>
      <c r="AI613" s="3"/>
      <c r="AK613" s="1"/>
    </row>
    <row r="614" spans="4:37">
      <c r="D614" s="1"/>
      <c r="F614" s="1"/>
      <c r="G614" s="1"/>
      <c r="H614" s="1"/>
      <c r="AH614" s="1"/>
      <c r="AI614" s="3"/>
      <c r="AK614" s="1"/>
    </row>
    <row r="615" spans="4:37">
      <c r="D615" s="1"/>
      <c r="F615" s="1"/>
      <c r="G615" s="1"/>
      <c r="H615" s="1"/>
      <c r="AH615" s="1"/>
      <c r="AI615" s="3"/>
      <c r="AK615" s="1"/>
    </row>
    <row r="616" spans="4:37">
      <c r="D616" s="1"/>
      <c r="F616" s="1"/>
      <c r="G616" s="1"/>
      <c r="H616" s="1"/>
      <c r="AH616" s="1"/>
      <c r="AI616" s="3"/>
      <c r="AK616" s="1"/>
    </row>
    <row r="617" spans="4:37">
      <c r="D617" s="1"/>
      <c r="F617" s="1"/>
      <c r="G617" s="1"/>
      <c r="H617" s="1"/>
      <c r="AH617" s="1"/>
      <c r="AI617" s="3"/>
      <c r="AK617" s="1"/>
    </row>
    <row r="618" spans="4:37">
      <c r="D618" s="1"/>
      <c r="F618" s="1"/>
      <c r="G618" s="1"/>
      <c r="H618" s="1"/>
      <c r="AH618" s="1"/>
      <c r="AI618" s="3"/>
      <c r="AK618" s="1"/>
    </row>
    <row r="619" spans="4:37">
      <c r="D619" s="1"/>
      <c r="F619" s="1"/>
      <c r="G619" s="1"/>
      <c r="H619" s="1"/>
      <c r="AH619" s="1"/>
      <c r="AI619" s="3"/>
      <c r="AK619" s="1"/>
    </row>
    <row r="620" spans="4:37">
      <c r="D620" s="1"/>
      <c r="F620" s="1"/>
      <c r="G620" s="1"/>
      <c r="H620" s="1"/>
      <c r="AH620" s="1"/>
      <c r="AI620" s="3"/>
      <c r="AK620" s="1"/>
    </row>
    <row r="621" spans="4:37">
      <c r="D621" s="1"/>
      <c r="F621" s="1"/>
      <c r="G621" s="1"/>
      <c r="H621" s="1"/>
      <c r="AH621" s="1"/>
      <c r="AI621" s="3"/>
      <c r="AK621" s="1"/>
    </row>
    <row r="622" spans="4:37">
      <c r="D622" s="1"/>
      <c r="F622" s="1"/>
      <c r="G622" s="1"/>
      <c r="H622" s="1"/>
      <c r="AH622" s="1"/>
      <c r="AI622" s="3"/>
      <c r="AK622" s="1"/>
    </row>
    <row r="623" spans="4:37">
      <c r="D623" s="1"/>
      <c r="F623" s="1"/>
      <c r="G623" s="1"/>
      <c r="H623" s="1"/>
      <c r="AH623" s="1"/>
      <c r="AI623" s="3"/>
      <c r="AK623" s="1"/>
    </row>
    <row r="624" spans="4:37">
      <c r="D624" s="1"/>
      <c r="F624" s="1"/>
      <c r="G624" s="1"/>
      <c r="H624" s="1"/>
      <c r="AH624" s="1"/>
      <c r="AI624" s="3"/>
      <c r="AK624" s="1"/>
    </row>
    <row r="625" spans="4:37">
      <c r="D625" s="1"/>
      <c r="F625" s="1"/>
      <c r="G625" s="1"/>
      <c r="H625" s="1"/>
      <c r="AH625" s="1"/>
      <c r="AI625" s="3"/>
      <c r="AK625" s="1"/>
    </row>
    <row r="626" spans="4:37">
      <c r="D626" s="1"/>
      <c r="F626" s="1"/>
      <c r="G626" s="1"/>
      <c r="H626" s="1"/>
      <c r="AH626" s="1"/>
      <c r="AI626" s="3"/>
      <c r="AK626" s="1"/>
    </row>
    <row r="627" spans="4:37">
      <c r="D627" s="1"/>
      <c r="F627" s="1"/>
      <c r="G627" s="1"/>
      <c r="H627" s="1"/>
      <c r="AH627" s="1"/>
      <c r="AI627" s="3"/>
      <c r="AK627" s="1"/>
    </row>
    <row r="628" spans="4:37">
      <c r="D628" s="1"/>
      <c r="F628" s="1"/>
      <c r="G628" s="1"/>
      <c r="H628" s="1"/>
      <c r="AH628" s="1"/>
      <c r="AI628" s="3"/>
      <c r="AK628" s="1"/>
    </row>
    <row r="629" spans="4:37">
      <c r="D629" s="1"/>
      <c r="F629" s="1"/>
      <c r="G629" s="1"/>
      <c r="H629" s="1"/>
      <c r="AH629" s="1"/>
      <c r="AI629" s="3"/>
      <c r="AK629" s="1"/>
    </row>
    <row r="630" spans="4:37">
      <c r="D630" s="1"/>
      <c r="F630" s="1"/>
      <c r="G630" s="1"/>
      <c r="H630" s="1"/>
      <c r="AH630" s="1"/>
      <c r="AI630" s="3"/>
      <c r="AK630" s="1"/>
    </row>
    <row r="631" spans="4:37">
      <c r="D631" s="1"/>
      <c r="F631" s="1"/>
      <c r="G631" s="1"/>
      <c r="H631" s="1"/>
      <c r="AH631" s="1"/>
      <c r="AI631" s="3"/>
      <c r="AK631" s="1"/>
    </row>
    <row r="632" spans="4:37">
      <c r="D632" s="1"/>
      <c r="F632" s="1"/>
      <c r="G632" s="1"/>
      <c r="H632" s="1"/>
      <c r="AH632" s="1"/>
      <c r="AI632" s="3"/>
      <c r="AK632" s="1"/>
    </row>
    <row r="633" spans="4:37">
      <c r="D633" s="1"/>
      <c r="F633" s="1"/>
      <c r="G633" s="1"/>
      <c r="H633" s="1"/>
      <c r="AH633" s="1"/>
      <c r="AI633" s="3"/>
      <c r="AK633" s="1"/>
    </row>
    <row r="634" spans="4:37">
      <c r="D634" s="1"/>
      <c r="F634" s="1"/>
      <c r="G634" s="1"/>
      <c r="H634" s="1"/>
      <c r="AH634" s="1"/>
      <c r="AI634" s="3"/>
      <c r="AK634" s="1"/>
    </row>
    <row r="635" spans="4:37">
      <c r="D635" s="1"/>
      <c r="F635" s="1"/>
      <c r="G635" s="1"/>
      <c r="H635" s="1"/>
      <c r="AH635" s="1"/>
      <c r="AI635" s="3"/>
      <c r="AK635" s="1"/>
    </row>
    <row r="636" spans="4:37">
      <c r="D636" s="1"/>
      <c r="F636" s="1"/>
      <c r="G636" s="1"/>
      <c r="H636" s="1"/>
      <c r="AH636" s="1"/>
      <c r="AI636" s="3"/>
      <c r="AK636" s="1"/>
    </row>
    <row r="637" spans="4:37">
      <c r="D637" s="1"/>
      <c r="F637" s="1"/>
      <c r="G637" s="1"/>
      <c r="H637" s="1"/>
      <c r="AH637" s="1"/>
      <c r="AI637" s="3"/>
      <c r="AK637" s="1"/>
    </row>
    <row r="638" spans="4:37">
      <c r="D638" s="1"/>
      <c r="F638" s="1"/>
      <c r="G638" s="1"/>
      <c r="H638" s="1"/>
      <c r="AH638" s="1"/>
      <c r="AI638" s="3"/>
      <c r="AK638" s="1"/>
    </row>
    <row r="639" spans="4:37">
      <c r="D639" s="1"/>
      <c r="F639" s="1"/>
      <c r="G639" s="1"/>
      <c r="H639" s="1"/>
      <c r="AH639" s="1"/>
      <c r="AI639" s="3"/>
      <c r="AK639" s="1"/>
    </row>
    <row r="640" spans="4:37">
      <c r="D640" s="1"/>
      <c r="F640" s="1"/>
      <c r="G640" s="1"/>
      <c r="H640" s="1"/>
      <c r="AH640" s="1"/>
      <c r="AI640" s="3"/>
      <c r="AK640" s="1"/>
    </row>
    <row r="641" spans="4:37">
      <c r="D641" s="1"/>
      <c r="F641" s="1"/>
      <c r="G641" s="1"/>
      <c r="H641" s="1"/>
      <c r="AH641" s="1"/>
      <c r="AI641" s="3"/>
      <c r="AK641" s="1"/>
    </row>
    <row r="642" spans="4:37">
      <c r="D642" s="1"/>
      <c r="F642" s="1"/>
      <c r="G642" s="1"/>
      <c r="H642" s="1"/>
      <c r="AH642" s="1"/>
      <c r="AI642" s="3"/>
      <c r="AK642" s="1"/>
    </row>
    <row r="643" spans="4:37">
      <c r="D643" s="1"/>
      <c r="F643" s="1"/>
      <c r="G643" s="1"/>
      <c r="H643" s="1"/>
      <c r="AH643" s="1"/>
      <c r="AI643" s="3"/>
      <c r="AK643" s="1"/>
    </row>
    <row r="644" spans="4:37">
      <c r="D644" s="1"/>
      <c r="F644" s="1"/>
      <c r="G644" s="1"/>
      <c r="H644" s="1"/>
      <c r="AH644" s="1"/>
      <c r="AI644" s="3"/>
      <c r="AK644" s="1"/>
    </row>
    <row r="645" spans="4:37">
      <c r="D645" s="1"/>
      <c r="F645" s="1"/>
      <c r="G645" s="1"/>
      <c r="H645" s="1"/>
      <c r="AH645" s="1"/>
      <c r="AI645" s="3"/>
      <c r="AK645" s="1"/>
    </row>
    <row r="646" spans="4:37">
      <c r="D646" s="1"/>
      <c r="F646" s="1"/>
      <c r="G646" s="1"/>
      <c r="H646" s="1"/>
      <c r="AH646" s="1"/>
      <c r="AI646" s="3"/>
      <c r="AK646" s="1"/>
    </row>
    <row r="647" spans="4:37">
      <c r="D647" s="1"/>
      <c r="F647" s="1"/>
      <c r="G647" s="1"/>
      <c r="H647" s="1"/>
      <c r="AH647" s="1"/>
      <c r="AI647" s="3"/>
      <c r="AK647" s="1"/>
    </row>
    <row r="648" spans="4:37">
      <c r="D648" s="1"/>
      <c r="F648" s="1"/>
      <c r="G648" s="1"/>
      <c r="H648" s="1"/>
      <c r="AH648" s="1"/>
      <c r="AI648" s="3"/>
      <c r="AK648" s="1"/>
    </row>
    <row r="649" spans="4:37">
      <c r="D649" s="1"/>
      <c r="F649" s="1"/>
      <c r="G649" s="1"/>
      <c r="H649" s="1"/>
      <c r="AH649" s="1"/>
      <c r="AI649" s="3"/>
      <c r="AK649" s="1"/>
    </row>
    <row r="650" spans="4:37">
      <c r="D650" s="1"/>
      <c r="F650" s="1"/>
      <c r="G650" s="1"/>
      <c r="H650" s="1"/>
      <c r="AH650" s="1"/>
      <c r="AI650" s="3"/>
      <c r="AK650" s="1"/>
    </row>
    <row r="651" spans="4:37">
      <c r="D651" s="1"/>
      <c r="F651" s="1"/>
      <c r="G651" s="1"/>
      <c r="H651" s="1"/>
      <c r="AH651" s="1"/>
      <c r="AI651" s="3"/>
      <c r="AK651" s="1"/>
    </row>
    <row r="652" spans="4:37">
      <c r="D652" s="1"/>
      <c r="F652" s="1"/>
      <c r="G652" s="1"/>
      <c r="H652" s="1"/>
      <c r="AH652" s="1"/>
      <c r="AI652" s="3"/>
      <c r="AK652" s="1"/>
    </row>
    <row r="653" spans="4:37">
      <c r="D653" s="1"/>
      <c r="F653" s="1"/>
      <c r="G653" s="1"/>
      <c r="H653" s="1"/>
      <c r="AH653" s="1"/>
      <c r="AI653" s="3"/>
      <c r="AK653" s="1"/>
    </row>
    <row r="654" spans="4:37">
      <c r="D654" s="1"/>
      <c r="F654" s="1"/>
      <c r="G654" s="1"/>
      <c r="H654" s="1"/>
      <c r="AH654" s="1"/>
      <c r="AI654" s="3"/>
      <c r="AK654" s="1"/>
    </row>
    <row r="655" spans="4:37">
      <c r="D655" s="1"/>
      <c r="F655" s="1"/>
      <c r="G655" s="1"/>
      <c r="H655" s="1"/>
      <c r="AH655" s="1"/>
      <c r="AI655" s="3"/>
      <c r="AK655" s="1"/>
    </row>
    <row r="656" spans="4:37">
      <c r="D656" s="1"/>
      <c r="F656" s="1"/>
      <c r="G656" s="1"/>
      <c r="H656" s="1"/>
      <c r="AH656" s="1"/>
      <c r="AI656" s="3"/>
      <c r="AK656" s="1"/>
    </row>
    <row r="657" spans="4:37">
      <c r="D657" s="1"/>
      <c r="F657" s="1"/>
      <c r="G657" s="1"/>
      <c r="H657" s="1"/>
      <c r="AH657" s="1"/>
      <c r="AI657" s="3"/>
      <c r="AK657" s="1"/>
    </row>
    <row r="658" spans="4:37">
      <c r="D658" s="1"/>
      <c r="F658" s="1"/>
      <c r="G658" s="1"/>
      <c r="H658" s="1"/>
      <c r="AH658" s="1"/>
      <c r="AI658" s="3"/>
      <c r="AK658" s="1"/>
    </row>
    <row r="659" spans="4:37">
      <c r="D659" s="1"/>
      <c r="F659" s="1"/>
      <c r="G659" s="1"/>
      <c r="H659" s="1"/>
      <c r="AH659" s="1"/>
      <c r="AI659" s="3"/>
      <c r="AK659" s="1"/>
    </row>
    <row r="660" spans="4:37">
      <c r="D660" s="1"/>
      <c r="F660" s="1"/>
      <c r="G660" s="1"/>
      <c r="H660" s="1"/>
      <c r="AH660" s="1"/>
      <c r="AI660" s="3"/>
      <c r="AK660" s="1"/>
    </row>
    <row r="661" spans="4:37">
      <c r="D661" s="1"/>
      <c r="F661" s="1"/>
      <c r="G661" s="1"/>
      <c r="H661" s="1"/>
      <c r="AH661" s="1"/>
      <c r="AI661" s="3"/>
      <c r="AK661" s="1"/>
    </row>
    <row r="662" spans="4:37">
      <c r="D662" s="1"/>
      <c r="F662" s="1"/>
      <c r="G662" s="1"/>
      <c r="H662" s="1"/>
      <c r="AH662" s="1"/>
      <c r="AI662" s="3"/>
      <c r="AK662" s="1"/>
    </row>
    <row r="663" spans="4:37">
      <c r="D663" s="1"/>
      <c r="F663" s="1"/>
      <c r="G663" s="1"/>
      <c r="H663" s="1"/>
      <c r="AH663" s="1"/>
      <c r="AI663" s="3"/>
      <c r="AK663" s="1"/>
    </row>
    <row r="664" spans="4:37">
      <c r="D664" s="1"/>
      <c r="F664" s="1"/>
      <c r="G664" s="1"/>
      <c r="H664" s="1"/>
      <c r="AH664" s="1"/>
      <c r="AI664" s="3"/>
      <c r="AK664" s="1"/>
    </row>
    <row r="665" spans="4:37">
      <c r="D665" s="1"/>
      <c r="F665" s="1"/>
      <c r="G665" s="1"/>
      <c r="H665" s="1"/>
      <c r="AH665" s="1"/>
      <c r="AI665" s="3"/>
      <c r="AK665" s="1"/>
    </row>
    <row r="666" spans="4:37">
      <c r="D666" s="1"/>
      <c r="F666" s="1"/>
      <c r="G666" s="1"/>
      <c r="H666" s="1"/>
      <c r="AH666" s="1"/>
      <c r="AI666" s="3"/>
      <c r="AK666" s="1"/>
    </row>
    <row r="667" spans="4:37">
      <c r="D667" s="1"/>
      <c r="F667" s="1"/>
      <c r="G667" s="1"/>
      <c r="H667" s="1"/>
      <c r="AH667" s="1"/>
      <c r="AI667" s="3"/>
      <c r="AK667" s="1"/>
    </row>
    <row r="668" spans="4:37">
      <c r="D668" s="1"/>
      <c r="F668" s="1"/>
      <c r="G668" s="1"/>
      <c r="H668" s="1"/>
      <c r="AH668" s="1"/>
      <c r="AI668" s="3"/>
      <c r="AK668" s="1"/>
    </row>
    <row r="669" spans="4:37">
      <c r="D669" s="1"/>
      <c r="F669" s="1"/>
      <c r="G669" s="1"/>
      <c r="H669" s="1"/>
      <c r="AH669" s="1"/>
      <c r="AI669" s="3"/>
      <c r="AK669" s="1"/>
    </row>
    <row r="670" spans="4:37">
      <c r="D670" s="1"/>
      <c r="F670" s="1"/>
      <c r="G670" s="1"/>
      <c r="H670" s="1"/>
      <c r="AH670" s="1"/>
      <c r="AI670" s="3"/>
      <c r="AK670" s="1"/>
    </row>
    <row r="671" spans="4:37">
      <c r="D671" s="1"/>
      <c r="F671" s="1"/>
      <c r="G671" s="1"/>
      <c r="H671" s="1"/>
      <c r="AH671" s="1"/>
      <c r="AI671" s="3"/>
      <c r="AK671" s="1"/>
    </row>
    <row r="672" spans="4:37">
      <c r="D672" s="1"/>
      <c r="F672" s="1"/>
      <c r="G672" s="1"/>
      <c r="H672" s="1"/>
      <c r="AH672" s="1"/>
      <c r="AI672" s="3"/>
      <c r="AK672" s="1"/>
    </row>
    <row r="673" spans="4:37">
      <c r="D673" s="1"/>
      <c r="F673" s="1"/>
      <c r="G673" s="1"/>
      <c r="H673" s="1"/>
      <c r="AH673" s="1"/>
      <c r="AI673" s="3"/>
      <c r="AK673" s="1"/>
    </row>
    <row r="674" spans="4:37">
      <c r="D674" s="1"/>
      <c r="F674" s="1"/>
      <c r="G674" s="1"/>
      <c r="H674" s="1"/>
      <c r="AH674" s="1"/>
      <c r="AI674" s="3"/>
      <c r="AK674" s="1"/>
    </row>
    <row r="675" spans="4:37">
      <c r="D675" s="1"/>
      <c r="F675" s="1"/>
      <c r="G675" s="1"/>
      <c r="H675" s="1"/>
      <c r="AH675" s="1"/>
      <c r="AI675" s="3"/>
      <c r="AK675" s="1"/>
    </row>
    <row r="676" spans="4:37">
      <c r="D676" s="1"/>
      <c r="F676" s="1"/>
      <c r="G676" s="1"/>
      <c r="H676" s="1"/>
      <c r="AH676" s="1"/>
      <c r="AI676" s="3"/>
      <c r="AK676" s="1"/>
    </row>
    <row r="677" spans="4:37">
      <c r="D677" s="1"/>
      <c r="F677" s="1"/>
      <c r="G677" s="1"/>
      <c r="H677" s="1"/>
      <c r="AH677" s="1"/>
      <c r="AI677" s="3"/>
      <c r="AK677" s="1"/>
    </row>
    <row r="678" spans="4:37">
      <c r="D678" s="1"/>
      <c r="F678" s="1"/>
      <c r="G678" s="1"/>
      <c r="H678" s="1"/>
      <c r="AH678" s="1"/>
      <c r="AI678" s="3"/>
      <c r="AK678" s="1"/>
    </row>
    <row r="679" spans="4:37">
      <c r="D679" s="1"/>
      <c r="F679" s="1"/>
      <c r="G679" s="1"/>
      <c r="H679" s="1"/>
      <c r="AH679" s="1"/>
      <c r="AI679" s="3"/>
      <c r="AK679" s="1"/>
    </row>
    <row r="680" spans="4:37">
      <c r="D680" s="1"/>
      <c r="F680" s="1"/>
      <c r="G680" s="1"/>
      <c r="H680" s="1"/>
      <c r="AH680" s="1"/>
      <c r="AI680" s="3"/>
      <c r="AK680" s="1"/>
    </row>
    <row r="681" spans="4:37">
      <c r="D681" s="1"/>
      <c r="F681" s="1"/>
      <c r="G681" s="1"/>
      <c r="H681" s="1"/>
      <c r="AH681" s="1"/>
      <c r="AI681" s="3"/>
      <c r="AK681" s="1"/>
    </row>
    <row r="682" spans="4:37">
      <c r="D682" s="1"/>
      <c r="F682" s="1"/>
      <c r="G682" s="1"/>
      <c r="H682" s="1"/>
      <c r="AH682" s="1"/>
      <c r="AI682" s="3"/>
      <c r="AK682" s="1"/>
    </row>
    <row r="683" spans="4:37">
      <c r="D683" s="1"/>
      <c r="F683" s="1"/>
      <c r="G683" s="1"/>
      <c r="H683" s="1"/>
      <c r="AH683" s="1"/>
      <c r="AI683" s="3"/>
      <c r="AK683" s="1"/>
    </row>
    <row r="684" spans="4:37">
      <c r="D684" s="1"/>
      <c r="F684" s="1"/>
      <c r="G684" s="1"/>
      <c r="H684" s="1"/>
      <c r="AH684" s="1"/>
      <c r="AI684" s="3"/>
      <c r="AK684" s="1"/>
    </row>
    <row r="685" spans="4:37">
      <c r="D685" s="1"/>
      <c r="F685" s="1"/>
      <c r="G685" s="1"/>
      <c r="H685" s="1"/>
      <c r="AH685" s="1"/>
      <c r="AI685" s="3"/>
      <c r="AK685" s="1"/>
    </row>
    <row r="686" spans="4:37">
      <c r="D686" s="1"/>
      <c r="F686" s="1"/>
      <c r="G686" s="1"/>
      <c r="H686" s="1"/>
      <c r="AH686" s="1"/>
      <c r="AI686" s="3"/>
      <c r="AK686" s="1"/>
    </row>
    <row r="687" spans="4:37">
      <c r="D687" s="1"/>
      <c r="F687" s="1"/>
      <c r="G687" s="1"/>
      <c r="H687" s="1"/>
      <c r="AH687" s="1"/>
      <c r="AI687" s="3"/>
      <c r="AK687" s="1"/>
    </row>
    <row r="688" spans="4:37">
      <c r="AK688" s="1"/>
    </row>
    <row r="689" spans="37:37">
      <c r="AK689" s="1"/>
    </row>
    <row r="690" spans="37:37">
      <c r="AK690" s="1"/>
    </row>
    <row r="691" spans="37:37">
      <c r="AK691" s="1"/>
    </row>
    <row r="692" spans="37:37">
      <c r="AK692" s="1"/>
    </row>
    <row r="693" spans="37:37">
      <c r="AK693" s="1"/>
    </row>
    <row r="694" spans="37:37">
      <c r="AK694" s="1"/>
    </row>
    <row r="695" spans="37:37">
      <c r="AK695" s="1"/>
    </row>
    <row r="696" spans="37:37">
      <c r="AK696" s="1"/>
    </row>
    <row r="697" spans="37:37">
      <c r="AK697" s="1"/>
    </row>
    <row r="698" spans="37:37">
      <c r="AK698" s="1"/>
    </row>
    <row r="699" spans="37:37">
      <c r="AK699" s="1"/>
    </row>
    <row r="700" spans="37:37">
      <c r="AK700" s="1"/>
    </row>
    <row r="701" spans="37:37">
      <c r="AK701" s="1"/>
    </row>
    <row r="702" spans="37:37">
      <c r="AK702" s="1"/>
    </row>
    <row r="703" spans="37:37">
      <c r="AK703" s="1"/>
    </row>
    <row r="704" spans="37:37">
      <c r="AK704" s="1"/>
    </row>
    <row r="705" spans="37:37">
      <c r="AK705" s="1"/>
    </row>
    <row r="706" spans="37:37">
      <c r="AK706" s="1"/>
    </row>
    <row r="707" spans="37:37">
      <c r="AK707" s="1"/>
    </row>
    <row r="708" spans="37:37">
      <c r="AK708" s="1"/>
    </row>
    <row r="709" spans="37:37">
      <c r="AK709" s="1"/>
    </row>
    <row r="710" spans="37:37">
      <c r="AK710" s="1"/>
    </row>
    <row r="711" spans="37:37">
      <c r="AK711" s="1"/>
    </row>
    <row r="712" spans="37:37">
      <c r="AK712" s="1"/>
    </row>
    <row r="713" spans="37:37">
      <c r="AK713" s="1"/>
    </row>
    <row r="714" spans="37:37">
      <c r="AK714" s="1"/>
    </row>
    <row r="715" spans="37:37">
      <c r="AK715" s="1"/>
    </row>
    <row r="716" spans="37:37">
      <c r="AK716" s="1"/>
    </row>
    <row r="717" spans="37:37">
      <c r="AK717" s="1"/>
    </row>
    <row r="718" spans="37:37">
      <c r="AK718" s="1"/>
    </row>
    <row r="719" spans="37:37">
      <c r="AK719" s="1"/>
    </row>
    <row r="720" spans="37:37">
      <c r="AK720" s="1"/>
    </row>
    <row r="721" spans="37:37">
      <c r="AK721" s="1"/>
    </row>
    <row r="722" spans="37:37">
      <c r="AK722" s="1"/>
    </row>
    <row r="723" spans="37:37">
      <c r="AK723" s="1"/>
    </row>
    <row r="724" spans="37:37">
      <c r="AK724" s="1"/>
    </row>
    <row r="725" spans="37:37">
      <c r="AK725" s="1"/>
    </row>
    <row r="726" spans="37:37">
      <c r="AK726" s="1"/>
    </row>
    <row r="727" spans="37:37">
      <c r="AK727" s="1"/>
    </row>
    <row r="728" spans="37:37">
      <c r="AK728" s="1"/>
    </row>
    <row r="729" spans="37:37">
      <c r="AK729" s="1"/>
    </row>
    <row r="730" spans="37:37">
      <c r="AK730" s="1"/>
    </row>
    <row r="731" spans="37:37">
      <c r="AK731" s="1"/>
    </row>
    <row r="732" spans="37:37">
      <c r="AK732" s="1"/>
    </row>
    <row r="733" spans="37:37">
      <c r="AK733" s="1"/>
    </row>
    <row r="734" spans="37:37">
      <c r="AK734" s="1"/>
    </row>
    <row r="735" spans="37:37">
      <c r="AK735" s="1"/>
    </row>
    <row r="736" spans="37:37">
      <c r="AK736" s="1"/>
    </row>
    <row r="737" spans="37:37">
      <c r="AK737" s="1"/>
    </row>
    <row r="738" spans="37:37">
      <c r="AK738" s="1"/>
    </row>
    <row r="739" spans="37:37">
      <c r="AK739" s="1"/>
    </row>
    <row r="740" spans="37:37">
      <c r="AK740" s="1"/>
    </row>
    <row r="741" spans="37:37">
      <c r="AK741" s="1"/>
    </row>
    <row r="742" spans="37:37">
      <c r="AK742" s="1"/>
    </row>
    <row r="743" spans="37:37">
      <c r="AK743" s="1"/>
    </row>
    <row r="744" spans="37:37">
      <c r="AK744" s="1"/>
    </row>
    <row r="745" spans="37:37">
      <c r="AK745" s="1"/>
    </row>
    <row r="746" spans="37:37">
      <c r="AK746" s="1"/>
    </row>
    <row r="747" spans="37:37">
      <c r="AK747" s="1"/>
    </row>
    <row r="748" spans="37:37">
      <c r="AK748" s="1"/>
    </row>
    <row r="749" spans="37:37">
      <c r="AK749" s="1"/>
    </row>
    <row r="750" spans="37:37">
      <c r="AK750" s="1"/>
    </row>
    <row r="751" spans="37:37">
      <c r="AK751" s="1"/>
    </row>
    <row r="752" spans="37:37">
      <c r="AK752" s="1"/>
    </row>
    <row r="753" spans="37:37">
      <c r="AK753" s="1"/>
    </row>
    <row r="754" spans="37:37">
      <c r="AK754" s="1"/>
    </row>
    <row r="755" spans="37:37">
      <c r="AK755" s="1"/>
    </row>
    <row r="756" spans="37:37">
      <c r="AK756" s="1"/>
    </row>
    <row r="757" spans="37:37">
      <c r="AK757" s="1"/>
    </row>
    <row r="758" spans="37:37">
      <c r="AK758" s="1"/>
    </row>
    <row r="759" spans="37:37">
      <c r="AK759" s="1"/>
    </row>
    <row r="760" spans="37:37">
      <c r="AK760" s="1"/>
    </row>
    <row r="761" spans="37:37">
      <c r="AK761" s="1"/>
    </row>
    <row r="762" spans="37:37">
      <c r="AK762" s="1"/>
    </row>
    <row r="763" spans="37:37">
      <c r="AK763" s="1"/>
    </row>
    <row r="764" spans="37:37">
      <c r="AK764" s="1"/>
    </row>
    <row r="765" spans="37:37">
      <c r="AK765" s="1"/>
    </row>
    <row r="766" spans="37:37">
      <c r="AK766" s="1"/>
    </row>
    <row r="767" spans="37:37">
      <c r="AK767" s="1"/>
    </row>
    <row r="768" spans="37:37">
      <c r="AK768" s="1"/>
    </row>
    <row r="769" spans="37:37">
      <c r="AK769" s="1"/>
    </row>
    <row r="770" spans="37:37">
      <c r="AK770" s="1"/>
    </row>
    <row r="771" spans="37:37">
      <c r="AK771" s="1"/>
    </row>
    <row r="772" spans="37:37">
      <c r="AK772" s="1"/>
    </row>
    <row r="773" spans="37:37">
      <c r="AK773" s="1"/>
    </row>
    <row r="774" spans="37:37">
      <c r="AK774" s="1"/>
    </row>
    <row r="775" spans="37:37">
      <c r="AK775" s="1"/>
    </row>
    <row r="776" spans="37:37">
      <c r="AK776" s="1"/>
    </row>
    <row r="777" spans="37:37">
      <c r="AK777" s="1"/>
    </row>
    <row r="778" spans="37:37">
      <c r="AK778" s="1"/>
    </row>
    <row r="779" spans="37:37">
      <c r="AK779" s="1"/>
    </row>
    <row r="780" spans="37:37">
      <c r="AK780" s="1"/>
    </row>
    <row r="781" spans="37:37">
      <c r="AK781" s="1"/>
    </row>
    <row r="782" spans="37:37">
      <c r="AK782" s="1"/>
    </row>
    <row r="783" spans="37:37">
      <c r="AK783" s="1"/>
    </row>
    <row r="784" spans="37:37">
      <c r="AK784" s="1"/>
    </row>
    <row r="785" spans="37:37">
      <c r="AK785" s="1"/>
    </row>
    <row r="786" spans="37:37">
      <c r="AK786" s="1"/>
    </row>
    <row r="787" spans="37:37">
      <c r="AK787" s="1"/>
    </row>
    <row r="788" spans="37:37">
      <c r="AK788" s="1"/>
    </row>
    <row r="789" spans="37:37">
      <c r="AK789" s="1"/>
    </row>
    <row r="790" spans="37:37">
      <c r="AK790" s="1"/>
    </row>
    <row r="791" spans="37:37">
      <c r="AK791" s="1"/>
    </row>
    <row r="792" spans="37:37">
      <c r="AK792" s="1"/>
    </row>
    <row r="793" spans="37:37">
      <c r="AK793" s="1"/>
    </row>
    <row r="794" spans="37:37">
      <c r="AK794" s="1"/>
    </row>
    <row r="795" spans="37:37">
      <c r="AK795" s="1"/>
    </row>
    <row r="796" spans="37:37">
      <c r="AK796" s="1"/>
    </row>
    <row r="797" spans="37:37">
      <c r="AK797" s="1"/>
    </row>
    <row r="798" spans="37:37">
      <c r="AK798" s="1"/>
    </row>
    <row r="799" spans="37:37">
      <c r="AK799" s="1"/>
    </row>
    <row r="800" spans="37:37">
      <c r="AK800" s="1"/>
    </row>
    <row r="801" spans="37:37">
      <c r="AK801" s="1"/>
    </row>
    <row r="802" spans="37:37">
      <c r="AK802" s="1"/>
    </row>
    <row r="803" spans="37:37">
      <c r="AK803" s="1"/>
    </row>
    <row r="804" spans="37:37">
      <c r="AK804" s="1"/>
    </row>
  </sheetData>
  <sheetProtection algorithmName="SHA-512" hashValue="Cr4fwmGpmMPKb+T/5xX8wSqd5FUQZnZl9mT5VveUhqZGYrpu4Y+Y7jan3LDWmKng9/jzFJSsIQPXIh8uGBeDrA==" saltValue="gQ0eqo9YHXsqL7yzMVOdeQ==" spinCount="100000" sheet="1" insertRows="0" selectLockedCells="1"/>
  <protectedRanges>
    <protectedRange sqref="N79:N83" name="範囲1_3_2"/>
    <protectedRange sqref="R53 U53 O53 O19 R19" name="範囲1_2_1_3_1"/>
    <protectedRange sqref="U19" name="範囲1_2_1_3_1_2"/>
  </protectedRanges>
  <mergeCells count="115">
    <mergeCell ref="F56:G56"/>
    <mergeCell ref="AE53:AG53"/>
    <mergeCell ref="AC52:AD53"/>
    <mergeCell ref="AC17:AD18"/>
    <mergeCell ref="F24:G24"/>
    <mergeCell ref="F19:G19"/>
    <mergeCell ref="AI52:AL52"/>
    <mergeCell ref="E14:G15"/>
    <mergeCell ref="AE18:AG18"/>
    <mergeCell ref="AE17:AG17"/>
    <mergeCell ref="AE52:AG52"/>
    <mergeCell ref="I18:J18"/>
    <mergeCell ref="L16:N16"/>
    <mergeCell ref="O16:P16"/>
    <mergeCell ref="E11:G11"/>
    <mergeCell ref="E10:G10"/>
    <mergeCell ref="H10:J10"/>
    <mergeCell ref="E9:H9"/>
    <mergeCell ref="I9:J9"/>
    <mergeCell ref="H11:J11"/>
    <mergeCell ref="H14:J15"/>
    <mergeCell ref="H12:J12"/>
    <mergeCell ref="E13:G13"/>
    <mergeCell ref="E12:G12"/>
    <mergeCell ref="H13:J13"/>
    <mergeCell ref="BE52:BI52"/>
    <mergeCell ref="AQ52:BC52"/>
    <mergeCell ref="K128:L128"/>
    <mergeCell ref="F82:G82"/>
    <mergeCell ref="F63:G63"/>
    <mergeCell ref="F74:G74"/>
    <mergeCell ref="F75:G75"/>
    <mergeCell ref="F71:G71"/>
    <mergeCell ref="E87:N87"/>
    <mergeCell ref="E88:N88"/>
    <mergeCell ref="E89:N89"/>
    <mergeCell ref="E90:N90"/>
    <mergeCell ref="E91:N91"/>
    <mergeCell ref="F70:G70"/>
    <mergeCell ref="F64:G64"/>
    <mergeCell ref="F65:G65"/>
    <mergeCell ref="F66:G66"/>
    <mergeCell ref="F67:G67"/>
    <mergeCell ref="F77:G77"/>
    <mergeCell ref="F69:G69"/>
    <mergeCell ref="F78:G78"/>
    <mergeCell ref="F76:G76"/>
    <mergeCell ref="F83:G83"/>
    <mergeCell ref="F81:G81"/>
    <mergeCell ref="BE18:BI18"/>
    <mergeCell ref="F47:G47"/>
    <mergeCell ref="F33:G33"/>
    <mergeCell ref="F34:G34"/>
    <mergeCell ref="F35:G35"/>
    <mergeCell ref="AA19:AB19"/>
    <mergeCell ref="F26:G26"/>
    <mergeCell ref="F27:G27"/>
    <mergeCell ref="F22:G22"/>
    <mergeCell ref="F25:G25"/>
    <mergeCell ref="F28:G28"/>
    <mergeCell ref="F20:G20"/>
    <mergeCell ref="F21:G21"/>
    <mergeCell ref="F23:G23"/>
    <mergeCell ref="F30:G30"/>
    <mergeCell ref="F36:G36"/>
    <mergeCell ref="F37:G37"/>
    <mergeCell ref="AO18:AP18"/>
    <mergeCell ref="C86:D86"/>
    <mergeCell ref="F72:G72"/>
    <mergeCell ref="F73:G73"/>
    <mergeCell ref="F68:G68"/>
    <mergeCell ref="F39:G39"/>
    <mergeCell ref="F40:G40"/>
    <mergeCell ref="F46:G46"/>
    <mergeCell ref="F32:G32"/>
    <mergeCell ref="C54:C56"/>
    <mergeCell ref="F59:G59"/>
    <mergeCell ref="F57:G57"/>
    <mergeCell ref="F58:G58"/>
    <mergeCell ref="F42:G42"/>
    <mergeCell ref="F41:G41"/>
    <mergeCell ref="F53:G53"/>
    <mergeCell ref="F49:G49"/>
    <mergeCell ref="F48:G48"/>
    <mergeCell ref="F80:G80"/>
    <mergeCell ref="F79:G79"/>
    <mergeCell ref="F60:G60"/>
    <mergeCell ref="F62:G62"/>
    <mergeCell ref="F61:G61"/>
    <mergeCell ref="F54:G54"/>
    <mergeCell ref="F55:G55"/>
    <mergeCell ref="M10:N10"/>
    <mergeCell ref="B3:D3"/>
    <mergeCell ref="C20:C22"/>
    <mergeCell ref="F16:I16"/>
    <mergeCell ref="F44:G44"/>
    <mergeCell ref="F43:G43"/>
    <mergeCell ref="F38:G38"/>
    <mergeCell ref="F45:G45"/>
    <mergeCell ref="AQ18:BC18"/>
    <mergeCell ref="AI18:AL18"/>
    <mergeCell ref="F29:G29"/>
    <mergeCell ref="F31:G31"/>
    <mergeCell ref="F2:L3"/>
    <mergeCell ref="L8:M8"/>
    <mergeCell ref="L11:P11"/>
    <mergeCell ref="L12:P12"/>
    <mergeCell ref="N13:P13"/>
    <mergeCell ref="L17:P17"/>
    <mergeCell ref="E8:H8"/>
    <mergeCell ref="I8:J8"/>
    <mergeCell ref="D6:F6"/>
    <mergeCell ref="G6:I6"/>
    <mergeCell ref="L5:M5"/>
    <mergeCell ref="L6:O6"/>
  </mergeCells>
  <phoneticPr fontId="2"/>
  <dataValidations xWindow="1511" yWindow="687" count="16">
    <dataValidation type="custom" imeMode="halfAlpha" allowBlank="1" showInputMessage="1" showErrorMessage="1" sqref="F84:F85 H54:H83 F50 H20:H49 L54:L83" xr:uid="{00000000-0002-0000-0300-000000000000}">
      <formula1>1</formula1>
    </dataValidation>
    <dataValidation imeMode="halfAlpha" allowBlank="1" showInputMessage="1" showErrorMessage="1" prompt="説明を読んで！" sqref="AA20:AD49 AC50:AE51 P50:Q52 Z50:AB52 U53 AA53:AB83 Y32:Y35 V54:X57 Z54:Z57 Y28:Y30 U50:X52 AC54:AD83 R53 O53 U19 O19 R19" xr:uid="{00000000-0002-0000-0300-000001000000}"/>
    <dataValidation type="list" allowBlank="1" showInputMessage="1" prompt="選択入力してください" sqref="AD20:AD49 AD54:AD83 AE50:AE51" xr:uid="{00000000-0002-0000-0300-000002000000}">
      <formula1>#REF!</formula1>
    </dataValidation>
    <dataValidation type="textLength" operator="equal" allowBlank="1" showInputMessage="1" showErrorMessage="1" error="文字数が違います。説明を読み直してください。" prompt="スペースに注意！" sqref="N51:N52 K51:K52 AJ51:AL51 AF51:AG51" xr:uid="{00000000-0002-0000-0300-000003000000}">
      <formula1>6</formula1>
    </dataValidation>
    <dataValidation type="custom" imeMode="halfKatakana" allowBlank="1" showInputMessage="1" showErrorMessage="1" sqref="K54:K83" xr:uid="{00000000-0002-0000-0300-000004000000}">
      <formula1>1</formula1>
    </dataValidation>
    <dataValidation imeMode="halfAlpha" allowBlank="1" showInputMessage="1" showErrorMessage="1" sqref="Z20:Z49 O54:O83 U20:X49 R54:R83 Y19:Y27 O20:O49 R20:R49 U54:U83 H12:J12 H14:J15" xr:uid="{00000000-0002-0000-0300-000005000000}"/>
    <dataValidation type="custom" imeMode="hiragana" allowBlank="1" showInputMessage="1" showErrorMessage="1" sqref="I20:L49 I54:J83" xr:uid="{00000000-0002-0000-0300-000006000000}">
      <formula1>1</formula1>
    </dataValidation>
    <dataValidation type="list" allowBlank="1" showInputMessage="1" showErrorMessage="1" sqref="AE55:AG63" xr:uid="{00000000-0002-0000-0300-000007000000}">
      <formula1>$AG$7</formula1>
    </dataValidation>
    <dataValidation type="list" allowBlank="1" showInputMessage="1" showErrorMessage="1" sqref="AE64:AG83 AE54:AG54" xr:uid="{00000000-0002-0000-0300-000008000000}">
      <formula1>$AC$2</formula1>
    </dataValidation>
    <dataValidation type="list" allowBlank="1" showInputMessage="1" showErrorMessage="1" sqref="L51:M52 AC54:AC83" xr:uid="{00000000-0002-0000-0300-000009000000}">
      <formula1>$AE$7:$AE$10</formula1>
    </dataValidation>
    <dataValidation type="list" allowBlank="1" showInputMessage="1" showErrorMessage="1" sqref="O51:P52" xr:uid="{00000000-0002-0000-0300-00000A000000}">
      <formula1>$AV$10:$AV$49</formula1>
    </dataValidation>
    <dataValidation type="list" allowBlank="1" showInputMessage="1" showErrorMessage="1" sqref="J51:J52" xr:uid="{00000000-0002-0000-0300-00000B000000}">
      <formula1>$AJ$7:$AJ$16</formula1>
    </dataValidation>
    <dataValidation type="list" allowBlank="1" showInputMessage="1" showErrorMessage="1" sqref="AF50:AF51" xr:uid="{00000000-0002-0000-0300-00000C000000}">
      <formula1>$AD$7:$AD$16</formula1>
    </dataValidation>
    <dataValidation type="list" allowBlank="1" showInputMessage="1" showErrorMessage="1" sqref="R51:T52" xr:uid="{00000000-0002-0000-0300-00000D000000}">
      <formula1>$AZ$10:$AZ$49</formula1>
    </dataValidation>
    <dataValidation type="list" errorStyle="warning" allowBlank="1" showInputMessage="1" showErrorMessage="1" errorTitle="種目入力" error="正しい種目データではありません" sqref="T54:T78 Q54:Q78 T20:T44 N54:N78 N20:N44 Q20:Q44" xr:uid="{32235E9B-4A33-4264-8E24-8F7642C2545C}">
      <formula1>INDIRECT(M20)</formula1>
    </dataValidation>
    <dataValidation imeMode="hiragana" allowBlank="1" showInputMessage="1" showErrorMessage="1" sqref="H10:J11 H13:J13 E87:N91" xr:uid="{65657AAA-2D74-4D6F-AF9D-AB509854B9CC}"/>
  </dataValidations>
  <pageMargins left="0.62992125984251968" right="3.937007874015748E-2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50" min="1" max="21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xWindow="1511" yWindow="687" count="20">
        <x14:dataValidation type="list" allowBlank="1" showInputMessage="1" showErrorMessage="1" xr:uid="{00000000-0002-0000-0300-00000E000000}">
          <x14:formula1>
            <xm:f>所属・種目コード!$AB$2</xm:f>
          </x14:formula1>
          <xm:sqref>AE20:AG49</xm:sqref>
        </x14:dataValidation>
        <x14:dataValidation type="list" allowBlank="1" showInputMessage="1" showErrorMessage="1" xr:uid="{00000000-0002-0000-0300-00000F000000}">
          <x14:formula1>
            <xm:f>所属・種目コード!$Z$1:$Z$2</xm:f>
          </x14:formula1>
          <xm:sqref>AC20:AC49</xm:sqref>
        </x14:dataValidation>
        <x14:dataValidation type="list" allowBlank="1" showInputMessage="1" prompt="選択入力してください" xr:uid="{00000000-0002-0000-0300-000010000000}">
          <x14:formula1>
            <xm:f>所属・種目コード!$W$1</xm:f>
          </x14:formula1>
          <xm:sqref>N51:N52</xm:sqref>
        </x14:dataValidation>
        <x14:dataValidation type="list" errorStyle="warning" allowBlank="1" showInputMessage="1" showErrorMessage="1" errorTitle="種目入力" error="正しい種目データではありません" xr:uid="{00000000-0002-0000-0300-000012000000}">
          <x14:formula1>
            <xm:f>所属・種目コード!$AF$31:$AF$52</xm:f>
          </x14:formula1>
          <xm:sqref>Q45:Q49 N45:N49 T45:T49</xm:sqref>
        </x14:dataValidation>
        <x14:dataValidation type="list" allowBlank="1" showInputMessage="1" showErrorMessage="1" xr:uid="{00000000-0002-0000-0300-000016000000}">
          <x14:formula1>
            <xm:f>所属・種目コード!$AL$1:$AL$52</xm:f>
          </x14:formula1>
          <xm:sqref>AB54:AB57</xm:sqref>
        </x14:dataValidation>
        <x14:dataValidation type="list" allowBlank="1" showInputMessage="1" showErrorMessage="1" xr:uid="{00000000-0002-0000-0300-000018000000}">
          <x14:formula1>
            <xm:f>所属・種目コード!$AF$2:$AF$26</xm:f>
          </x14:formula1>
          <xm:sqref>N79:N83 Q79:Q83 T79:T83</xm:sqref>
        </x14:dataValidation>
        <x14:dataValidation type="list" allowBlank="1" showInputMessage="1" showErrorMessage="1" xr:uid="{00000000-0002-0000-0300-000011000000}">
          <x14:formula1>
            <xm:f>所属・種目コード!$AB$2:$AB$7</xm:f>
          </x14:formula1>
          <xm:sqref>AJ50:AJ51</xm:sqref>
        </x14:dataValidation>
        <x14:dataValidation type="list" imeMode="halfAlpha" allowBlank="1" showInputMessage="1" showErrorMessage="1" xr:uid="{00000000-0002-0000-0300-000015000000}">
          <x14:formula1>
            <xm:f>所属・種目コード!$AB$2:$AB$8</xm:f>
          </x14:formula1>
          <xm:sqref>P79:P83 M45:M49 M79:M83 S79:S83</xm:sqref>
        </x14:dataValidation>
        <x14:dataValidation type="list" errorStyle="warning" allowBlank="1" showInputMessage="1" showErrorMessage="1" errorTitle="種目入力" error="正しい種目データではありません" xr:uid="{00000000-0002-0000-0300-000017000000}">
          <x14:formula1>
            <xm:f>所属・種目コード!$AB$3:$AB$8</xm:f>
          </x14:formula1>
          <xm:sqref>P45:P49 S45:S49</xm:sqref>
        </x14:dataValidation>
        <x14:dataValidation type="list" errorStyle="warning" allowBlank="1" showInputMessage="1" showErrorMessage="1" errorTitle="種目入力" error="正しい種目データではありません" xr:uid="{00000000-0002-0000-0300-000013000000}">
          <x14:formula1>
            <xm:f>所属・種目コード!$AB$3:$AB$10</xm:f>
          </x14:formula1>
          <xm:sqref>P79:P83 S79:S83 M79:M83 M45:M49</xm:sqref>
        </x14:dataValidation>
        <x14:dataValidation type="list" imeMode="halfAlpha" allowBlank="1" showInputMessage="1" showErrorMessage="1" xr:uid="{00000000-0002-0000-0300-000014000000}">
          <x14:formula1>
            <xm:f>所属・種目コード!$AB$3:$AB$10</xm:f>
          </x14:formula1>
          <xm:sqref>P45:P49 S45:S49</xm:sqref>
        </x14:dataValidation>
        <x14:dataValidation type="list" errorStyle="warning" allowBlank="1" showInputMessage="1" showErrorMessage="1" errorTitle="種目入力" error="正しい種目データではありません" xr:uid="{9265E9EB-7CF4-4775-A140-EF293EF9EC9B}">
          <x14:formula1>
            <xm:f>所属・種目コード!$AB$19:$AB$20</xm:f>
          </x14:formula1>
          <xm:sqref>S54:S78</xm:sqref>
        </x14:dataValidation>
        <x14:dataValidation type="list" imeMode="halfAlpha" allowBlank="1" showInputMessage="1" showErrorMessage="1" xr:uid="{55CAC6E7-4CDF-4ECC-AB65-2A65C7B510C7}">
          <x14:formula1>
            <xm:f>所属・種目コード!$AB$19:$AB$20</xm:f>
          </x14:formula1>
          <xm:sqref>S54:S78</xm:sqref>
        </x14:dataValidation>
        <x14:dataValidation type="list" errorStyle="warning" allowBlank="1" showInputMessage="1" showErrorMessage="1" errorTitle="種目入力" error="正しい種目データではありません" xr:uid="{08F28DAF-ACE4-49A4-9EC9-3C4A0383B4CD}">
          <x14:formula1>
            <xm:f>所属・種目コード!$AB$15:$AB$16</xm:f>
          </x14:formula1>
          <xm:sqref>S20:S44</xm:sqref>
        </x14:dataValidation>
        <x14:dataValidation type="list" imeMode="halfAlpha" allowBlank="1" showInputMessage="1" showErrorMessage="1" xr:uid="{99F7C019-0BE0-4F61-8A47-118C5DFC4212}">
          <x14:formula1>
            <xm:f>所属・種目コード!$AB$15:$AB$16</xm:f>
          </x14:formula1>
          <xm:sqref>S20:S44</xm:sqref>
        </x14:dataValidation>
        <x14:dataValidation type="list" allowBlank="1" showInputMessage="1" showErrorMessage="1" xr:uid="{1BA6DA44-E310-4D85-A840-A39CE0EB5CDF}">
          <x14:formula1>
            <xm:f>所属・種目コード!$AB$15:$AB$20</xm:f>
          </x14:formula1>
          <xm:sqref>AS20</xm:sqref>
        </x14:dataValidation>
        <x14:dataValidation type="list" errorStyle="warning" allowBlank="1" showInputMessage="1" showErrorMessage="1" errorTitle="種目入力" error="正しい種目データではありません" xr:uid="{8B4BDF80-1880-41DC-A5E5-9CC760EF646F}">
          <x14:formula1>
            <xm:f>所属・種目コード!$AB$19:$AB$21</xm:f>
          </x14:formula1>
          <xm:sqref>M54:M78 P54:P78</xm:sqref>
        </x14:dataValidation>
        <x14:dataValidation type="list" imeMode="halfAlpha" allowBlank="1" showInputMessage="1" showErrorMessage="1" xr:uid="{86578CD1-9A86-49F7-BAE9-526CCFEC2FC3}">
          <x14:formula1>
            <xm:f>所属・種目コード!$AB$19:$AB$21</xm:f>
          </x14:formula1>
          <xm:sqref>M54:M78 P54:P78</xm:sqref>
        </x14:dataValidation>
        <x14:dataValidation type="list" errorStyle="warning" allowBlank="1" showInputMessage="1" showErrorMessage="1" errorTitle="種目入力" error="正しい種目データではありません" xr:uid="{5C593738-15DC-4BAB-A2DB-313F2FF2A3B4}">
          <x14:formula1>
            <xm:f>所属・種目コード!$AB$15:$AB$17</xm:f>
          </x14:formula1>
          <xm:sqref>M20:M44 P20:P44</xm:sqref>
        </x14:dataValidation>
        <x14:dataValidation type="list" imeMode="halfAlpha" allowBlank="1" showInputMessage="1" showErrorMessage="1" xr:uid="{62F761E2-8B50-4371-A861-D2864B113749}">
          <x14:formula1>
            <xm:f>所属・種目コード!$AB$15:$AB$17</xm:f>
          </x14:formula1>
          <xm:sqref>M20:M44 P20:P44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L228"/>
  <sheetViews>
    <sheetView view="pageBreakPreview" zoomScale="70" zoomScaleNormal="100" zoomScaleSheetLayoutView="70" workbookViewId="0">
      <selection activeCell="F14" sqref="F14"/>
    </sheetView>
  </sheetViews>
  <sheetFormatPr defaultColWidth="8.6640625" defaultRowHeight="14"/>
  <cols>
    <col min="1" max="1" width="13.58203125" style="41" customWidth="1"/>
    <col min="2" max="3" width="10.1640625" style="32" customWidth="1"/>
    <col min="4" max="5" width="4.58203125" style="32" customWidth="1"/>
    <col min="6" max="6" width="11.4140625" style="33" customWidth="1"/>
    <col min="7" max="7" width="17.1640625" style="32" customWidth="1"/>
    <col min="8" max="8" width="14.5" style="32" customWidth="1"/>
    <col min="9" max="9" width="8.4140625" style="32" customWidth="1"/>
    <col min="10" max="10" width="5.08203125" style="32" customWidth="1"/>
    <col min="11" max="11" width="5.08203125" style="34" customWidth="1"/>
    <col min="12" max="13" width="6.1640625" style="32" customWidth="1"/>
    <col min="14" max="14" width="10.08203125" style="33" customWidth="1"/>
    <col min="15" max="15" width="6.1640625" style="32" customWidth="1"/>
    <col min="16" max="16" width="9.58203125" style="33" customWidth="1"/>
    <col min="17" max="17" width="14.58203125" style="34" customWidth="1"/>
    <col min="18" max="18" width="4.5" style="32" customWidth="1"/>
    <col min="19" max="19" width="4.9140625" style="32" customWidth="1"/>
    <col min="20" max="20" width="14.9140625" style="33" customWidth="1"/>
    <col min="21" max="21" width="15" style="34" customWidth="1"/>
    <col min="22" max="23" width="12.1640625" style="32" customWidth="1"/>
    <col min="24" max="24" width="12.1640625" style="33" customWidth="1"/>
    <col min="25" max="25" width="15.08203125" style="34" customWidth="1"/>
    <col min="26" max="27" width="12.1640625" style="32" customWidth="1"/>
    <col min="28" max="55" width="4.6640625" style="32" customWidth="1"/>
    <col min="56" max="16384" width="8.6640625" style="32"/>
  </cols>
  <sheetData>
    <row r="1" spans="1:37" ht="14.5" thickBot="1"/>
    <row r="2" spans="1:37" ht="30" customHeight="1" thickBot="1">
      <c r="A2" s="1134" t="s">
        <v>548</v>
      </c>
      <c r="B2" s="1134"/>
      <c r="C2" s="1134"/>
      <c r="G2" s="1132" t="s">
        <v>82</v>
      </c>
      <c r="H2" s="1133"/>
      <c r="I2" s="1136" t="s">
        <v>469</v>
      </c>
      <c r="J2" s="1136"/>
      <c r="K2" s="1137"/>
    </row>
    <row r="4" spans="1:37" ht="16.5">
      <c r="A4" s="404"/>
      <c r="B4" s="405" t="s">
        <v>47</v>
      </c>
      <c r="C4" s="405" t="s">
        <v>48</v>
      </c>
      <c r="D4" s="405" t="s">
        <v>49</v>
      </c>
      <c r="E4" s="405" t="s">
        <v>50</v>
      </c>
      <c r="F4" s="406" t="s">
        <v>51</v>
      </c>
      <c r="G4" s="405" t="s">
        <v>52</v>
      </c>
      <c r="H4" s="405" t="s">
        <v>53</v>
      </c>
      <c r="I4" s="405" t="s">
        <v>54</v>
      </c>
      <c r="J4" s="405" t="s">
        <v>55</v>
      </c>
      <c r="K4" s="423" t="s">
        <v>56</v>
      </c>
      <c r="L4" s="405" t="s">
        <v>57</v>
      </c>
      <c r="M4" s="405" t="s">
        <v>58</v>
      </c>
      <c r="N4" s="406" t="s">
        <v>59</v>
      </c>
      <c r="O4" s="405" t="s">
        <v>60</v>
      </c>
      <c r="P4" s="406" t="s">
        <v>61</v>
      </c>
      <c r="Q4" s="423" t="s">
        <v>62</v>
      </c>
      <c r="R4" s="405" t="s">
        <v>63</v>
      </c>
      <c r="S4" s="405" t="s">
        <v>64</v>
      </c>
      <c r="T4" s="406" t="s">
        <v>65</v>
      </c>
      <c r="U4" s="423" t="s">
        <v>66</v>
      </c>
      <c r="V4" s="405" t="s">
        <v>67</v>
      </c>
      <c r="W4" s="405" t="s">
        <v>68</v>
      </c>
      <c r="X4" s="406" t="s">
        <v>69</v>
      </c>
      <c r="Y4" s="423" t="s">
        <v>70</v>
      </c>
      <c r="Z4" s="42" t="s">
        <v>71</v>
      </c>
      <c r="AA4" s="42" t="s">
        <v>72</v>
      </c>
      <c r="AB4" s="42" t="s">
        <v>73</v>
      </c>
      <c r="AC4" s="42" t="s">
        <v>74</v>
      </c>
      <c r="AD4" s="42" t="s">
        <v>75</v>
      </c>
      <c r="AE4" s="42" t="s">
        <v>76</v>
      </c>
      <c r="AF4" s="42" t="s">
        <v>77</v>
      </c>
      <c r="AG4" s="42" t="s">
        <v>78</v>
      </c>
      <c r="AH4" s="42" t="s">
        <v>79</v>
      </c>
      <c r="AI4" s="42" t="s">
        <v>80</v>
      </c>
      <c r="AJ4" s="42"/>
      <c r="AK4" s="43"/>
    </row>
    <row r="5" spans="1:37" ht="16.5">
      <c r="A5" s="404" t="str">
        <f>個人データ入力用!AI20</f>
        <v/>
      </c>
      <c r="B5" s="407">
        <f>個人データ入力用!F20</f>
        <v>1</v>
      </c>
      <c r="C5" s="407" t="str">
        <f>個人データ入力用!AQ20</f>
        <v/>
      </c>
      <c r="D5" s="407"/>
      <c r="E5" s="407"/>
      <c r="F5" s="408">
        <f>個人データ入力用!AK20</f>
        <v>0</v>
      </c>
      <c r="G5" s="407" t="str">
        <f>個人データ入力用!$AM20</f>
        <v/>
      </c>
      <c r="H5" s="407" t="str">
        <f>個人データ入力用!K20</f>
        <v/>
      </c>
      <c r="I5" s="407"/>
      <c r="J5" s="407">
        <f>個人データ入力用!AP20</f>
        <v>2</v>
      </c>
      <c r="K5" s="409" t="str">
        <f>個人データ入力用!AL20</f>
        <v/>
      </c>
      <c r="L5" s="407"/>
      <c r="M5" s="407"/>
      <c r="N5" s="408">
        <f>個人データ入力用!AJ20</f>
        <v>3</v>
      </c>
      <c r="O5" s="407"/>
      <c r="P5" s="408" t="str">
        <f>個人データ入力用!BE20</f>
        <v/>
      </c>
      <c r="Q5" s="593">
        <f>個人データ入力用!BF20</f>
        <v>0</v>
      </c>
      <c r="R5" s="407"/>
      <c r="S5" s="407"/>
      <c r="T5" s="408" t="str">
        <f>個人データ入力用!BG20</f>
        <v/>
      </c>
      <c r="U5" s="593">
        <f>個人データ入力用!BH20</f>
        <v>0</v>
      </c>
      <c r="V5" s="407"/>
      <c r="W5" s="407"/>
      <c r="X5" s="408" t="str">
        <f>個人データ入力用!BI20</f>
        <v/>
      </c>
      <c r="Y5" s="593">
        <f>個人データ入力用!BJ20</f>
        <v>0</v>
      </c>
      <c r="Z5" s="43"/>
      <c r="AA5" s="43"/>
      <c r="AB5" s="43"/>
      <c r="AC5" s="43"/>
      <c r="AD5" s="43"/>
      <c r="AE5" s="43"/>
      <c r="AF5" s="43"/>
      <c r="AG5" s="43"/>
      <c r="AH5" s="43"/>
      <c r="AI5" s="43"/>
    </row>
    <row r="6" spans="1:37" ht="16.5">
      <c r="A6" s="404" t="str">
        <f>個人データ入力用!AI21</f>
        <v/>
      </c>
      <c r="B6" s="407">
        <f>個人データ入力用!F21</f>
        <v>2</v>
      </c>
      <c r="C6" s="407" t="str">
        <f>個人データ入力用!AQ21</f>
        <v/>
      </c>
      <c r="D6" s="407"/>
      <c r="E6" s="407"/>
      <c r="F6" s="408">
        <f>個人データ入力用!AK21</f>
        <v>0</v>
      </c>
      <c r="G6" s="407" t="str">
        <f>個人データ入力用!$AM21</f>
        <v/>
      </c>
      <c r="H6" s="407" t="str">
        <f>個人データ入力用!K21</f>
        <v/>
      </c>
      <c r="I6" s="407"/>
      <c r="J6" s="407">
        <f>個人データ入力用!AP21</f>
        <v>2</v>
      </c>
      <c r="K6" s="409" t="str">
        <f>個人データ入力用!AL21</f>
        <v/>
      </c>
      <c r="L6" s="407"/>
      <c r="M6" s="407"/>
      <c r="N6" s="408">
        <f>個人データ入力用!AJ21</f>
        <v>3</v>
      </c>
      <c r="O6" s="407"/>
      <c r="P6" s="408" t="str">
        <f>個人データ入力用!BE21</f>
        <v/>
      </c>
      <c r="Q6" s="593">
        <f>個人データ入力用!BF21</f>
        <v>0</v>
      </c>
      <c r="R6" s="407"/>
      <c r="S6" s="407"/>
      <c r="T6" s="408" t="str">
        <f>個人データ入力用!BG21</f>
        <v/>
      </c>
      <c r="U6" s="593">
        <f>個人データ入力用!BH21</f>
        <v>0</v>
      </c>
      <c r="V6" s="407"/>
      <c r="W6" s="407"/>
      <c r="X6" s="408" t="str">
        <f>個人データ入力用!BI21</f>
        <v/>
      </c>
      <c r="Y6" s="593">
        <f>個人データ入力用!BJ21</f>
        <v>0</v>
      </c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7" ht="16.5">
      <c r="A7" s="404" t="str">
        <f>個人データ入力用!AI22</f>
        <v/>
      </c>
      <c r="B7" s="407">
        <f>個人データ入力用!F22</f>
        <v>3</v>
      </c>
      <c r="C7" s="407" t="str">
        <f>個人データ入力用!AQ22</f>
        <v/>
      </c>
      <c r="D7" s="407"/>
      <c r="E7" s="407"/>
      <c r="F7" s="408">
        <f>個人データ入力用!AK22</f>
        <v>0</v>
      </c>
      <c r="G7" s="407" t="str">
        <f>個人データ入力用!$AM22</f>
        <v/>
      </c>
      <c r="H7" s="407" t="str">
        <f>個人データ入力用!K22</f>
        <v/>
      </c>
      <c r="I7" s="407"/>
      <c r="J7" s="407">
        <f>個人データ入力用!AP22</f>
        <v>2</v>
      </c>
      <c r="K7" s="409" t="str">
        <f>個人データ入力用!AL22</f>
        <v/>
      </c>
      <c r="L7" s="407"/>
      <c r="M7" s="407"/>
      <c r="N7" s="408">
        <f>個人データ入力用!AJ22</f>
        <v>3</v>
      </c>
      <c r="O7" s="407"/>
      <c r="P7" s="408" t="str">
        <f>個人データ入力用!BE22</f>
        <v/>
      </c>
      <c r="Q7" s="593">
        <f>個人データ入力用!BF22</f>
        <v>0</v>
      </c>
      <c r="R7" s="407"/>
      <c r="S7" s="407"/>
      <c r="T7" s="408" t="str">
        <f>個人データ入力用!BG22</f>
        <v/>
      </c>
      <c r="U7" s="593">
        <f>個人データ入力用!BH22</f>
        <v>0</v>
      </c>
      <c r="V7" s="407"/>
      <c r="W7" s="407"/>
      <c r="X7" s="408" t="str">
        <f>個人データ入力用!BI22</f>
        <v/>
      </c>
      <c r="Y7" s="593">
        <f>個人データ入力用!BJ22</f>
        <v>0</v>
      </c>
      <c r="Z7" s="45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7" ht="16.5">
      <c r="A8" s="404" t="str">
        <f>個人データ入力用!AI23</f>
        <v/>
      </c>
      <c r="B8" s="407">
        <f>個人データ入力用!F23</f>
        <v>4</v>
      </c>
      <c r="C8" s="407" t="str">
        <f>個人データ入力用!AQ23</f>
        <v/>
      </c>
      <c r="D8" s="407"/>
      <c r="E8" s="407"/>
      <c r="F8" s="408">
        <f>個人データ入力用!AK23</f>
        <v>0</v>
      </c>
      <c r="G8" s="407" t="str">
        <f>個人データ入力用!$AM23</f>
        <v/>
      </c>
      <c r="H8" s="407" t="str">
        <f>個人データ入力用!K23</f>
        <v/>
      </c>
      <c r="I8" s="407"/>
      <c r="J8" s="407">
        <f>個人データ入力用!AP23</f>
        <v>2</v>
      </c>
      <c r="K8" s="409" t="str">
        <f>個人データ入力用!AL23</f>
        <v/>
      </c>
      <c r="L8" s="407"/>
      <c r="M8" s="407"/>
      <c r="N8" s="408">
        <f>個人データ入力用!AJ23</f>
        <v>3</v>
      </c>
      <c r="O8" s="407"/>
      <c r="P8" s="408" t="str">
        <f>個人データ入力用!BE23</f>
        <v/>
      </c>
      <c r="Q8" s="593">
        <f>個人データ入力用!BF23</f>
        <v>0</v>
      </c>
      <c r="R8" s="407"/>
      <c r="S8" s="407"/>
      <c r="T8" s="408" t="str">
        <f>個人データ入力用!BG23</f>
        <v/>
      </c>
      <c r="U8" s="593">
        <f>個人データ入力用!BH23</f>
        <v>0</v>
      </c>
      <c r="V8" s="407"/>
      <c r="W8" s="407"/>
      <c r="X8" s="408" t="str">
        <f>個人データ入力用!BI23</f>
        <v/>
      </c>
      <c r="Y8" s="593">
        <f>個人データ入力用!BJ23</f>
        <v>0</v>
      </c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7" ht="16.5">
      <c r="A9" s="404" t="str">
        <f>個人データ入力用!AI24</f>
        <v/>
      </c>
      <c r="B9" s="407">
        <f>個人データ入力用!F24</f>
        <v>5</v>
      </c>
      <c r="C9" s="407" t="str">
        <f>個人データ入力用!AQ24</f>
        <v/>
      </c>
      <c r="D9" s="407"/>
      <c r="E9" s="407"/>
      <c r="F9" s="408">
        <f>個人データ入力用!AK24</f>
        <v>0</v>
      </c>
      <c r="G9" s="407" t="str">
        <f>個人データ入力用!$AM24</f>
        <v/>
      </c>
      <c r="H9" s="407" t="str">
        <f>個人データ入力用!K24</f>
        <v/>
      </c>
      <c r="I9" s="407"/>
      <c r="J9" s="407">
        <f>個人データ入力用!AP24</f>
        <v>2</v>
      </c>
      <c r="K9" s="409" t="str">
        <f>個人データ入力用!AL24</f>
        <v/>
      </c>
      <c r="L9" s="407"/>
      <c r="M9" s="407"/>
      <c r="N9" s="408">
        <f>個人データ入力用!AJ24</f>
        <v>3</v>
      </c>
      <c r="O9" s="407"/>
      <c r="P9" s="408" t="str">
        <f>個人データ入力用!BE24</f>
        <v/>
      </c>
      <c r="Q9" s="593">
        <f>個人データ入力用!BF24</f>
        <v>0</v>
      </c>
      <c r="R9" s="407"/>
      <c r="S9" s="407"/>
      <c r="T9" s="408" t="str">
        <f>個人データ入力用!BG24</f>
        <v/>
      </c>
      <c r="U9" s="593">
        <f>個人データ入力用!BH24</f>
        <v>0</v>
      </c>
      <c r="V9" s="407"/>
      <c r="W9" s="407"/>
      <c r="X9" s="408" t="str">
        <f>個人データ入力用!BI24</f>
        <v/>
      </c>
      <c r="Y9" s="593">
        <f>個人データ入力用!BJ24</f>
        <v>0</v>
      </c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7" ht="16.5">
      <c r="A10" s="404" t="str">
        <f>個人データ入力用!AI25</f>
        <v/>
      </c>
      <c r="B10" s="407">
        <f>個人データ入力用!F25</f>
        <v>6</v>
      </c>
      <c r="C10" s="407" t="str">
        <f>個人データ入力用!AQ25</f>
        <v/>
      </c>
      <c r="D10" s="407"/>
      <c r="E10" s="407"/>
      <c r="F10" s="408">
        <f>個人データ入力用!AK25</f>
        <v>0</v>
      </c>
      <c r="G10" s="407" t="str">
        <f>個人データ入力用!$AM25</f>
        <v/>
      </c>
      <c r="H10" s="407" t="str">
        <f>個人データ入力用!K25</f>
        <v/>
      </c>
      <c r="I10" s="407"/>
      <c r="J10" s="407">
        <f>個人データ入力用!AP25</f>
        <v>2</v>
      </c>
      <c r="K10" s="409" t="str">
        <f>個人データ入力用!AL25</f>
        <v/>
      </c>
      <c r="L10" s="407"/>
      <c r="M10" s="407"/>
      <c r="N10" s="408">
        <f>個人データ入力用!AJ25</f>
        <v>3</v>
      </c>
      <c r="O10" s="407"/>
      <c r="P10" s="408" t="str">
        <f>個人データ入力用!BE25</f>
        <v/>
      </c>
      <c r="Q10" s="593">
        <f>個人データ入力用!BF25</f>
        <v>0</v>
      </c>
      <c r="R10" s="407"/>
      <c r="S10" s="407"/>
      <c r="T10" s="408" t="str">
        <f>個人データ入力用!BG25</f>
        <v/>
      </c>
      <c r="U10" s="593">
        <f>個人データ入力用!BH25</f>
        <v>0</v>
      </c>
      <c r="V10" s="407"/>
      <c r="W10" s="407"/>
      <c r="X10" s="408" t="str">
        <f>個人データ入力用!BI25</f>
        <v/>
      </c>
      <c r="Y10" s="593">
        <f>個人データ入力用!BJ25</f>
        <v>0</v>
      </c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7" ht="16.5">
      <c r="A11" s="404" t="str">
        <f>個人データ入力用!AI26</f>
        <v/>
      </c>
      <c r="B11" s="407">
        <f>個人データ入力用!F26</f>
        <v>7</v>
      </c>
      <c r="C11" s="407" t="str">
        <f>個人データ入力用!AQ26</f>
        <v/>
      </c>
      <c r="D11" s="407"/>
      <c r="E11" s="407"/>
      <c r="F11" s="408">
        <f>個人データ入力用!AK26</f>
        <v>0</v>
      </c>
      <c r="G11" s="407" t="str">
        <f>個人データ入力用!$AM26</f>
        <v/>
      </c>
      <c r="H11" s="407" t="str">
        <f>個人データ入力用!K26</f>
        <v/>
      </c>
      <c r="I11" s="407"/>
      <c r="J11" s="407">
        <f>個人データ入力用!AP26</f>
        <v>2</v>
      </c>
      <c r="K11" s="409" t="str">
        <f>個人データ入力用!AL26</f>
        <v/>
      </c>
      <c r="L11" s="407"/>
      <c r="M11" s="407"/>
      <c r="N11" s="408">
        <f>個人データ入力用!AJ26</f>
        <v>3</v>
      </c>
      <c r="O11" s="407"/>
      <c r="P11" s="408" t="str">
        <f>個人データ入力用!BE26</f>
        <v/>
      </c>
      <c r="Q11" s="593">
        <f>個人データ入力用!BF26</f>
        <v>0</v>
      </c>
      <c r="R11" s="407"/>
      <c r="S11" s="407"/>
      <c r="T11" s="408" t="str">
        <f>個人データ入力用!BG26</f>
        <v/>
      </c>
      <c r="U11" s="593">
        <f>個人データ入力用!BH26</f>
        <v>0</v>
      </c>
      <c r="V11" s="407"/>
      <c r="W11" s="407"/>
      <c r="X11" s="408" t="str">
        <f>個人データ入力用!BI26</f>
        <v/>
      </c>
      <c r="Y11" s="593">
        <f>個人データ入力用!BJ26</f>
        <v>0</v>
      </c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7" ht="16.5">
      <c r="A12" s="404" t="str">
        <f>個人データ入力用!AI27</f>
        <v/>
      </c>
      <c r="B12" s="407">
        <f>個人データ入力用!F27</f>
        <v>8</v>
      </c>
      <c r="C12" s="407" t="str">
        <f>個人データ入力用!AQ27</f>
        <v/>
      </c>
      <c r="D12" s="407"/>
      <c r="E12" s="407"/>
      <c r="F12" s="408">
        <f>個人データ入力用!AK27</f>
        <v>0</v>
      </c>
      <c r="G12" s="407" t="str">
        <f>個人データ入力用!$AM27</f>
        <v/>
      </c>
      <c r="H12" s="407" t="str">
        <f>個人データ入力用!K27</f>
        <v/>
      </c>
      <c r="I12" s="407"/>
      <c r="J12" s="407">
        <f>個人データ入力用!AP27</f>
        <v>2</v>
      </c>
      <c r="K12" s="409" t="str">
        <f>個人データ入力用!AL27</f>
        <v/>
      </c>
      <c r="L12" s="407"/>
      <c r="M12" s="407"/>
      <c r="N12" s="408">
        <f>個人データ入力用!AJ27</f>
        <v>3</v>
      </c>
      <c r="O12" s="407"/>
      <c r="P12" s="408" t="str">
        <f>個人データ入力用!BE27</f>
        <v/>
      </c>
      <c r="Q12" s="593">
        <f>個人データ入力用!BF27</f>
        <v>0</v>
      </c>
      <c r="R12" s="407"/>
      <c r="S12" s="407"/>
      <c r="T12" s="408" t="str">
        <f>個人データ入力用!BG27</f>
        <v/>
      </c>
      <c r="U12" s="593">
        <f>個人データ入力用!BH27</f>
        <v>0</v>
      </c>
      <c r="V12" s="407"/>
      <c r="W12" s="407"/>
      <c r="X12" s="408" t="str">
        <f>個人データ入力用!BI27</f>
        <v/>
      </c>
      <c r="Y12" s="593">
        <f>個人データ入力用!BJ27</f>
        <v>0</v>
      </c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7" ht="16.5">
      <c r="A13" s="404" t="str">
        <f>個人データ入力用!AI28</f>
        <v/>
      </c>
      <c r="B13" s="407">
        <f>個人データ入力用!F28</f>
        <v>9</v>
      </c>
      <c r="C13" s="407" t="str">
        <f>個人データ入力用!AQ28</f>
        <v/>
      </c>
      <c r="D13" s="407"/>
      <c r="E13" s="407"/>
      <c r="F13" s="408">
        <f>個人データ入力用!AK28</f>
        <v>0</v>
      </c>
      <c r="G13" s="407" t="str">
        <f>個人データ入力用!$AM28</f>
        <v/>
      </c>
      <c r="H13" s="407" t="str">
        <f>個人データ入力用!K28</f>
        <v/>
      </c>
      <c r="I13" s="407"/>
      <c r="J13" s="407">
        <f>個人データ入力用!AP28</f>
        <v>2</v>
      </c>
      <c r="K13" s="409" t="str">
        <f>個人データ入力用!AL28</f>
        <v/>
      </c>
      <c r="L13" s="407"/>
      <c r="M13" s="407"/>
      <c r="N13" s="408">
        <f>個人データ入力用!AJ28</f>
        <v>3</v>
      </c>
      <c r="O13" s="407"/>
      <c r="P13" s="408" t="str">
        <f>個人データ入力用!BE28</f>
        <v/>
      </c>
      <c r="Q13" s="593">
        <f>個人データ入力用!BF28</f>
        <v>0</v>
      </c>
      <c r="R13" s="407"/>
      <c r="S13" s="407"/>
      <c r="T13" s="408" t="str">
        <f>個人データ入力用!BG28</f>
        <v/>
      </c>
      <c r="U13" s="593">
        <f>個人データ入力用!BH28</f>
        <v>0</v>
      </c>
      <c r="V13" s="407"/>
      <c r="W13" s="407"/>
      <c r="X13" s="408" t="str">
        <f>個人データ入力用!BI28</f>
        <v/>
      </c>
      <c r="Y13" s="593">
        <f>個人データ入力用!BJ28</f>
        <v>0</v>
      </c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7" ht="16.5">
      <c r="A14" s="404" t="str">
        <f>個人データ入力用!AI29</f>
        <v/>
      </c>
      <c r="B14" s="407">
        <f>個人データ入力用!F29</f>
        <v>10</v>
      </c>
      <c r="C14" s="407" t="str">
        <f>個人データ入力用!AQ29</f>
        <v/>
      </c>
      <c r="D14" s="407"/>
      <c r="E14" s="407"/>
      <c r="F14" s="408">
        <f>個人データ入力用!AK29</f>
        <v>0</v>
      </c>
      <c r="G14" s="407" t="str">
        <f>個人データ入力用!$AM29</f>
        <v/>
      </c>
      <c r="H14" s="407" t="str">
        <f>個人データ入力用!K29</f>
        <v/>
      </c>
      <c r="I14" s="407"/>
      <c r="J14" s="407">
        <f>個人データ入力用!AP29</f>
        <v>2</v>
      </c>
      <c r="K14" s="409" t="str">
        <f>個人データ入力用!AL29</f>
        <v/>
      </c>
      <c r="L14" s="407"/>
      <c r="M14" s="407"/>
      <c r="N14" s="408">
        <f>個人データ入力用!AJ29</f>
        <v>3</v>
      </c>
      <c r="O14" s="407"/>
      <c r="P14" s="408" t="str">
        <f>個人データ入力用!BE29</f>
        <v/>
      </c>
      <c r="Q14" s="593">
        <f>個人データ入力用!BF29</f>
        <v>0</v>
      </c>
      <c r="R14" s="407"/>
      <c r="S14" s="407"/>
      <c r="T14" s="408" t="str">
        <f>個人データ入力用!BG29</f>
        <v/>
      </c>
      <c r="U14" s="593">
        <f>個人データ入力用!BH29</f>
        <v>0</v>
      </c>
      <c r="V14" s="407"/>
      <c r="W14" s="407"/>
      <c r="X14" s="408" t="str">
        <f>個人データ入力用!BI29</f>
        <v/>
      </c>
      <c r="Y14" s="593">
        <f>個人データ入力用!BJ29</f>
        <v>0</v>
      </c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7" ht="16.5">
      <c r="A15" s="404" t="str">
        <f>個人データ入力用!AI30</f>
        <v/>
      </c>
      <c r="B15" s="407">
        <f>個人データ入力用!F30</f>
        <v>11</v>
      </c>
      <c r="C15" s="407" t="str">
        <f>個人データ入力用!AQ30</f>
        <v/>
      </c>
      <c r="D15" s="407"/>
      <c r="E15" s="407"/>
      <c r="F15" s="408">
        <f>個人データ入力用!AK30</f>
        <v>0</v>
      </c>
      <c r="G15" s="407" t="str">
        <f>個人データ入力用!$AM30</f>
        <v/>
      </c>
      <c r="H15" s="407" t="str">
        <f>個人データ入力用!K30</f>
        <v/>
      </c>
      <c r="I15" s="407"/>
      <c r="J15" s="407">
        <f>個人データ入力用!AP30</f>
        <v>2</v>
      </c>
      <c r="K15" s="409" t="str">
        <f>個人データ入力用!AL30</f>
        <v/>
      </c>
      <c r="L15" s="407"/>
      <c r="M15" s="407"/>
      <c r="N15" s="408">
        <f>個人データ入力用!AJ30</f>
        <v>3</v>
      </c>
      <c r="O15" s="407"/>
      <c r="P15" s="408" t="str">
        <f>個人データ入力用!BE30</f>
        <v/>
      </c>
      <c r="Q15" s="593">
        <f>個人データ入力用!BF30</f>
        <v>0</v>
      </c>
      <c r="R15" s="407"/>
      <c r="S15" s="407"/>
      <c r="T15" s="408" t="str">
        <f>個人データ入力用!BG30</f>
        <v/>
      </c>
      <c r="U15" s="593">
        <f>個人データ入力用!BH30</f>
        <v>0</v>
      </c>
      <c r="V15" s="407"/>
      <c r="W15" s="407"/>
      <c r="X15" s="408" t="str">
        <f>個人データ入力用!BI30</f>
        <v/>
      </c>
      <c r="Y15" s="593">
        <f>個人データ入力用!BJ30</f>
        <v>0</v>
      </c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7" ht="16.5">
      <c r="A16" s="404" t="str">
        <f>個人データ入力用!AI31</f>
        <v/>
      </c>
      <c r="B16" s="407">
        <f>個人データ入力用!F31</f>
        <v>12</v>
      </c>
      <c r="C16" s="407" t="str">
        <f>個人データ入力用!AQ31</f>
        <v/>
      </c>
      <c r="D16" s="407"/>
      <c r="E16" s="407"/>
      <c r="F16" s="408">
        <f>個人データ入力用!AK31</f>
        <v>0</v>
      </c>
      <c r="G16" s="407" t="str">
        <f>個人データ入力用!$AM31</f>
        <v/>
      </c>
      <c r="H16" s="407" t="str">
        <f>個人データ入力用!K31</f>
        <v/>
      </c>
      <c r="I16" s="407"/>
      <c r="J16" s="407">
        <f>個人データ入力用!AP31</f>
        <v>2</v>
      </c>
      <c r="K16" s="409" t="str">
        <f>個人データ入力用!AL31</f>
        <v/>
      </c>
      <c r="L16" s="407"/>
      <c r="M16" s="407"/>
      <c r="N16" s="408">
        <f>個人データ入力用!AJ31</f>
        <v>3</v>
      </c>
      <c r="O16" s="407"/>
      <c r="P16" s="408" t="str">
        <f>個人データ入力用!BE31</f>
        <v/>
      </c>
      <c r="Q16" s="593">
        <f>個人データ入力用!BF31</f>
        <v>0</v>
      </c>
      <c r="R16" s="407"/>
      <c r="S16" s="407"/>
      <c r="T16" s="408" t="str">
        <f>個人データ入力用!BG31</f>
        <v/>
      </c>
      <c r="U16" s="593">
        <f>個人データ入力用!BH31</f>
        <v>0</v>
      </c>
      <c r="V16" s="407"/>
      <c r="W16" s="407"/>
      <c r="X16" s="408" t="str">
        <f>個人データ入力用!BI31</f>
        <v/>
      </c>
      <c r="Y16" s="593">
        <f>個人データ入力用!BJ31</f>
        <v>0</v>
      </c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ht="16.5">
      <c r="A17" s="404" t="str">
        <f>個人データ入力用!AI32</f>
        <v/>
      </c>
      <c r="B17" s="407">
        <f>個人データ入力用!F32</f>
        <v>13</v>
      </c>
      <c r="C17" s="407" t="str">
        <f>個人データ入力用!AQ32</f>
        <v/>
      </c>
      <c r="D17" s="407"/>
      <c r="E17" s="407"/>
      <c r="F17" s="408">
        <f>個人データ入力用!AK32</f>
        <v>0</v>
      </c>
      <c r="G17" s="407" t="str">
        <f>個人データ入力用!$AM32</f>
        <v/>
      </c>
      <c r="H17" s="407" t="str">
        <f>個人データ入力用!K32</f>
        <v/>
      </c>
      <c r="I17" s="407"/>
      <c r="J17" s="407">
        <f>個人データ入力用!AP32</f>
        <v>2</v>
      </c>
      <c r="K17" s="409" t="str">
        <f>個人データ入力用!AL32</f>
        <v/>
      </c>
      <c r="L17" s="407"/>
      <c r="M17" s="407"/>
      <c r="N17" s="408">
        <f>個人データ入力用!AJ32</f>
        <v>3</v>
      </c>
      <c r="O17" s="407"/>
      <c r="P17" s="408" t="str">
        <f>個人データ入力用!BE32</f>
        <v/>
      </c>
      <c r="Q17" s="593">
        <f>個人データ入力用!BF32</f>
        <v>0</v>
      </c>
      <c r="R17" s="407"/>
      <c r="S17" s="407"/>
      <c r="T17" s="408" t="str">
        <f>個人データ入力用!BG32</f>
        <v/>
      </c>
      <c r="U17" s="593">
        <f>個人データ入力用!BH32</f>
        <v>0</v>
      </c>
      <c r="V17" s="407"/>
      <c r="W17" s="407"/>
      <c r="X17" s="408" t="str">
        <f>個人データ入力用!BI32</f>
        <v/>
      </c>
      <c r="Y17" s="593">
        <f>個人データ入力用!BJ32</f>
        <v>0</v>
      </c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6.5">
      <c r="A18" s="404" t="str">
        <f>個人データ入力用!AI33</f>
        <v/>
      </c>
      <c r="B18" s="407">
        <f>個人データ入力用!F33</f>
        <v>14</v>
      </c>
      <c r="C18" s="407" t="str">
        <f>個人データ入力用!AQ33</f>
        <v/>
      </c>
      <c r="D18" s="407"/>
      <c r="E18" s="407"/>
      <c r="F18" s="408">
        <f>個人データ入力用!AK33</f>
        <v>0</v>
      </c>
      <c r="G18" s="407" t="str">
        <f>個人データ入力用!$AM33</f>
        <v/>
      </c>
      <c r="H18" s="407" t="str">
        <f>個人データ入力用!K33</f>
        <v/>
      </c>
      <c r="I18" s="407"/>
      <c r="J18" s="407">
        <f>個人データ入力用!AP33</f>
        <v>2</v>
      </c>
      <c r="K18" s="409" t="str">
        <f>個人データ入力用!AL33</f>
        <v/>
      </c>
      <c r="L18" s="407"/>
      <c r="M18" s="407"/>
      <c r="N18" s="408">
        <f>個人データ入力用!AJ33</f>
        <v>3</v>
      </c>
      <c r="O18" s="407"/>
      <c r="P18" s="408" t="str">
        <f>個人データ入力用!BE33</f>
        <v/>
      </c>
      <c r="Q18" s="593">
        <f>個人データ入力用!BF33</f>
        <v>0</v>
      </c>
      <c r="R18" s="407"/>
      <c r="S18" s="407"/>
      <c r="T18" s="408" t="str">
        <f>個人データ入力用!BG33</f>
        <v/>
      </c>
      <c r="U18" s="593">
        <f>個人データ入力用!BH33</f>
        <v>0</v>
      </c>
      <c r="V18" s="407"/>
      <c r="W18" s="407"/>
      <c r="X18" s="408" t="str">
        <f>個人データ入力用!BI33</f>
        <v/>
      </c>
      <c r="Y18" s="593">
        <f>個人データ入力用!BJ33</f>
        <v>0</v>
      </c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6.5">
      <c r="A19" s="404" t="str">
        <f>個人データ入力用!AI34</f>
        <v/>
      </c>
      <c r="B19" s="407">
        <f>個人データ入力用!F34</f>
        <v>15</v>
      </c>
      <c r="C19" s="407" t="str">
        <f>個人データ入力用!AQ34</f>
        <v/>
      </c>
      <c r="D19" s="407"/>
      <c r="E19" s="407"/>
      <c r="F19" s="408">
        <f>個人データ入力用!AK34</f>
        <v>0</v>
      </c>
      <c r="G19" s="407" t="str">
        <f>個人データ入力用!$AM34</f>
        <v/>
      </c>
      <c r="H19" s="407" t="str">
        <f>個人データ入力用!K34</f>
        <v/>
      </c>
      <c r="I19" s="407"/>
      <c r="J19" s="407">
        <f>個人データ入力用!AP34</f>
        <v>2</v>
      </c>
      <c r="K19" s="409" t="str">
        <f>個人データ入力用!AL34</f>
        <v/>
      </c>
      <c r="L19" s="407"/>
      <c r="M19" s="407"/>
      <c r="N19" s="408">
        <f>個人データ入力用!AJ34</f>
        <v>3</v>
      </c>
      <c r="O19" s="407"/>
      <c r="P19" s="408" t="str">
        <f>個人データ入力用!BE34</f>
        <v/>
      </c>
      <c r="Q19" s="593">
        <f>個人データ入力用!BF34</f>
        <v>0</v>
      </c>
      <c r="R19" s="407"/>
      <c r="S19" s="407"/>
      <c r="T19" s="408" t="str">
        <f>個人データ入力用!BG34</f>
        <v/>
      </c>
      <c r="U19" s="593">
        <f>個人データ入力用!BH34</f>
        <v>0</v>
      </c>
      <c r="V19" s="407"/>
      <c r="W19" s="407"/>
      <c r="X19" s="408" t="str">
        <f>個人データ入力用!BI34</f>
        <v/>
      </c>
      <c r="Y19" s="593">
        <f>個人データ入力用!BJ34</f>
        <v>0</v>
      </c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6.5">
      <c r="A20" s="404" t="str">
        <f>個人データ入力用!AI35</f>
        <v/>
      </c>
      <c r="B20" s="407">
        <f>個人データ入力用!F35</f>
        <v>16</v>
      </c>
      <c r="C20" s="407" t="str">
        <f>個人データ入力用!AQ35</f>
        <v/>
      </c>
      <c r="D20" s="407"/>
      <c r="E20" s="407"/>
      <c r="F20" s="408">
        <f>個人データ入力用!AK35</f>
        <v>0</v>
      </c>
      <c r="G20" s="407" t="str">
        <f>個人データ入力用!$AM35</f>
        <v/>
      </c>
      <c r="H20" s="407" t="str">
        <f>個人データ入力用!K35</f>
        <v/>
      </c>
      <c r="I20" s="407"/>
      <c r="J20" s="407">
        <f>個人データ入力用!AP35</f>
        <v>2</v>
      </c>
      <c r="K20" s="409" t="str">
        <f>個人データ入力用!AL35</f>
        <v/>
      </c>
      <c r="L20" s="407"/>
      <c r="M20" s="407"/>
      <c r="N20" s="408">
        <f>個人データ入力用!AJ35</f>
        <v>3</v>
      </c>
      <c r="O20" s="407"/>
      <c r="P20" s="408" t="str">
        <f>個人データ入力用!BE35</f>
        <v/>
      </c>
      <c r="Q20" s="593">
        <f>個人データ入力用!BF35</f>
        <v>0</v>
      </c>
      <c r="R20" s="407"/>
      <c r="S20" s="407"/>
      <c r="T20" s="408" t="str">
        <f>個人データ入力用!BG35</f>
        <v/>
      </c>
      <c r="U20" s="593">
        <f>個人データ入力用!BH35</f>
        <v>0</v>
      </c>
      <c r="V20" s="407"/>
      <c r="W20" s="407"/>
      <c r="X20" s="408" t="str">
        <f>個人データ入力用!BI35</f>
        <v/>
      </c>
      <c r="Y20" s="593">
        <f>個人データ入力用!BJ35</f>
        <v>0</v>
      </c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6.5">
      <c r="A21" s="404" t="str">
        <f>個人データ入力用!AI36</f>
        <v/>
      </c>
      <c r="B21" s="407">
        <f>個人データ入力用!F36</f>
        <v>17</v>
      </c>
      <c r="C21" s="407" t="str">
        <f>個人データ入力用!AQ36</f>
        <v/>
      </c>
      <c r="D21" s="407"/>
      <c r="E21" s="407"/>
      <c r="F21" s="408">
        <f>個人データ入力用!AK36</f>
        <v>0</v>
      </c>
      <c r="G21" s="407" t="str">
        <f>個人データ入力用!$AM36</f>
        <v/>
      </c>
      <c r="H21" s="407" t="str">
        <f>個人データ入力用!K36</f>
        <v/>
      </c>
      <c r="I21" s="407"/>
      <c r="J21" s="407">
        <f>個人データ入力用!AP36</f>
        <v>2</v>
      </c>
      <c r="K21" s="409" t="str">
        <f>個人データ入力用!AL36</f>
        <v/>
      </c>
      <c r="L21" s="407"/>
      <c r="M21" s="407"/>
      <c r="N21" s="408">
        <f>個人データ入力用!AJ36</f>
        <v>3</v>
      </c>
      <c r="O21" s="407"/>
      <c r="P21" s="408" t="str">
        <f>個人データ入力用!BE36</f>
        <v/>
      </c>
      <c r="Q21" s="593">
        <f>個人データ入力用!BF36</f>
        <v>0</v>
      </c>
      <c r="R21" s="407"/>
      <c r="S21" s="407"/>
      <c r="T21" s="408" t="str">
        <f>個人データ入力用!BG36</f>
        <v/>
      </c>
      <c r="U21" s="593">
        <f>個人データ入力用!BH36</f>
        <v>0</v>
      </c>
      <c r="V21" s="407"/>
      <c r="W21" s="407"/>
      <c r="X21" s="408" t="str">
        <f>個人データ入力用!BI36</f>
        <v/>
      </c>
      <c r="Y21" s="593">
        <f>個人データ入力用!BJ36</f>
        <v>0</v>
      </c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6.5">
      <c r="A22" s="404" t="str">
        <f>個人データ入力用!AI37</f>
        <v/>
      </c>
      <c r="B22" s="407">
        <f>個人データ入力用!F37</f>
        <v>18</v>
      </c>
      <c r="C22" s="407" t="str">
        <f>個人データ入力用!AQ37</f>
        <v/>
      </c>
      <c r="D22" s="407"/>
      <c r="E22" s="407"/>
      <c r="F22" s="408">
        <f>個人データ入力用!AK37</f>
        <v>0</v>
      </c>
      <c r="G22" s="407" t="str">
        <f>個人データ入力用!$AM37</f>
        <v/>
      </c>
      <c r="H22" s="407" t="str">
        <f>個人データ入力用!K37</f>
        <v/>
      </c>
      <c r="I22" s="407"/>
      <c r="J22" s="407">
        <f>個人データ入力用!AP37</f>
        <v>2</v>
      </c>
      <c r="K22" s="409" t="str">
        <f>個人データ入力用!AL37</f>
        <v/>
      </c>
      <c r="L22" s="407"/>
      <c r="M22" s="407"/>
      <c r="N22" s="408">
        <f>個人データ入力用!AJ37</f>
        <v>3</v>
      </c>
      <c r="O22" s="407"/>
      <c r="P22" s="408" t="str">
        <f>個人データ入力用!BE37</f>
        <v/>
      </c>
      <c r="Q22" s="593">
        <f>個人データ入力用!BF37</f>
        <v>0</v>
      </c>
      <c r="R22" s="407"/>
      <c r="S22" s="407"/>
      <c r="T22" s="408" t="str">
        <f>個人データ入力用!BG37</f>
        <v/>
      </c>
      <c r="U22" s="593">
        <f>個人データ入力用!BH37</f>
        <v>0</v>
      </c>
      <c r="V22" s="407"/>
      <c r="W22" s="407"/>
      <c r="X22" s="408" t="str">
        <f>個人データ入力用!BI37</f>
        <v/>
      </c>
      <c r="Y22" s="593">
        <f>個人データ入力用!BJ37</f>
        <v>0</v>
      </c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6.5">
      <c r="A23" s="404" t="str">
        <f>個人データ入力用!AI38</f>
        <v/>
      </c>
      <c r="B23" s="407">
        <f>個人データ入力用!F38</f>
        <v>19</v>
      </c>
      <c r="C23" s="407" t="str">
        <f>個人データ入力用!AQ38</f>
        <v/>
      </c>
      <c r="D23" s="407"/>
      <c r="E23" s="407"/>
      <c r="F23" s="408">
        <f>個人データ入力用!AK38</f>
        <v>0</v>
      </c>
      <c r="G23" s="407" t="str">
        <f>個人データ入力用!$AM38</f>
        <v/>
      </c>
      <c r="H23" s="407" t="str">
        <f>個人データ入力用!K38</f>
        <v/>
      </c>
      <c r="I23" s="407"/>
      <c r="J23" s="407">
        <f>個人データ入力用!AP38</f>
        <v>2</v>
      </c>
      <c r="K23" s="409" t="str">
        <f>個人データ入力用!AL38</f>
        <v/>
      </c>
      <c r="L23" s="407"/>
      <c r="M23" s="407"/>
      <c r="N23" s="408">
        <f>個人データ入力用!AJ38</f>
        <v>3</v>
      </c>
      <c r="O23" s="407"/>
      <c r="P23" s="408" t="str">
        <f>個人データ入力用!BE38</f>
        <v/>
      </c>
      <c r="Q23" s="593">
        <f>個人データ入力用!BF38</f>
        <v>0</v>
      </c>
      <c r="R23" s="407"/>
      <c r="S23" s="407"/>
      <c r="T23" s="408" t="str">
        <f>個人データ入力用!BG38</f>
        <v/>
      </c>
      <c r="U23" s="593">
        <f>個人データ入力用!BH38</f>
        <v>0</v>
      </c>
      <c r="V23" s="407"/>
      <c r="W23" s="407"/>
      <c r="X23" s="408" t="str">
        <f>個人データ入力用!BI38</f>
        <v/>
      </c>
      <c r="Y23" s="593">
        <f>個人データ入力用!BJ38</f>
        <v>0</v>
      </c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6.5">
      <c r="A24" s="404" t="str">
        <f>個人データ入力用!AI39</f>
        <v/>
      </c>
      <c r="B24" s="407">
        <f>個人データ入力用!F39</f>
        <v>20</v>
      </c>
      <c r="C24" s="407" t="str">
        <f>個人データ入力用!AQ39</f>
        <v/>
      </c>
      <c r="D24" s="407"/>
      <c r="E24" s="407"/>
      <c r="F24" s="408">
        <f>個人データ入力用!AK39</f>
        <v>0</v>
      </c>
      <c r="G24" s="407" t="str">
        <f>個人データ入力用!$AM39</f>
        <v/>
      </c>
      <c r="H24" s="407" t="str">
        <f>個人データ入力用!K39</f>
        <v/>
      </c>
      <c r="I24" s="407"/>
      <c r="J24" s="407">
        <f>個人データ入力用!AP39</f>
        <v>2</v>
      </c>
      <c r="K24" s="409" t="str">
        <f>個人データ入力用!AL39</f>
        <v/>
      </c>
      <c r="L24" s="407"/>
      <c r="M24" s="407"/>
      <c r="N24" s="408">
        <f>個人データ入力用!AJ39</f>
        <v>3</v>
      </c>
      <c r="O24" s="407"/>
      <c r="P24" s="408" t="str">
        <f>個人データ入力用!BE39</f>
        <v/>
      </c>
      <c r="Q24" s="593">
        <f>個人データ入力用!BF39</f>
        <v>0</v>
      </c>
      <c r="R24" s="407"/>
      <c r="S24" s="407"/>
      <c r="T24" s="408" t="str">
        <f>個人データ入力用!BG39</f>
        <v/>
      </c>
      <c r="U24" s="593">
        <f>個人データ入力用!BH39</f>
        <v>0</v>
      </c>
      <c r="V24" s="407"/>
      <c r="W24" s="407"/>
      <c r="X24" s="408" t="str">
        <f>個人データ入力用!BI39</f>
        <v/>
      </c>
      <c r="Y24" s="593">
        <f>個人データ入力用!BJ39</f>
        <v>0</v>
      </c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6.5">
      <c r="A25" s="404" t="str">
        <f>個人データ入力用!AI40</f>
        <v/>
      </c>
      <c r="B25" s="407">
        <f>個人データ入力用!F40</f>
        <v>21</v>
      </c>
      <c r="C25" s="407" t="str">
        <f>個人データ入力用!AQ40</f>
        <v/>
      </c>
      <c r="D25" s="407"/>
      <c r="E25" s="407"/>
      <c r="F25" s="408">
        <f>個人データ入力用!AK40</f>
        <v>0</v>
      </c>
      <c r="G25" s="407" t="str">
        <f>個人データ入力用!$AM40</f>
        <v/>
      </c>
      <c r="H25" s="407" t="str">
        <f>個人データ入力用!K40</f>
        <v/>
      </c>
      <c r="I25" s="407"/>
      <c r="J25" s="407">
        <f>個人データ入力用!AP40</f>
        <v>2</v>
      </c>
      <c r="K25" s="409" t="str">
        <f>個人データ入力用!AL40</f>
        <v/>
      </c>
      <c r="L25" s="407"/>
      <c r="M25" s="407"/>
      <c r="N25" s="408">
        <f>個人データ入力用!AJ40</f>
        <v>3</v>
      </c>
      <c r="O25" s="407"/>
      <c r="P25" s="408" t="str">
        <f>個人データ入力用!BE40</f>
        <v/>
      </c>
      <c r="Q25" s="593">
        <f>個人データ入力用!BF40</f>
        <v>0</v>
      </c>
      <c r="R25" s="407"/>
      <c r="S25" s="407"/>
      <c r="T25" s="408" t="str">
        <f>個人データ入力用!BG40</f>
        <v/>
      </c>
      <c r="U25" s="593">
        <f>個人データ入力用!BH40</f>
        <v>0</v>
      </c>
      <c r="V25" s="407"/>
      <c r="W25" s="407"/>
      <c r="X25" s="408" t="str">
        <f>個人データ入力用!BI40</f>
        <v/>
      </c>
      <c r="Y25" s="593">
        <f>個人データ入力用!BJ40</f>
        <v>0</v>
      </c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6.5">
      <c r="A26" s="404" t="str">
        <f>個人データ入力用!AI41</f>
        <v/>
      </c>
      <c r="B26" s="407">
        <f>個人データ入力用!F41</f>
        <v>22</v>
      </c>
      <c r="C26" s="407" t="str">
        <f>個人データ入力用!AQ41</f>
        <v/>
      </c>
      <c r="D26" s="407"/>
      <c r="E26" s="407"/>
      <c r="F26" s="408">
        <f>個人データ入力用!AK41</f>
        <v>0</v>
      </c>
      <c r="G26" s="407" t="str">
        <f>個人データ入力用!$AM41</f>
        <v/>
      </c>
      <c r="H26" s="407" t="str">
        <f>個人データ入力用!K41</f>
        <v/>
      </c>
      <c r="I26" s="407"/>
      <c r="J26" s="407">
        <f>個人データ入力用!AP41</f>
        <v>2</v>
      </c>
      <c r="K26" s="409" t="str">
        <f>個人データ入力用!AL41</f>
        <v/>
      </c>
      <c r="L26" s="407"/>
      <c r="M26" s="407"/>
      <c r="N26" s="408">
        <f>個人データ入力用!AJ41</f>
        <v>3</v>
      </c>
      <c r="O26" s="407"/>
      <c r="P26" s="408" t="str">
        <f>個人データ入力用!BE41</f>
        <v/>
      </c>
      <c r="Q26" s="593">
        <f>個人データ入力用!BF41</f>
        <v>0</v>
      </c>
      <c r="R26" s="407"/>
      <c r="S26" s="407"/>
      <c r="T26" s="408" t="str">
        <f>個人データ入力用!BG41</f>
        <v/>
      </c>
      <c r="U26" s="593">
        <f>個人データ入力用!BH41</f>
        <v>0</v>
      </c>
      <c r="V26" s="407"/>
      <c r="W26" s="407"/>
      <c r="X26" s="408" t="str">
        <f>個人データ入力用!BI41</f>
        <v/>
      </c>
      <c r="Y26" s="593">
        <f>個人データ入力用!BJ41</f>
        <v>0</v>
      </c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6.5">
      <c r="A27" s="404" t="str">
        <f>個人データ入力用!AI42</f>
        <v/>
      </c>
      <c r="B27" s="407">
        <f>個人データ入力用!F42</f>
        <v>23</v>
      </c>
      <c r="C27" s="407" t="str">
        <f>個人データ入力用!AQ42</f>
        <v/>
      </c>
      <c r="D27" s="407"/>
      <c r="E27" s="407"/>
      <c r="F27" s="408">
        <f>個人データ入力用!AK42</f>
        <v>0</v>
      </c>
      <c r="G27" s="407" t="str">
        <f>個人データ入力用!$AM42</f>
        <v/>
      </c>
      <c r="H27" s="407" t="str">
        <f>個人データ入力用!K42</f>
        <v/>
      </c>
      <c r="I27" s="407"/>
      <c r="J27" s="407">
        <f>個人データ入力用!AP42</f>
        <v>2</v>
      </c>
      <c r="K27" s="409" t="str">
        <f>個人データ入力用!AL42</f>
        <v/>
      </c>
      <c r="L27" s="407"/>
      <c r="M27" s="407"/>
      <c r="N27" s="408">
        <f>個人データ入力用!AJ42</f>
        <v>3</v>
      </c>
      <c r="O27" s="407"/>
      <c r="P27" s="408" t="str">
        <f>個人データ入力用!BE42</f>
        <v/>
      </c>
      <c r="Q27" s="593">
        <f>個人データ入力用!BF42</f>
        <v>0</v>
      </c>
      <c r="R27" s="407"/>
      <c r="S27" s="407"/>
      <c r="T27" s="408" t="str">
        <f>個人データ入力用!BG42</f>
        <v/>
      </c>
      <c r="U27" s="593">
        <f>個人データ入力用!BH42</f>
        <v>0</v>
      </c>
      <c r="V27" s="407"/>
      <c r="W27" s="407"/>
      <c r="X27" s="408" t="str">
        <f>個人データ入力用!BI42</f>
        <v/>
      </c>
      <c r="Y27" s="593">
        <f>個人データ入力用!BJ42</f>
        <v>0</v>
      </c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6.5">
      <c r="A28" s="404" t="str">
        <f>個人データ入力用!AI43</f>
        <v/>
      </c>
      <c r="B28" s="407">
        <f>個人データ入力用!F43</f>
        <v>24</v>
      </c>
      <c r="C28" s="407" t="str">
        <f>個人データ入力用!AQ43</f>
        <v/>
      </c>
      <c r="D28" s="407"/>
      <c r="E28" s="407"/>
      <c r="F28" s="408">
        <f>個人データ入力用!AK43</f>
        <v>0</v>
      </c>
      <c r="G28" s="407" t="str">
        <f>個人データ入力用!$AM43</f>
        <v/>
      </c>
      <c r="H28" s="407" t="str">
        <f>個人データ入力用!K43</f>
        <v/>
      </c>
      <c r="I28" s="407"/>
      <c r="J28" s="407">
        <f>個人データ入力用!AP43</f>
        <v>2</v>
      </c>
      <c r="K28" s="409" t="str">
        <f>個人データ入力用!AL43</f>
        <v/>
      </c>
      <c r="L28" s="407"/>
      <c r="M28" s="407"/>
      <c r="N28" s="408">
        <f>個人データ入力用!AJ43</f>
        <v>3</v>
      </c>
      <c r="O28" s="407"/>
      <c r="P28" s="408" t="str">
        <f>個人データ入力用!BE43</f>
        <v/>
      </c>
      <c r="Q28" s="593">
        <f>個人データ入力用!BF43</f>
        <v>0</v>
      </c>
      <c r="R28" s="407"/>
      <c r="S28" s="407"/>
      <c r="T28" s="408" t="str">
        <f>個人データ入力用!BG43</f>
        <v/>
      </c>
      <c r="U28" s="593">
        <f>個人データ入力用!BH43</f>
        <v>0</v>
      </c>
      <c r="V28" s="407"/>
      <c r="W28" s="407"/>
      <c r="X28" s="408" t="str">
        <f>個人データ入力用!BI43</f>
        <v/>
      </c>
      <c r="Y28" s="593">
        <f>個人データ入力用!BJ43</f>
        <v>0</v>
      </c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6.5">
      <c r="A29" s="404" t="str">
        <f>個人データ入力用!AI44</f>
        <v/>
      </c>
      <c r="B29" s="407">
        <f>個人データ入力用!F44</f>
        <v>25</v>
      </c>
      <c r="C29" s="407" t="str">
        <f>個人データ入力用!AQ44</f>
        <v/>
      </c>
      <c r="D29" s="407"/>
      <c r="E29" s="407"/>
      <c r="F29" s="408">
        <f>個人データ入力用!AK44</f>
        <v>0</v>
      </c>
      <c r="G29" s="407" t="str">
        <f>個人データ入力用!$AM44</f>
        <v/>
      </c>
      <c r="H29" s="407" t="str">
        <f>個人データ入力用!K44</f>
        <v/>
      </c>
      <c r="I29" s="407"/>
      <c r="J29" s="407">
        <f>個人データ入力用!AP44</f>
        <v>2</v>
      </c>
      <c r="K29" s="409" t="str">
        <f>個人データ入力用!AL44</f>
        <v/>
      </c>
      <c r="L29" s="407"/>
      <c r="M29" s="407"/>
      <c r="N29" s="408">
        <f>個人データ入力用!AJ44</f>
        <v>3</v>
      </c>
      <c r="O29" s="407"/>
      <c r="P29" s="408" t="str">
        <f>個人データ入力用!BE44</f>
        <v/>
      </c>
      <c r="Q29" s="593">
        <f>個人データ入力用!BF44</f>
        <v>0</v>
      </c>
      <c r="R29" s="407"/>
      <c r="S29" s="407"/>
      <c r="T29" s="408" t="str">
        <f>個人データ入力用!BG44</f>
        <v/>
      </c>
      <c r="U29" s="593">
        <f>個人データ入力用!BH44</f>
        <v>0</v>
      </c>
      <c r="V29" s="407"/>
      <c r="W29" s="407"/>
      <c r="X29" s="408" t="str">
        <f>個人データ入力用!BI44</f>
        <v/>
      </c>
      <c r="Y29" s="593">
        <f>個人データ入力用!BJ44</f>
        <v>0</v>
      </c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6.5" hidden="1">
      <c r="A30" s="404" t="str">
        <f>個人データ入力用!AI45</f>
        <v/>
      </c>
      <c r="B30" s="407">
        <f>個人データ入力用!F45</f>
        <v>26</v>
      </c>
      <c r="C30" s="407" t="str">
        <f>個人データ入力用!AQ45</f>
        <v/>
      </c>
      <c r="D30" s="407"/>
      <c r="E30" s="407"/>
      <c r="F30" s="408">
        <f>個人データ入力用!AK45</f>
        <v>0</v>
      </c>
      <c r="G30" s="407">
        <f>個人データ入力用!$AM45</f>
        <v>0</v>
      </c>
      <c r="H30" s="407" t="str">
        <f>個人データ入力用!K45</f>
        <v/>
      </c>
      <c r="I30" s="407"/>
      <c r="J30" s="407">
        <f>個人データ入力用!AP45</f>
        <v>2</v>
      </c>
      <c r="K30" s="409" t="str">
        <f>個人データ入力用!AL45</f>
        <v/>
      </c>
      <c r="L30" s="407"/>
      <c r="M30" s="407"/>
      <c r="N30" s="408">
        <f>個人データ入力用!AJ45</f>
        <v>3</v>
      </c>
      <c r="O30" s="407"/>
      <c r="P30" s="408" t="str">
        <f>個人データ入力用!BE45</f>
        <v/>
      </c>
      <c r="Q30" s="593">
        <f>個人データ入力用!BF45</f>
        <v>0</v>
      </c>
      <c r="R30" s="407"/>
      <c r="S30" s="407"/>
      <c r="T30" s="408" t="str">
        <f>個人データ入力用!BG45</f>
        <v/>
      </c>
      <c r="U30" s="593">
        <f>個人データ入力用!BH45</f>
        <v>0</v>
      </c>
      <c r="V30" s="407"/>
      <c r="W30" s="407"/>
      <c r="X30" s="408" t="str">
        <f>個人データ入力用!BI45</f>
        <v/>
      </c>
      <c r="Y30" s="593">
        <f>個人データ入力用!BJ45</f>
        <v>0</v>
      </c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6.5" hidden="1">
      <c r="A31" s="404" t="str">
        <f>個人データ入力用!AI46</f>
        <v/>
      </c>
      <c r="B31" s="407">
        <f>個人データ入力用!F46</f>
        <v>27</v>
      </c>
      <c r="C31" s="407" t="str">
        <f>個人データ入力用!AQ46</f>
        <v/>
      </c>
      <c r="D31" s="407"/>
      <c r="E31" s="407"/>
      <c r="F31" s="408">
        <f>個人データ入力用!AK46</f>
        <v>0</v>
      </c>
      <c r="G31" s="407">
        <f>個人データ入力用!$AM46</f>
        <v>0</v>
      </c>
      <c r="H31" s="407" t="str">
        <f>個人データ入力用!K46</f>
        <v/>
      </c>
      <c r="I31" s="407"/>
      <c r="J31" s="407">
        <f>個人データ入力用!AP46</f>
        <v>2</v>
      </c>
      <c r="K31" s="409" t="str">
        <f>個人データ入力用!AL46</f>
        <v/>
      </c>
      <c r="L31" s="407"/>
      <c r="M31" s="407"/>
      <c r="N31" s="408">
        <f>個人データ入力用!AJ46</f>
        <v>3</v>
      </c>
      <c r="O31" s="407"/>
      <c r="P31" s="408" t="str">
        <f>個人データ入力用!BE46</f>
        <v/>
      </c>
      <c r="Q31" s="593">
        <f>個人データ入力用!BF46</f>
        <v>0</v>
      </c>
      <c r="R31" s="407"/>
      <c r="S31" s="407"/>
      <c r="T31" s="408" t="str">
        <f>個人データ入力用!BG46</f>
        <v/>
      </c>
      <c r="U31" s="593">
        <f>個人データ入力用!BH46</f>
        <v>0</v>
      </c>
      <c r="V31" s="407"/>
      <c r="W31" s="407"/>
      <c r="X31" s="408" t="str">
        <f>個人データ入力用!BI46</f>
        <v/>
      </c>
      <c r="Y31" s="593">
        <f>個人データ入力用!BJ46</f>
        <v>0</v>
      </c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6.5" hidden="1">
      <c r="A32" s="404" t="str">
        <f>個人データ入力用!AI47</f>
        <v/>
      </c>
      <c r="B32" s="407">
        <f>個人データ入力用!F47</f>
        <v>28</v>
      </c>
      <c r="C32" s="407" t="str">
        <f>個人データ入力用!AQ47</f>
        <v/>
      </c>
      <c r="D32" s="407"/>
      <c r="E32" s="407"/>
      <c r="F32" s="408">
        <f>個人データ入力用!AK47</f>
        <v>0</v>
      </c>
      <c r="G32" s="407">
        <f>個人データ入力用!$AM47</f>
        <v>0</v>
      </c>
      <c r="H32" s="407" t="str">
        <f>個人データ入力用!K47</f>
        <v/>
      </c>
      <c r="I32" s="407"/>
      <c r="J32" s="407">
        <f>個人データ入力用!AP47</f>
        <v>2</v>
      </c>
      <c r="K32" s="409" t="str">
        <f>個人データ入力用!AL47</f>
        <v/>
      </c>
      <c r="L32" s="407"/>
      <c r="M32" s="407"/>
      <c r="N32" s="408">
        <f>個人データ入力用!AJ47</f>
        <v>3</v>
      </c>
      <c r="O32" s="407"/>
      <c r="P32" s="408" t="str">
        <f>個人データ入力用!BE47</f>
        <v/>
      </c>
      <c r="Q32" s="593">
        <f>個人データ入力用!BF47</f>
        <v>0</v>
      </c>
      <c r="R32" s="407"/>
      <c r="S32" s="407"/>
      <c r="T32" s="408" t="str">
        <f>個人データ入力用!BG47</f>
        <v/>
      </c>
      <c r="U32" s="593">
        <f>個人データ入力用!BH47</f>
        <v>0</v>
      </c>
      <c r="V32" s="407"/>
      <c r="W32" s="407"/>
      <c r="X32" s="408" t="str">
        <f>個人データ入力用!BI47</f>
        <v/>
      </c>
      <c r="Y32" s="593">
        <f>個人データ入力用!BJ47</f>
        <v>0</v>
      </c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6.5" hidden="1">
      <c r="A33" s="404" t="str">
        <f>個人データ入力用!AI48</f>
        <v/>
      </c>
      <c r="B33" s="407">
        <f>個人データ入力用!F48</f>
        <v>29</v>
      </c>
      <c r="C33" s="407" t="str">
        <f>個人データ入力用!AQ48</f>
        <v/>
      </c>
      <c r="D33" s="407"/>
      <c r="E33" s="407"/>
      <c r="F33" s="408">
        <f>個人データ入力用!AK48</f>
        <v>0</v>
      </c>
      <c r="G33" s="407">
        <f>個人データ入力用!$AM48</f>
        <v>0</v>
      </c>
      <c r="H33" s="407" t="str">
        <f>個人データ入力用!K48</f>
        <v/>
      </c>
      <c r="I33" s="407"/>
      <c r="J33" s="407">
        <f>個人データ入力用!AP48</f>
        <v>2</v>
      </c>
      <c r="K33" s="409" t="str">
        <f>個人データ入力用!AL48</f>
        <v/>
      </c>
      <c r="L33" s="407"/>
      <c r="M33" s="407"/>
      <c r="N33" s="408">
        <f>個人データ入力用!AJ48</f>
        <v>3</v>
      </c>
      <c r="O33" s="407"/>
      <c r="P33" s="408" t="str">
        <f>個人データ入力用!BE48</f>
        <v/>
      </c>
      <c r="Q33" s="593">
        <f>個人データ入力用!BF48</f>
        <v>0</v>
      </c>
      <c r="R33" s="407"/>
      <c r="S33" s="407"/>
      <c r="T33" s="408" t="str">
        <f>個人データ入力用!BG48</f>
        <v/>
      </c>
      <c r="U33" s="593">
        <f>個人データ入力用!BH48</f>
        <v>0</v>
      </c>
      <c r="V33" s="407"/>
      <c r="W33" s="407"/>
      <c r="X33" s="408" t="str">
        <f>個人データ入力用!BI48</f>
        <v/>
      </c>
      <c r="Y33" s="593">
        <f>個人データ入力用!BJ48</f>
        <v>0</v>
      </c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6.5" hidden="1">
      <c r="A34" s="404" t="str">
        <f>個人データ入力用!AI49</f>
        <v/>
      </c>
      <c r="B34" s="407">
        <f>個人データ入力用!F49</f>
        <v>30</v>
      </c>
      <c r="C34" s="407" t="str">
        <f>個人データ入力用!AQ49</f>
        <v/>
      </c>
      <c r="D34" s="407"/>
      <c r="E34" s="407"/>
      <c r="F34" s="408">
        <f>個人データ入力用!AK49</f>
        <v>0</v>
      </c>
      <c r="G34" s="407">
        <f>個人データ入力用!$AM49</f>
        <v>0</v>
      </c>
      <c r="H34" s="407" t="str">
        <f>個人データ入力用!K49</f>
        <v/>
      </c>
      <c r="I34" s="407"/>
      <c r="J34" s="407">
        <f>個人データ入力用!AP49</f>
        <v>2</v>
      </c>
      <c r="K34" s="409" t="str">
        <f>個人データ入力用!AL49</f>
        <v/>
      </c>
      <c r="L34" s="407"/>
      <c r="M34" s="407"/>
      <c r="N34" s="408">
        <f>個人データ入力用!AJ49</f>
        <v>3</v>
      </c>
      <c r="O34" s="407"/>
      <c r="P34" s="408" t="str">
        <f>個人データ入力用!BE49</f>
        <v/>
      </c>
      <c r="Q34" s="593">
        <f>個人データ入力用!BF49</f>
        <v>0</v>
      </c>
      <c r="R34" s="407"/>
      <c r="S34" s="407"/>
      <c r="T34" s="408" t="str">
        <f>個人データ入力用!BG49</f>
        <v/>
      </c>
      <c r="U34" s="593">
        <f>個人データ入力用!BH49</f>
        <v>0</v>
      </c>
      <c r="V34" s="407"/>
      <c r="W34" s="407"/>
      <c r="X34" s="408" t="str">
        <f>個人データ入力用!BI49</f>
        <v/>
      </c>
      <c r="Y34" s="593">
        <f>個人データ入力用!BJ49</f>
        <v>0</v>
      </c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6.5" hidden="1">
      <c r="A35" s="404" t="e">
        <f>個人データ入力用!#REF!</f>
        <v>#REF!</v>
      </c>
      <c r="B35" s="407" t="e">
        <f>個人データ入力用!#REF!</f>
        <v>#REF!</v>
      </c>
      <c r="C35" s="407" t="e">
        <f>個人データ入力用!#REF!</f>
        <v>#REF!</v>
      </c>
      <c r="D35" s="407"/>
      <c r="E35" s="407"/>
      <c r="F35" s="408" t="e">
        <f>個人データ入力用!#REF!</f>
        <v>#REF!</v>
      </c>
      <c r="G35" s="407" t="e">
        <f>個人データ入力用!#REF!</f>
        <v>#REF!</v>
      </c>
      <c r="H35" s="407" t="e">
        <f>個人データ入力用!#REF!</f>
        <v>#REF!</v>
      </c>
      <c r="I35" s="407"/>
      <c r="J35" s="407" t="e">
        <f>個人データ入力用!#REF!</f>
        <v>#REF!</v>
      </c>
      <c r="K35" s="409" t="e">
        <f>個人データ入力用!#REF!</f>
        <v>#REF!</v>
      </c>
      <c r="L35" s="407"/>
      <c r="M35" s="407"/>
      <c r="N35" s="408" t="e">
        <f>個人データ入力用!#REF!</f>
        <v>#REF!</v>
      </c>
      <c r="O35" s="407"/>
      <c r="P35" s="408" t="e">
        <f>個人データ入力用!#REF!</f>
        <v>#REF!</v>
      </c>
      <c r="Q35" s="593" t="e">
        <f>個人データ入力用!#REF!</f>
        <v>#REF!</v>
      </c>
      <c r="R35" s="407"/>
      <c r="S35" s="407"/>
      <c r="T35" s="408" t="e">
        <f>個人データ入力用!#REF!</f>
        <v>#REF!</v>
      </c>
      <c r="U35" s="593" t="e">
        <f>個人データ入力用!#REF!</f>
        <v>#REF!</v>
      </c>
      <c r="V35" s="407"/>
      <c r="W35" s="407"/>
      <c r="X35" s="408" t="e">
        <f>個人データ入力用!#REF!</f>
        <v>#REF!</v>
      </c>
      <c r="Y35" s="593" t="e">
        <f>個人データ入力用!#REF!</f>
        <v>#REF!</v>
      </c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6.5" hidden="1">
      <c r="A36" s="404" t="e">
        <f>個人データ入力用!#REF!</f>
        <v>#REF!</v>
      </c>
      <c r="B36" s="407" t="e">
        <f>個人データ入力用!#REF!</f>
        <v>#REF!</v>
      </c>
      <c r="C36" s="407" t="e">
        <f>個人データ入力用!#REF!</f>
        <v>#REF!</v>
      </c>
      <c r="D36" s="407"/>
      <c r="E36" s="407"/>
      <c r="F36" s="408" t="e">
        <f>個人データ入力用!#REF!</f>
        <v>#REF!</v>
      </c>
      <c r="G36" s="407" t="e">
        <f>個人データ入力用!#REF!</f>
        <v>#REF!</v>
      </c>
      <c r="H36" s="407" t="e">
        <f>個人データ入力用!#REF!</f>
        <v>#REF!</v>
      </c>
      <c r="I36" s="407"/>
      <c r="J36" s="407" t="e">
        <f>個人データ入力用!#REF!</f>
        <v>#REF!</v>
      </c>
      <c r="K36" s="409" t="e">
        <f>個人データ入力用!#REF!</f>
        <v>#REF!</v>
      </c>
      <c r="L36" s="407"/>
      <c r="M36" s="407"/>
      <c r="N36" s="408" t="e">
        <f>個人データ入力用!#REF!</f>
        <v>#REF!</v>
      </c>
      <c r="O36" s="407"/>
      <c r="P36" s="408" t="e">
        <f>個人データ入力用!#REF!</f>
        <v>#REF!</v>
      </c>
      <c r="Q36" s="593" t="e">
        <f>個人データ入力用!#REF!</f>
        <v>#REF!</v>
      </c>
      <c r="R36" s="407"/>
      <c r="S36" s="407"/>
      <c r="T36" s="408" t="e">
        <f>個人データ入力用!#REF!</f>
        <v>#REF!</v>
      </c>
      <c r="U36" s="593" t="e">
        <f>個人データ入力用!#REF!</f>
        <v>#REF!</v>
      </c>
      <c r="V36" s="407"/>
      <c r="W36" s="407"/>
      <c r="X36" s="408" t="e">
        <f>個人データ入力用!#REF!</f>
        <v>#REF!</v>
      </c>
      <c r="Y36" s="593" t="e">
        <f>個人データ入力用!#REF!</f>
        <v>#REF!</v>
      </c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6.5" hidden="1">
      <c r="A37" s="404" t="e">
        <f>個人データ入力用!#REF!</f>
        <v>#REF!</v>
      </c>
      <c r="B37" s="407" t="e">
        <f>個人データ入力用!#REF!</f>
        <v>#REF!</v>
      </c>
      <c r="C37" s="407" t="e">
        <f>個人データ入力用!#REF!</f>
        <v>#REF!</v>
      </c>
      <c r="D37" s="407"/>
      <c r="E37" s="407"/>
      <c r="F37" s="408" t="e">
        <f>個人データ入力用!#REF!</f>
        <v>#REF!</v>
      </c>
      <c r="G37" s="407" t="e">
        <f>個人データ入力用!#REF!</f>
        <v>#REF!</v>
      </c>
      <c r="H37" s="407" t="e">
        <f>個人データ入力用!#REF!</f>
        <v>#REF!</v>
      </c>
      <c r="I37" s="407"/>
      <c r="J37" s="407" t="e">
        <f>個人データ入力用!#REF!</f>
        <v>#REF!</v>
      </c>
      <c r="K37" s="409" t="e">
        <f>個人データ入力用!#REF!</f>
        <v>#REF!</v>
      </c>
      <c r="L37" s="407"/>
      <c r="M37" s="407"/>
      <c r="N37" s="408" t="e">
        <f>個人データ入力用!#REF!</f>
        <v>#REF!</v>
      </c>
      <c r="O37" s="407"/>
      <c r="P37" s="408" t="e">
        <f>個人データ入力用!#REF!</f>
        <v>#REF!</v>
      </c>
      <c r="Q37" s="593" t="e">
        <f>個人データ入力用!#REF!</f>
        <v>#REF!</v>
      </c>
      <c r="R37" s="407"/>
      <c r="S37" s="407"/>
      <c r="T37" s="408" t="e">
        <f>個人データ入力用!#REF!</f>
        <v>#REF!</v>
      </c>
      <c r="U37" s="593" t="e">
        <f>個人データ入力用!#REF!</f>
        <v>#REF!</v>
      </c>
      <c r="V37" s="407"/>
      <c r="W37" s="407"/>
      <c r="X37" s="408" t="e">
        <f>個人データ入力用!#REF!</f>
        <v>#REF!</v>
      </c>
      <c r="Y37" s="593" t="e">
        <f>個人データ入力用!#REF!</f>
        <v>#REF!</v>
      </c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6.5" hidden="1">
      <c r="A38" s="404" t="e">
        <f>個人データ入力用!#REF!</f>
        <v>#REF!</v>
      </c>
      <c r="B38" s="407" t="e">
        <f>個人データ入力用!#REF!</f>
        <v>#REF!</v>
      </c>
      <c r="C38" s="407" t="e">
        <f>個人データ入力用!#REF!</f>
        <v>#REF!</v>
      </c>
      <c r="D38" s="407"/>
      <c r="E38" s="407"/>
      <c r="F38" s="408" t="e">
        <f>個人データ入力用!#REF!</f>
        <v>#REF!</v>
      </c>
      <c r="G38" s="407" t="e">
        <f>個人データ入力用!#REF!</f>
        <v>#REF!</v>
      </c>
      <c r="H38" s="407" t="e">
        <f>個人データ入力用!#REF!</f>
        <v>#REF!</v>
      </c>
      <c r="I38" s="407"/>
      <c r="J38" s="407" t="e">
        <f>個人データ入力用!#REF!</f>
        <v>#REF!</v>
      </c>
      <c r="K38" s="409" t="e">
        <f>個人データ入力用!#REF!</f>
        <v>#REF!</v>
      </c>
      <c r="L38" s="407"/>
      <c r="M38" s="407"/>
      <c r="N38" s="408" t="e">
        <f>個人データ入力用!#REF!</f>
        <v>#REF!</v>
      </c>
      <c r="O38" s="407"/>
      <c r="P38" s="408" t="e">
        <f>個人データ入力用!#REF!</f>
        <v>#REF!</v>
      </c>
      <c r="Q38" s="593" t="e">
        <f>個人データ入力用!#REF!</f>
        <v>#REF!</v>
      </c>
      <c r="R38" s="407"/>
      <c r="S38" s="407"/>
      <c r="T38" s="408" t="e">
        <f>個人データ入力用!#REF!</f>
        <v>#REF!</v>
      </c>
      <c r="U38" s="593" t="e">
        <f>個人データ入力用!#REF!</f>
        <v>#REF!</v>
      </c>
      <c r="V38" s="407"/>
      <c r="W38" s="407"/>
      <c r="X38" s="408" t="e">
        <f>個人データ入力用!#REF!</f>
        <v>#REF!</v>
      </c>
      <c r="Y38" s="593" t="e">
        <f>個人データ入力用!#REF!</f>
        <v>#REF!</v>
      </c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6.5" hidden="1">
      <c r="A39" s="404" t="e">
        <f>個人データ入力用!#REF!</f>
        <v>#REF!</v>
      </c>
      <c r="B39" s="407" t="e">
        <f>個人データ入力用!#REF!</f>
        <v>#REF!</v>
      </c>
      <c r="C39" s="407" t="e">
        <f>個人データ入力用!#REF!</f>
        <v>#REF!</v>
      </c>
      <c r="D39" s="407"/>
      <c r="E39" s="407"/>
      <c r="F39" s="408" t="e">
        <f>個人データ入力用!#REF!</f>
        <v>#REF!</v>
      </c>
      <c r="G39" s="407" t="e">
        <f>個人データ入力用!#REF!</f>
        <v>#REF!</v>
      </c>
      <c r="H39" s="407" t="e">
        <f>個人データ入力用!#REF!</f>
        <v>#REF!</v>
      </c>
      <c r="I39" s="407"/>
      <c r="J39" s="407" t="e">
        <f>個人データ入力用!#REF!</f>
        <v>#REF!</v>
      </c>
      <c r="K39" s="409" t="e">
        <f>個人データ入力用!#REF!</f>
        <v>#REF!</v>
      </c>
      <c r="L39" s="407"/>
      <c r="M39" s="407"/>
      <c r="N39" s="408" t="e">
        <f>個人データ入力用!#REF!</f>
        <v>#REF!</v>
      </c>
      <c r="O39" s="407"/>
      <c r="P39" s="408" t="e">
        <f>個人データ入力用!#REF!</f>
        <v>#REF!</v>
      </c>
      <c r="Q39" s="593" t="e">
        <f>個人データ入力用!#REF!</f>
        <v>#REF!</v>
      </c>
      <c r="R39" s="407"/>
      <c r="S39" s="407"/>
      <c r="T39" s="408" t="e">
        <f>個人データ入力用!#REF!</f>
        <v>#REF!</v>
      </c>
      <c r="U39" s="593" t="e">
        <f>個人データ入力用!#REF!</f>
        <v>#REF!</v>
      </c>
      <c r="V39" s="407"/>
      <c r="W39" s="407"/>
      <c r="X39" s="408" t="e">
        <f>個人データ入力用!#REF!</f>
        <v>#REF!</v>
      </c>
      <c r="Y39" s="593" t="e">
        <f>個人データ入力用!#REF!</f>
        <v>#REF!</v>
      </c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ht="16.5" hidden="1">
      <c r="A40" s="404" t="e">
        <f>個人データ入力用!#REF!</f>
        <v>#REF!</v>
      </c>
      <c r="B40" s="407" t="e">
        <f>個人データ入力用!#REF!</f>
        <v>#REF!</v>
      </c>
      <c r="C40" s="407" t="e">
        <f>個人データ入力用!#REF!</f>
        <v>#REF!</v>
      </c>
      <c r="D40" s="407"/>
      <c r="E40" s="407"/>
      <c r="F40" s="408" t="e">
        <f>個人データ入力用!#REF!</f>
        <v>#REF!</v>
      </c>
      <c r="G40" s="407" t="e">
        <f>個人データ入力用!#REF!</f>
        <v>#REF!</v>
      </c>
      <c r="H40" s="407" t="e">
        <f>個人データ入力用!#REF!</f>
        <v>#REF!</v>
      </c>
      <c r="I40" s="407"/>
      <c r="J40" s="407" t="e">
        <f>個人データ入力用!#REF!</f>
        <v>#REF!</v>
      </c>
      <c r="K40" s="409" t="e">
        <f>個人データ入力用!#REF!</f>
        <v>#REF!</v>
      </c>
      <c r="L40" s="407"/>
      <c r="M40" s="407"/>
      <c r="N40" s="408" t="e">
        <f>個人データ入力用!#REF!</f>
        <v>#REF!</v>
      </c>
      <c r="O40" s="407"/>
      <c r="P40" s="408" t="e">
        <f>個人データ入力用!#REF!</f>
        <v>#REF!</v>
      </c>
      <c r="Q40" s="593" t="e">
        <f>個人データ入力用!#REF!</f>
        <v>#REF!</v>
      </c>
      <c r="R40" s="407"/>
      <c r="S40" s="407"/>
      <c r="T40" s="408" t="e">
        <f>個人データ入力用!#REF!</f>
        <v>#REF!</v>
      </c>
      <c r="U40" s="593" t="e">
        <f>個人データ入力用!#REF!</f>
        <v>#REF!</v>
      </c>
      <c r="V40" s="407"/>
      <c r="W40" s="407"/>
      <c r="X40" s="408" t="e">
        <f>個人データ入力用!#REF!</f>
        <v>#REF!</v>
      </c>
      <c r="Y40" s="593" t="e">
        <f>個人データ入力用!#REF!</f>
        <v>#REF!</v>
      </c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ht="16.5" hidden="1">
      <c r="A41" s="404" t="e">
        <f>個人データ入力用!#REF!</f>
        <v>#REF!</v>
      </c>
      <c r="B41" s="407" t="e">
        <f>個人データ入力用!#REF!</f>
        <v>#REF!</v>
      </c>
      <c r="C41" s="407" t="e">
        <f>個人データ入力用!#REF!</f>
        <v>#REF!</v>
      </c>
      <c r="D41" s="407"/>
      <c r="E41" s="407"/>
      <c r="F41" s="408" t="e">
        <f>個人データ入力用!#REF!</f>
        <v>#REF!</v>
      </c>
      <c r="G41" s="407" t="e">
        <f>個人データ入力用!#REF!</f>
        <v>#REF!</v>
      </c>
      <c r="H41" s="407" t="e">
        <f>個人データ入力用!#REF!</f>
        <v>#REF!</v>
      </c>
      <c r="I41" s="407"/>
      <c r="J41" s="407" t="e">
        <f>個人データ入力用!#REF!</f>
        <v>#REF!</v>
      </c>
      <c r="K41" s="409" t="e">
        <f>個人データ入力用!#REF!</f>
        <v>#REF!</v>
      </c>
      <c r="L41" s="407"/>
      <c r="M41" s="407"/>
      <c r="N41" s="408" t="e">
        <f>個人データ入力用!#REF!</f>
        <v>#REF!</v>
      </c>
      <c r="O41" s="407"/>
      <c r="P41" s="408" t="e">
        <f>個人データ入力用!#REF!</f>
        <v>#REF!</v>
      </c>
      <c r="Q41" s="593" t="e">
        <f>個人データ入力用!#REF!</f>
        <v>#REF!</v>
      </c>
      <c r="R41" s="407"/>
      <c r="S41" s="407"/>
      <c r="T41" s="408" t="e">
        <f>個人データ入力用!#REF!</f>
        <v>#REF!</v>
      </c>
      <c r="U41" s="593" t="e">
        <f>個人データ入力用!#REF!</f>
        <v>#REF!</v>
      </c>
      <c r="V41" s="407"/>
      <c r="W41" s="407"/>
      <c r="X41" s="408" t="e">
        <f>個人データ入力用!#REF!</f>
        <v>#REF!</v>
      </c>
      <c r="Y41" s="593" t="e">
        <f>個人データ入力用!#REF!</f>
        <v>#REF!</v>
      </c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ht="16.5" hidden="1">
      <c r="A42" s="404" t="e">
        <f>個人データ入力用!#REF!</f>
        <v>#REF!</v>
      </c>
      <c r="B42" s="407" t="e">
        <f>個人データ入力用!#REF!</f>
        <v>#REF!</v>
      </c>
      <c r="C42" s="407" t="e">
        <f>個人データ入力用!#REF!</f>
        <v>#REF!</v>
      </c>
      <c r="D42" s="407"/>
      <c r="E42" s="407"/>
      <c r="F42" s="408" t="e">
        <f>個人データ入力用!#REF!</f>
        <v>#REF!</v>
      </c>
      <c r="G42" s="407" t="e">
        <f>個人データ入力用!#REF!</f>
        <v>#REF!</v>
      </c>
      <c r="H42" s="407" t="e">
        <f>個人データ入力用!#REF!</f>
        <v>#REF!</v>
      </c>
      <c r="I42" s="407"/>
      <c r="J42" s="407" t="e">
        <f>個人データ入力用!#REF!</f>
        <v>#REF!</v>
      </c>
      <c r="K42" s="409" t="e">
        <f>個人データ入力用!#REF!</f>
        <v>#REF!</v>
      </c>
      <c r="L42" s="407"/>
      <c r="M42" s="407"/>
      <c r="N42" s="408" t="e">
        <f>個人データ入力用!#REF!</f>
        <v>#REF!</v>
      </c>
      <c r="O42" s="407"/>
      <c r="P42" s="408" t="e">
        <f>個人データ入力用!#REF!</f>
        <v>#REF!</v>
      </c>
      <c r="Q42" s="593" t="e">
        <f>個人データ入力用!#REF!</f>
        <v>#REF!</v>
      </c>
      <c r="R42" s="407"/>
      <c r="S42" s="407"/>
      <c r="T42" s="408" t="e">
        <f>個人データ入力用!#REF!</f>
        <v>#REF!</v>
      </c>
      <c r="U42" s="593" t="e">
        <f>個人データ入力用!#REF!</f>
        <v>#REF!</v>
      </c>
      <c r="V42" s="407"/>
      <c r="W42" s="407"/>
      <c r="X42" s="408" t="e">
        <f>個人データ入力用!#REF!</f>
        <v>#REF!</v>
      </c>
      <c r="Y42" s="593" t="e">
        <f>個人データ入力用!#REF!</f>
        <v>#REF!</v>
      </c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6.5" hidden="1">
      <c r="A43" s="404" t="e">
        <f>個人データ入力用!#REF!</f>
        <v>#REF!</v>
      </c>
      <c r="B43" s="407" t="e">
        <f>個人データ入力用!#REF!</f>
        <v>#REF!</v>
      </c>
      <c r="C43" s="407" t="e">
        <f>個人データ入力用!#REF!</f>
        <v>#REF!</v>
      </c>
      <c r="D43" s="407"/>
      <c r="E43" s="407"/>
      <c r="F43" s="408" t="e">
        <f>個人データ入力用!#REF!</f>
        <v>#REF!</v>
      </c>
      <c r="G43" s="407" t="e">
        <f>個人データ入力用!#REF!</f>
        <v>#REF!</v>
      </c>
      <c r="H43" s="407" t="e">
        <f>個人データ入力用!#REF!</f>
        <v>#REF!</v>
      </c>
      <c r="I43" s="407"/>
      <c r="J43" s="407" t="e">
        <f>個人データ入力用!#REF!</f>
        <v>#REF!</v>
      </c>
      <c r="K43" s="409" t="e">
        <f>個人データ入力用!#REF!</f>
        <v>#REF!</v>
      </c>
      <c r="L43" s="407"/>
      <c r="M43" s="407"/>
      <c r="N43" s="408" t="e">
        <f>個人データ入力用!#REF!</f>
        <v>#REF!</v>
      </c>
      <c r="O43" s="407"/>
      <c r="P43" s="408" t="e">
        <f>個人データ入力用!#REF!</f>
        <v>#REF!</v>
      </c>
      <c r="Q43" s="593" t="e">
        <f>個人データ入力用!#REF!</f>
        <v>#REF!</v>
      </c>
      <c r="R43" s="407"/>
      <c r="S43" s="407"/>
      <c r="T43" s="408" t="e">
        <f>個人データ入力用!#REF!</f>
        <v>#REF!</v>
      </c>
      <c r="U43" s="593" t="e">
        <f>個人データ入力用!#REF!</f>
        <v>#REF!</v>
      </c>
      <c r="V43" s="407"/>
      <c r="W43" s="407"/>
      <c r="X43" s="408" t="e">
        <f>個人データ入力用!#REF!</f>
        <v>#REF!</v>
      </c>
      <c r="Y43" s="593" t="e">
        <f>個人データ入力用!#REF!</f>
        <v>#REF!</v>
      </c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ht="16.5" hidden="1">
      <c r="A44" s="404" t="e">
        <f>個人データ入力用!#REF!</f>
        <v>#REF!</v>
      </c>
      <c r="B44" s="407" t="e">
        <f>個人データ入力用!#REF!</f>
        <v>#REF!</v>
      </c>
      <c r="C44" s="407" t="e">
        <f>個人データ入力用!#REF!</f>
        <v>#REF!</v>
      </c>
      <c r="D44" s="407"/>
      <c r="E44" s="407"/>
      <c r="F44" s="408" t="e">
        <f>個人データ入力用!#REF!</f>
        <v>#REF!</v>
      </c>
      <c r="G44" s="407" t="e">
        <f>個人データ入力用!#REF!</f>
        <v>#REF!</v>
      </c>
      <c r="H44" s="407" t="e">
        <f>個人データ入力用!#REF!</f>
        <v>#REF!</v>
      </c>
      <c r="I44" s="407"/>
      <c r="J44" s="407" t="e">
        <f>個人データ入力用!#REF!</f>
        <v>#REF!</v>
      </c>
      <c r="K44" s="409" t="e">
        <f>個人データ入力用!#REF!</f>
        <v>#REF!</v>
      </c>
      <c r="L44" s="407"/>
      <c r="M44" s="407"/>
      <c r="N44" s="408" t="e">
        <f>個人データ入力用!#REF!</f>
        <v>#REF!</v>
      </c>
      <c r="O44" s="407"/>
      <c r="P44" s="408" t="e">
        <f>個人データ入力用!#REF!</f>
        <v>#REF!</v>
      </c>
      <c r="Q44" s="593" t="e">
        <f>個人データ入力用!#REF!</f>
        <v>#REF!</v>
      </c>
      <c r="R44" s="407"/>
      <c r="S44" s="407"/>
      <c r="T44" s="408" t="e">
        <f>個人データ入力用!#REF!</f>
        <v>#REF!</v>
      </c>
      <c r="U44" s="593" t="e">
        <f>個人データ入力用!#REF!</f>
        <v>#REF!</v>
      </c>
      <c r="V44" s="407"/>
      <c r="W44" s="407"/>
      <c r="X44" s="408" t="e">
        <f>個人データ入力用!#REF!</f>
        <v>#REF!</v>
      </c>
      <c r="Y44" s="593" t="e">
        <f>個人データ入力用!#REF!</f>
        <v>#REF!</v>
      </c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6.5" hidden="1">
      <c r="A45" s="404" t="e">
        <f>個人データ入力用!#REF!</f>
        <v>#REF!</v>
      </c>
      <c r="B45" s="407" t="e">
        <f>個人データ入力用!#REF!</f>
        <v>#REF!</v>
      </c>
      <c r="C45" s="407" t="e">
        <f>個人データ入力用!#REF!</f>
        <v>#REF!</v>
      </c>
      <c r="D45" s="407"/>
      <c r="E45" s="407"/>
      <c r="F45" s="408" t="e">
        <f>個人データ入力用!#REF!</f>
        <v>#REF!</v>
      </c>
      <c r="G45" s="407" t="e">
        <f>個人データ入力用!#REF!</f>
        <v>#REF!</v>
      </c>
      <c r="H45" s="407" t="e">
        <f>個人データ入力用!#REF!</f>
        <v>#REF!</v>
      </c>
      <c r="I45" s="407"/>
      <c r="J45" s="407" t="e">
        <f>個人データ入力用!#REF!</f>
        <v>#REF!</v>
      </c>
      <c r="K45" s="409" t="e">
        <f>個人データ入力用!#REF!</f>
        <v>#REF!</v>
      </c>
      <c r="L45" s="407"/>
      <c r="M45" s="407"/>
      <c r="N45" s="408" t="e">
        <f>個人データ入力用!#REF!</f>
        <v>#REF!</v>
      </c>
      <c r="O45" s="407"/>
      <c r="P45" s="408" t="e">
        <f>個人データ入力用!#REF!</f>
        <v>#REF!</v>
      </c>
      <c r="Q45" s="593" t="e">
        <f>個人データ入力用!#REF!</f>
        <v>#REF!</v>
      </c>
      <c r="R45" s="407"/>
      <c r="S45" s="407"/>
      <c r="T45" s="408" t="e">
        <f>個人データ入力用!#REF!</f>
        <v>#REF!</v>
      </c>
      <c r="U45" s="593" t="e">
        <f>個人データ入力用!#REF!</f>
        <v>#REF!</v>
      </c>
      <c r="V45" s="407"/>
      <c r="W45" s="407"/>
      <c r="X45" s="408" t="e">
        <f>個人データ入力用!#REF!</f>
        <v>#REF!</v>
      </c>
      <c r="Y45" s="593" t="e">
        <f>個人データ入力用!#REF!</f>
        <v>#REF!</v>
      </c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ht="16.5" hidden="1">
      <c r="A46" s="404" t="e">
        <f>個人データ入力用!#REF!</f>
        <v>#REF!</v>
      </c>
      <c r="B46" s="407" t="e">
        <f>個人データ入力用!#REF!</f>
        <v>#REF!</v>
      </c>
      <c r="C46" s="407" t="e">
        <f>個人データ入力用!#REF!</f>
        <v>#REF!</v>
      </c>
      <c r="D46" s="407"/>
      <c r="E46" s="407"/>
      <c r="F46" s="408" t="e">
        <f>個人データ入力用!#REF!</f>
        <v>#REF!</v>
      </c>
      <c r="G46" s="407" t="e">
        <f>個人データ入力用!#REF!</f>
        <v>#REF!</v>
      </c>
      <c r="H46" s="407" t="e">
        <f>個人データ入力用!#REF!</f>
        <v>#REF!</v>
      </c>
      <c r="I46" s="407"/>
      <c r="J46" s="407" t="e">
        <f>個人データ入力用!#REF!</f>
        <v>#REF!</v>
      </c>
      <c r="K46" s="409" t="e">
        <f>個人データ入力用!#REF!</f>
        <v>#REF!</v>
      </c>
      <c r="L46" s="407"/>
      <c r="M46" s="407"/>
      <c r="N46" s="408" t="e">
        <f>個人データ入力用!#REF!</f>
        <v>#REF!</v>
      </c>
      <c r="O46" s="407"/>
      <c r="P46" s="408" t="e">
        <f>個人データ入力用!#REF!</f>
        <v>#REF!</v>
      </c>
      <c r="Q46" s="593" t="e">
        <f>個人データ入力用!#REF!</f>
        <v>#REF!</v>
      </c>
      <c r="R46" s="407"/>
      <c r="S46" s="407"/>
      <c r="T46" s="408" t="e">
        <f>個人データ入力用!#REF!</f>
        <v>#REF!</v>
      </c>
      <c r="U46" s="593" t="e">
        <f>個人データ入力用!#REF!</f>
        <v>#REF!</v>
      </c>
      <c r="V46" s="407"/>
      <c r="W46" s="407"/>
      <c r="X46" s="408" t="e">
        <f>個人データ入力用!#REF!</f>
        <v>#REF!</v>
      </c>
      <c r="Y46" s="593" t="e">
        <f>個人データ入力用!#REF!</f>
        <v>#REF!</v>
      </c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ht="16.5" hidden="1">
      <c r="A47" s="404" t="e">
        <f>個人データ入力用!#REF!</f>
        <v>#REF!</v>
      </c>
      <c r="B47" s="407" t="e">
        <f>個人データ入力用!#REF!</f>
        <v>#REF!</v>
      </c>
      <c r="C47" s="407" t="e">
        <f>個人データ入力用!#REF!</f>
        <v>#REF!</v>
      </c>
      <c r="D47" s="407"/>
      <c r="E47" s="407"/>
      <c r="F47" s="408" t="e">
        <f>個人データ入力用!#REF!</f>
        <v>#REF!</v>
      </c>
      <c r="G47" s="407" t="e">
        <f>個人データ入力用!#REF!</f>
        <v>#REF!</v>
      </c>
      <c r="H47" s="407" t="e">
        <f>個人データ入力用!#REF!</f>
        <v>#REF!</v>
      </c>
      <c r="I47" s="407"/>
      <c r="J47" s="407" t="e">
        <f>個人データ入力用!#REF!</f>
        <v>#REF!</v>
      </c>
      <c r="K47" s="409" t="e">
        <f>個人データ入力用!#REF!</f>
        <v>#REF!</v>
      </c>
      <c r="L47" s="407"/>
      <c r="M47" s="407"/>
      <c r="N47" s="408" t="e">
        <f>個人データ入力用!#REF!</f>
        <v>#REF!</v>
      </c>
      <c r="O47" s="407"/>
      <c r="P47" s="408" t="e">
        <f>個人データ入力用!#REF!</f>
        <v>#REF!</v>
      </c>
      <c r="Q47" s="593" t="e">
        <f>個人データ入力用!#REF!</f>
        <v>#REF!</v>
      </c>
      <c r="R47" s="407"/>
      <c r="S47" s="407"/>
      <c r="T47" s="408" t="e">
        <f>個人データ入力用!#REF!</f>
        <v>#REF!</v>
      </c>
      <c r="U47" s="593" t="e">
        <f>個人データ入力用!#REF!</f>
        <v>#REF!</v>
      </c>
      <c r="V47" s="407"/>
      <c r="W47" s="407"/>
      <c r="X47" s="408" t="e">
        <f>個人データ入力用!#REF!</f>
        <v>#REF!</v>
      </c>
      <c r="Y47" s="593" t="e">
        <f>個人データ入力用!#REF!</f>
        <v>#REF!</v>
      </c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ht="16.5" hidden="1">
      <c r="A48" s="404" t="e">
        <f>個人データ入力用!#REF!</f>
        <v>#REF!</v>
      </c>
      <c r="B48" s="407" t="e">
        <f>個人データ入力用!#REF!</f>
        <v>#REF!</v>
      </c>
      <c r="C48" s="407" t="e">
        <f>個人データ入力用!#REF!</f>
        <v>#REF!</v>
      </c>
      <c r="D48" s="407"/>
      <c r="E48" s="407"/>
      <c r="F48" s="408" t="e">
        <f>個人データ入力用!#REF!</f>
        <v>#REF!</v>
      </c>
      <c r="G48" s="407" t="e">
        <f>個人データ入力用!#REF!</f>
        <v>#REF!</v>
      </c>
      <c r="H48" s="407" t="e">
        <f>個人データ入力用!#REF!</f>
        <v>#REF!</v>
      </c>
      <c r="I48" s="407"/>
      <c r="J48" s="407" t="e">
        <f>個人データ入力用!#REF!</f>
        <v>#REF!</v>
      </c>
      <c r="K48" s="409" t="e">
        <f>個人データ入力用!#REF!</f>
        <v>#REF!</v>
      </c>
      <c r="L48" s="407"/>
      <c r="M48" s="407"/>
      <c r="N48" s="408" t="e">
        <f>個人データ入力用!#REF!</f>
        <v>#REF!</v>
      </c>
      <c r="O48" s="407"/>
      <c r="P48" s="408" t="e">
        <f>個人データ入力用!#REF!</f>
        <v>#REF!</v>
      </c>
      <c r="Q48" s="593" t="e">
        <f>個人データ入力用!#REF!</f>
        <v>#REF!</v>
      </c>
      <c r="R48" s="407"/>
      <c r="S48" s="407"/>
      <c r="T48" s="408" t="e">
        <f>個人データ入力用!#REF!</f>
        <v>#REF!</v>
      </c>
      <c r="U48" s="593" t="e">
        <f>個人データ入力用!#REF!</f>
        <v>#REF!</v>
      </c>
      <c r="V48" s="407"/>
      <c r="W48" s="407"/>
      <c r="X48" s="408" t="e">
        <f>個人データ入力用!#REF!</f>
        <v>#REF!</v>
      </c>
      <c r="Y48" s="593" t="e">
        <f>個人データ入力用!#REF!</f>
        <v>#REF!</v>
      </c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8" ht="16.5" hidden="1">
      <c r="A49" s="404" t="e">
        <f>個人データ入力用!#REF!</f>
        <v>#REF!</v>
      </c>
      <c r="B49" s="407" t="e">
        <f>個人データ入力用!#REF!</f>
        <v>#REF!</v>
      </c>
      <c r="C49" s="407" t="e">
        <f>個人データ入力用!#REF!</f>
        <v>#REF!</v>
      </c>
      <c r="D49" s="407"/>
      <c r="E49" s="407"/>
      <c r="F49" s="408" t="e">
        <f>個人データ入力用!#REF!</f>
        <v>#REF!</v>
      </c>
      <c r="G49" s="407" t="e">
        <f>個人データ入力用!#REF!</f>
        <v>#REF!</v>
      </c>
      <c r="H49" s="407" t="e">
        <f>個人データ入力用!#REF!</f>
        <v>#REF!</v>
      </c>
      <c r="I49" s="407"/>
      <c r="J49" s="407" t="e">
        <f>個人データ入力用!#REF!</f>
        <v>#REF!</v>
      </c>
      <c r="K49" s="409" t="e">
        <f>個人データ入力用!#REF!</f>
        <v>#REF!</v>
      </c>
      <c r="L49" s="407"/>
      <c r="M49" s="407"/>
      <c r="N49" s="408" t="e">
        <f>個人データ入力用!#REF!</f>
        <v>#REF!</v>
      </c>
      <c r="O49" s="407"/>
      <c r="P49" s="408" t="e">
        <f>個人データ入力用!#REF!</f>
        <v>#REF!</v>
      </c>
      <c r="Q49" s="593" t="e">
        <f>個人データ入力用!#REF!</f>
        <v>#REF!</v>
      </c>
      <c r="R49" s="407"/>
      <c r="S49" s="407"/>
      <c r="T49" s="408" t="e">
        <f>個人データ入力用!#REF!</f>
        <v>#REF!</v>
      </c>
      <c r="U49" s="593" t="e">
        <f>個人データ入力用!#REF!</f>
        <v>#REF!</v>
      </c>
      <c r="V49" s="407"/>
      <c r="W49" s="407"/>
      <c r="X49" s="408" t="e">
        <f>個人データ入力用!#REF!</f>
        <v>#REF!</v>
      </c>
      <c r="Y49" s="593" t="e">
        <f>個人データ入力用!#REF!</f>
        <v>#REF!</v>
      </c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8" ht="16.5" hidden="1">
      <c r="A50" s="404" t="e">
        <f>個人データ入力用!#REF!</f>
        <v>#REF!</v>
      </c>
      <c r="B50" s="407" t="e">
        <f>個人データ入力用!#REF!</f>
        <v>#REF!</v>
      </c>
      <c r="C50" s="407" t="e">
        <f>個人データ入力用!#REF!</f>
        <v>#REF!</v>
      </c>
      <c r="D50" s="407"/>
      <c r="E50" s="407"/>
      <c r="F50" s="408" t="e">
        <f>個人データ入力用!#REF!</f>
        <v>#REF!</v>
      </c>
      <c r="G50" s="407" t="e">
        <f>個人データ入力用!#REF!</f>
        <v>#REF!</v>
      </c>
      <c r="H50" s="407" t="e">
        <f>個人データ入力用!#REF!</f>
        <v>#REF!</v>
      </c>
      <c r="I50" s="407"/>
      <c r="J50" s="407" t="e">
        <f>個人データ入力用!#REF!</f>
        <v>#REF!</v>
      </c>
      <c r="K50" s="409" t="e">
        <f>個人データ入力用!#REF!</f>
        <v>#REF!</v>
      </c>
      <c r="L50" s="407"/>
      <c r="M50" s="407"/>
      <c r="N50" s="408" t="e">
        <f>個人データ入力用!#REF!</f>
        <v>#REF!</v>
      </c>
      <c r="O50" s="407"/>
      <c r="P50" s="408" t="e">
        <f>個人データ入力用!#REF!</f>
        <v>#REF!</v>
      </c>
      <c r="Q50" s="593" t="e">
        <f>個人データ入力用!#REF!</f>
        <v>#REF!</v>
      </c>
      <c r="R50" s="407"/>
      <c r="S50" s="407"/>
      <c r="T50" s="408" t="e">
        <f>個人データ入力用!#REF!</f>
        <v>#REF!</v>
      </c>
      <c r="U50" s="593" t="e">
        <f>個人データ入力用!#REF!</f>
        <v>#REF!</v>
      </c>
      <c r="V50" s="407"/>
      <c r="W50" s="407"/>
      <c r="X50" s="408" t="e">
        <f>個人データ入力用!#REF!</f>
        <v>#REF!</v>
      </c>
      <c r="Y50" s="593" t="e">
        <f>個人データ入力用!#REF!</f>
        <v>#REF!</v>
      </c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8" ht="16.5" hidden="1">
      <c r="A51" s="404" t="e">
        <f>個人データ入力用!#REF!</f>
        <v>#REF!</v>
      </c>
      <c r="B51" s="407" t="e">
        <f>個人データ入力用!#REF!</f>
        <v>#REF!</v>
      </c>
      <c r="C51" s="407" t="e">
        <f>個人データ入力用!#REF!</f>
        <v>#REF!</v>
      </c>
      <c r="D51" s="407"/>
      <c r="E51" s="407"/>
      <c r="F51" s="408" t="e">
        <f>個人データ入力用!#REF!</f>
        <v>#REF!</v>
      </c>
      <c r="G51" s="407" t="e">
        <f>個人データ入力用!#REF!</f>
        <v>#REF!</v>
      </c>
      <c r="H51" s="407" t="e">
        <f>個人データ入力用!#REF!</f>
        <v>#REF!</v>
      </c>
      <c r="I51" s="407"/>
      <c r="J51" s="407" t="e">
        <f>個人データ入力用!#REF!</f>
        <v>#REF!</v>
      </c>
      <c r="K51" s="409" t="e">
        <f>個人データ入力用!#REF!</f>
        <v>#REF!</v>
      </c>
      <c r="L51" s="407"/>
      <c r="M51" s="407"/>
      <c r="N51" s="408" t="e">
        <f>個人データ入力用!#REF!</f>
        <v>#REF!</v>
      </c>
      <c r="O51" s="407"/>
      <c r="P51" s="408" t="e">
        <f>個人データ入力用!#REF!</f>
        <v>#REF!</v>
      </c>
      <c r="Q51" s="593" t="e">
        <f>個人データ入力用!#REF!</f>
        <v>#REF!</v>
      </c>
      <c r="R51" s="407"/>
      <c r="S51" s="407"/>
      <c r="T51" s="408" t="e">
        <f>個人データ入力用!#REF!</f>
        <v>#REF!</v>
      </c>
      <c r="U51" s="593" t="e">
        <f>個人データ入力用!#REF!</f>
        <v>#REF!</v>
      </c>
      <c r="V51" s="407"/>
      <c r="W51" s="407"/>
      <c r="X51" s="408" t="e">
        <f>個人データ入力用!#REF!</f>
        <v>#REF!</v>
      </c>
      <c r="Y51" s="593" t="e">
        <f>個人データ入力用!#REF!</f>
        <v>#REF!</v>
      </c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8" ht="16.5" hidden="1">
      <c r="A52" s="404" t="e">
        <f>個人データ入力用!#REF!</f>
        <v>#REF!</v>
      </c>
      <c r="B52" s="407" t="e">
        <f>個人データ入力用!#REF!</f>
        <v>#REF!</v>
      </c>
      <c r="C52" s="407" t="e">
        <f>個人データ入力用!#REF!</f>
        <v>#REF!</v>
      </c>
      <c r="D52" s="407"/>
      <c r="E52" s="407"/>
      <c r="F52" s="408" t="e">
        <f>個人データ入力用!#REF!</f>
        <v>#REF!</v>
      </c>
      <c r="G52" s="407" t="e">
        <f>個人データ入力用!#REF!</f>
        <v>#REF!</v>
      </c>
      <c r="H52" s="407" t="e">
        <f>個人データ入力用!#REF!</f>
        <v>#REF!</v>
      </c>
      <c r="I52" s="407"/>
      <c r="J52" s="407" t="e">
        <f>個人データ入力用!#REF!</f>
        <v>#REF!</v>
      </c>
      <c r="K52" s="409" t="e">
        <f>個人データ入力用!#REF!</f>
        <v>#REF!</v>
      </c>
      <c r="L52" s="407"/>
      <c r="M52" s="407"/>
      <c r="N52" s="408" t="e">
        <f>個人データ入力用!#REF!</f>
        <v>#REF!</v>
      </c>
      <c r="O52" s="407"/>
      <c r="P52" s="408" t="e">
        <f>個人データ入力用!#REF!</f>
        <v>#REF!</v>
      </c>
      <c r="Q52" s="593" t="e">
        <f>個人データ入力用!#REF!</f>
        <v>#REF!</v>
      </c>
      <c r="R52" s="407"/>
      <c r="S52" s="407"/>
      <c r="T52" s="408" t="e">
        <f>個人データ入力用!#REF!</f>
        <v>#REF!</v>
      </c>
      <c r="U52" s="593" t="e">
        <f>個人データ入力用!#REF!</f>
        <v>#REF!</v>
      </c>
      <c r="V52" s="407"/>
      <c r="W52" s="407"/>
      <c r="X52" s="408" t="e">
        <f>個人データ入力用!#REF!</f>
        <v>#REF!</v>
      </c>
      <c r="Y52" s="593" t="e">
        <f>個人データ入力用!#REF!</f>
        <v>#REF!</v>
      </c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8" ht="16.5" hidden="1">
      <c r="A53" s="404" t="e">
        <f>個人データ入力用!#REF!</f>
        <v>#REF!</v>
      </c>
      <c r="B53" s="407" t="e">
        <f>個人データ入力用!#REF!</f>
        <v>#REF!</v>
      </c>
      <c r="C53" s="407" t="e">
        <f>個人データ入力用!#REF!</f>
        <v>#REF!</v>
      </c>
      <c r="D53" s="407"/>
      <c r="E53" s="407"/>
      <c r="F53" s="408" t="e">
        <f>個人データ入力用!#REF!</f>
        <v>#REF!</v>
      </c>
      <c r="G53" s="407" t="e">
        <f>個人データ入力用!#REF!</f>
        <v>#REF!</v>
      </c>
      <c r="H53" s="407" t="e">
        <f>個人データ入力用!#REF!</f>
        <v>#REF!</v>
      </c>
      <c r="I53" s="407"/>
      <c r="J53" s="407" t="e">
        <f>個人データ入力用!#REF!</f>
        <v>#REF!</v>
      </c>
      <c r="K53" s="409" t="e">
        <f>個人データ入力用!#REF!</f>
        <v>#REF!</v>
      </c>
      <c r="L53" s="407"/>
      <c r="M53" s="407"/>
      <c r="N53" s="408" t="e">
        <f>個人データ入力用!#REF!</f>
        <v>#REF!</v>
      </c>
      <c r="O53" s="407"/>
      <c r="P53" s="408" t="e">
        <f>個人データ入力用!#REF!</f>
        <v>#REF!</v>
      </c>
      <c r="Q53" s="593" t="e">
        <f>個人データ入力用!#REF!</f>
        <v>#REF!</v>
      </c>
      <c r="R53" s="407"/>
      <c r="S53" s="407"/>
      <c r="T53" s="408" t="e">
        <f>個人データ入力用!#REF!</f>
        <v>#REF!</v>
      </c>
      <c r="U53" s="593" t="e">
        <f>個人データ入力用!#REF!</f>
        <v>#REF!</v>
      </c>
      <c r="V53" s="407"/>
      <c r="W53" s="407"/>
      <c r="X53" s="408" t="e">
        <f>個人データ入力用!#REF!</f>
        <v>#REF!</v>
      </c>
      <c r="Y53" s="593" t="e">
        <f>個人データ入力用!#REF!</f>
        <v>#REF!</v>
      </c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8" ht="16.5" hidden="1">
      <c r="A54" s="404" t="e">
        <f>個人データ入力用!#REF!</f>
        <v>#REF!</v>
      </c>
      <c r="B54" s="407" t="e">
        <f>個人データ入力用!#REF!</f>
        <v>#REF!</v>
      </c>
      <c r="C54" s="407" t="e">
        <f>個人データ入力用!#REF!</f>
        <v>#REF!</v>
      </c>
      <c r="D54" s="407"/>
      <c r="E54" s="407"/>
      <c r="F54" s="408" t="e">
        <f>個人データ入力用!#REF!</f>
        <v>#REF!</v>
      </c>
      <c r="G54" s="407" t="e">
        <f>個人データ入力用!#REF!</f>
        <v>#REF!</v>
      </c>
      <c r="H54" s="407" t="e">
        <f>個人データ入力用!#REF!</f>
        <v>#REF!</v>
      </c>
      <c r="I54" s="407"/>
      <c r="J54" s="407" t="e">
        <f>個人データ入力用!#REF!</f>
        <v>#REF!</v>
      </c>
      <c r="K54" s="409" t="e">
        <f>個人データ入力用!#REF!</f>
        <v>#REF!</v>
      </c>
      <c r="L54" s="407"/>
      <c r="M54" s="407"/>
      <c r="N54" s="408" t="e">
        <f>個人データ入力用!#REF!</f>
        <v>#REF!</v>
      </c>
      <c r="O54" s="407"/>
      <c r="P54" s="408" t="e">
        <f>個人データ入力用!#REF!</f>
        <v>#REF!</v>
      </c>
      <c r="Q54" s="593" t="e">
        <f>個人データ入力用!#REF!</f>
        <v>#REF!</v>
      </c>
      <c r="R54" s="407"/>
      <c r="S54" s="407"/>
      <c r="T54" s="408" t="e">
        <f>個人データ入力用!#REF!</f>
        <v>#REF!</v>
      </c>
      <c r="U54" s="593" t="e">
        <f>個人データ入力用!#REF!</f>
        <v>#REF!</v>
      </c>
      <c r="V54" s="407"/>
      <c r="W54" s="407"/>
      <c r="X54" s="408" t="e">
        <f>個人データ入力用!#REF!</f>
        <v>#REF!</v>
      </c>
      <c r="Y54" s="593" t="e">
        <f>個人データ入力用!#REF!</f>
        <v>#REF!</v>
      </c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8" ht="17" thickBot="1">
      <c r="A55" s="404"/>
      <c r="B55" s="404"/>
      <c r="C55" s="404"/>
      <c r="D55" s="404"/>
      <c r="E55" s="404"/>
      <c r="F55" s="410"/>
      <c r="G55" s="404"/>
      <c r="H55" s="404"/>
      <c r="I55" s="404"/>
      <c r="J55" s="404"/>
      <c r="K55" s="411"/>
      <c r="L55" s="404"/>
      <c r="M55" s="404"/>
      <c r="N55" s="410"/>
      <c r="O55" s="404"/>
      <c r="P55" s="410"/>
      <c r="Q55" s="411"/>
      <c r="R55" s="404"/>
      <c r="S55" s="404"/>
      <c r="T55" s="410"/>
      <c r="U55" s="596"/>
      <c r="V55" s="404"/>
      <c r="W55" s="404"/>
      <c r="X55" s="410"/>
      <c r="Y55" s="596"/>
    </row>
    <row r="56" spans="1:38" ht="27.75" customHeight="1" thickBot="1">
      <c r="A56" s="1134" t="s">
        <v>528</v>
      </c>
      <c r="B56" s="1134"/>
      <c r="C56" s="1134"/>
      <c r="G56" s="1130" t="s">
        <v>82</v>
      </c>
      <c r="H56" s="1131"/>
      <c r="I56" s="1138" t="s">
        <v>470</v>
      </c>
      <c r="J56" s="1138"/>
      <c r="K56" s="1139"/>
      <c r="U56" s="598"/>
      <c r="Y56" s="598"/>
    </row>
    <row r="57" spans="1:38">
      <c r="U57" s="598"/>
      <c r="X57" s="33" t="str">
        <f>個人データ入力用!AZ53</f>
        <v>種目３</v>
      </c>
      <c r="Y57" s="598"/>
    </row>
    <row r="58" spans="1:38" ht="16.5">
      <c r="A58" s="404"/>
      <c r="B58" s="412" t="s">
        <v>47</v>
      </c>
      <c r="C58" s="412" t="s">
        <v>48</v>
      </c>
      <c r="D58" s="412" t="s">
        <v>49</v>
      </c>
      <c r="E58" s="412" t="s">
        <v>50</v>
      </c>
      <c r="F58" s="413" t="s">
        <v>51</v>
      </c>
      <c r="G58" s="412" t="s">
        <v>52</v>
      </c>
      <c r="H58" s="412" t="s">
        <v>53</v>
      </c>
      <c r="I58" s="412" t="s">
        <v>54</v>
      </c>
      <c r="J58" s="412" t="s">
        <v>55</v>
      </c>
      <c r="K58" s="424" t="s">
        <v>56</v>
      </c>
      <c r="L58" s="412" t="s">
        <v>57</v>
      </c>
      <c r="M58" s="412" t="s">
        <v>58</v>
      </c>
      <c r="N58" s="413" t="s">
        <v>59</v>
      </c>
      <c r="O58" s="412" t="s">
        <v>60</v>
      </c>
      <c r="P58" s="413" t="s">
        <v>61</v>
      </c>
      <c r="Q58" s="424" t="s">
        <v>62</v>
      </c>
      <c r="R58" s="412" t="s">
        <v>63</v>
      </c>
      <c r="S58" s="412" t="s">
        <v>64</v>
      </c>
      <c r="T58" s="413" t="s">
        <v>65</v>
      </c>
      <c r="U58" s="424" t="s">
        <v>66</v>
      </c>
      <c r="V58" s="412" t="s">
        <v>67</v>
      </c>
      <c r="W58" s="412" t="s">
        <v>68</v>
      </c>
      <c r="X58" s="413" t="s">
        <v>69</v>
      </c>
      <c r="Y58" s="424" t="s">
        <v>70</v>
      </c>
      <c r="Z58" s="44" t="s">
        <v>71</v>
      </c>
      <c r="AA58" s="44" t="s">
        <v>72</v>
      </c>
      <c r="AB58" s="44" t="s">
        <v>73</v>
      </c>
      <c r="AC58" s="44" t="s">
        <v>74</v>
      </c>
      <c r="AD58" s="44" t="s">
        <v>75</v>
      </c>
      <c r="AE58" s="44" t="s">
        <v>76</v>
      </c>
      <c r="AF58" s="44" t="s">
        <v>77</v>
      </c>
      <c r="AG58" s="44" t="s">
        <v>78</v>
      </c>
      <c r="AH58" s="44" t="s">
        <v>79</v>
      </c>
      <c r="AI58" s="44" t="s">
        <v>80</v>
      </c>
      <c r="AJ58" s="44"/>
      <c r="AK58" s="38"/>
    </row>
    <row r="59" spans="1:38" ht="16.5">
      <c r="A59" s="404" t="str">
        <f>個人データ入力用!AI54</f>
        <v/>
      </c>
      <c r="B59" s="414">
        <f>個人データ入力用!F54</f>
        <v>1</v>
      </c>
      <c r="C59" s="414" t="str">
        <f>個人データ入力用!AQ54</f>
        <v/>
      </c>
      <c r="D59" s="414"/>
      <c r="E59" s="414"/>
      <c r="F59" s="415">
        <f>個人データ入力用!AK54</f>
        <v>0</v>
      </c>
      <c r="G59" s="414" t="str">
        <f>個人データ入力用!$AM54</f>
        <v/>
      </c>
      <c r="H59" s="414" t="str">
        <f>個人データ入力用!K54</f>
        <v/>
      </c>
      <c r="I59" s="414"/>
      <c r="J59" s="414">
        <f>個人データ入力用!AP54</f>
        <v>1</v>
      </c>
      <c r="K59" s="416" t="str">
        <f>個人データ入力用!AL54</f>
        <v/>
      </c>
      <c r="L59" s="414"/>
      <c r="M59" s="414"/>
      <c r="N59" s="415">
        <v>3</v>
      </c>
      <c r="O59" s="414"/>
      <c r="P59" s="415" t="str">
        <f>個人データ入力用!BE54</f>
        <v/>
      </c>
      <c r="Q59" s="594">
        <f>個人データ入力用!BF54</f>
        <v>0</v>
      </c>
      <c r="R59" s="414"/>
      <c r="S59" s="414"/>
      <c r="T59" s="415" t="str">
        <f>個人データ入力用!BG54</f>
        <v/>
      </c>
      <c r="U59" s="416">
        <f>個人データ入力用!BH54</f>
        <v>0</v>
      </c>
      <c r="V59" s="414"/>
      <c r="W59" s="414"/>
      <c r="X59" s="415" t="str">
        <f>個人データ入力用!BI54</f>
        <v/>
      </c>
      <c r="Y59" s="416">
        <f>個人データ入力用!BJ54</f>
        <v>0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  <row r="60" spans="1:38" ht="16.5">
      <c r="A60" s="404" t="str">
        <f>個人データ入力用!AI55</f>
        <v/>
      </c>
      <c r="B60" s="414">
        <f>個人データ入力用!F55</f>
        <v>2</v>
      </c>
      <c r="C60" s="414" t="str">
        <f>個人データ入力用!AQ55</f>
        <v/>
      </c>
      <c r="D60" s="414"/>
      <c r="E60" s="414"/>
      <c r="F60" s="415">
        <f>個人データ入力用!AK55</f>
        <v>0</v>
      </c>
      <c r="G60" s="414" t="str">
        <f>個人データ入力用!$AM55</f>
        <v/>
      </c>
      <c r="H60" s="414" t="str">
        <f>個人データ入力用!K55</f>
        <v/>
      </c>
      <c r="I60" s="414"/>
      <c r="J60" s="414">
        <f>個人データ入力用!AP55</f>
        <v>1</v>
      </c>
      <c r="K60" s="416" t="str">
        <f>個人データ入力用!AL55</f>
        <v/>
      </c>
      <c r="L60" s="414"/>
      <c r="M60" s="414"/>
      <c r="N60" s="415">
        <v>3</v>
      </c>
      <c r="O60" s="414"/>
      <c r="P60" s="415" t="str">
        <f>個人データ入力用!BE55</f>
        <v/>
      </c>
      <c r="Q60" s="594">
        <f>個人データ入力用!BF55</f>
        <v>0</v>
      </c>
      <c r="R60" s="414"/>
      <c r="S60" s="414"/>
      <c r="T60" s="415" t="str">
        <f>個人データ入力用!BG55</f>
        <v/>
      </c>
      <c r="U60" s="416">
        <f>個人データ入力用!BH55</f>
        <v>0</v>
      </c>
      <c r="V60" s="414"/>
      <c r="W60" s="414"/>
      <c r="X60" s="415" t="str">
        <f>個人データ入力用!BI55</f>
        <v/>
      </c>
      <c r="Y60" s="416">
        <f>個人データ入力用!BJ55</f>
        <v>0</v>
      </c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</row>
    <row r="61" spans="1:38" ht="16.5">
      <c r="A61" s="404" t="str">
        <f>個人データ入力用!AI56</f>
        <v/>
      </c>
      <c r="B61" s="414">
        <f>個人データ入力用!F56</f>
        <v>3</v>
      </c>
      <c r="C61" s="414" t="str">
        <f>個人データ入力用!AQ56</f>
        <v/>
      </c>
      <c r="D61" s="414"/>
      <c r="E61" s="414"/>
      <c r="F61" s="415">
        <f>個人データ入力用!AK56</f>
        <v>0</v>
      </c>
      <c r="G61" s="414" t="str">
        <f>個人データ入力用!$AM56</f>
        <v/>
      </c>
      <c r="H61" s="414" t="str">
        <f>個人データ入力用!K56</f>
        <v/>
      </c>
      <c r="I61" s="414"/>
      <c r="J61" s="414">
        <f>個人データ入力用!AP56</f>
        <v>1</v>
      </c>
      <c r="K61" s="416" t="str">
        <f>個人データ入力用!AL56</f>
        <v/>
      </c>
      <c r="L61" s="414"/>
      <c r="M61" s="414"/>
      <c r="N61" s="415">
        <v>3</v>
      </c>
      <c r="O61" s="414"/>
      <c r="P61" s="415" t="str">
        <f>個人データ入力用!BE56</f>
        <v/>
      </c>
      <c r="Q61" s="594">
        <f>個人データ入力用!BF56</f>
        <v>0</v>
      </c>
      <c r="R61" s="414"/>
      <c r="S61" s="414"/>
      <c r="T61" s="415" t="str">
        <f>個人データ入力用!BG56</f>
        <v/>
      </c>
      <c r="U61" s="416">
        <f>個人データ入力用!BH56</f>
        <v>0</v>
      </c>
      <c r="V61" s="414"/>
      <c r="W61" s="414"/>
      <c r="X61" s="415" t="str">
        <f>個人データ入力用!BI56</f>
        <v/>
      </c>
      <c r="Y61" s="416">
        <f>個人データ入力用!BJ56</f>
        <v>0</v>
      </c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</row>
    <row r="62" spans="1:38" ht="16.5">
      <c r="A62" s="404" t="str">
        <f>個人データ入力用!AI57</f>
        <v/>
      </c>
      <c r="B62" s="414">
        <f>個人データ入力用!F57</f>
        <v>4</v>
      </c>
      <c r="C62" s="414" t="str">
        <f>個人データ入力用!AQ57</f>
        <v/>
      </c>
      <c r="D62" s="414"/>
      <c r="E62" s="414"/>
      <c r="F62" s="415">
        <f>個人データ入力用!AK57</f>
        <v>0</v>
      </c>
      <c r="G62" s="414" t="str">
        <f>個人データ入力用!$AM57</f>
        <v/>
      </c>
      <c r="H62" s="414" t="str">
        <f>個人データ入力用!K57</f>
        <v/>
      </c>
      <c r="I62" s="414"/>
      <c r="J62" s="414">
        <f>個人データ入力用!AP57</f>
        <v>1</v>
      </c>
      <c r="K62" s="416" t="str">
        <f>個人データ入力用!AL57</f>
        <v/>
      </c>
      <c r="L62" s="414"/>
      <c r="M62" s="414"/>
      <c r="N62" s="415">
        <v>3</v>
      </c>
      <c r="O62" s="414"/>
      <c r="P62" s="415" t="str">
        <f>個人データ入力用!BE57</f>
        <v/>
      </c>
      <c r="Q62" s="594">
        <f>個人データ入力用!BF57</f>
        <v>0</v>
      </c>
      <c r="R62" s="414"/>
      <c r="S62" s="414"/>
      <c r="T62" s="415" t="str">
        <f>個人データ入力用!BG57</f>
        <v/>
      </c>
      <c r="U62" s="416">
        <f>個人データ入力用!BH57</f>
        <v>0</v>
      </c>
      <c r="V62" s="414"/>
      <c r="W62" s="414"/>
      <c r="X62" s="415" t="str">
        <f>個人データ入力用!BI57</f>
        <v/>
      </c>
      <c r="Y62" s="416">
        <f>個人データ入力用!BJ57</f>
        <v>0</v>
      </c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</row>
    <row r="63" spans="1:38" ht="16.5">
      <c r="A63" s="404" t="str">
        <f>個人データ入力用!AI58</f>
        <v/>
      </c>
      <c r="B63" s="414">
        <f>個人データ入力用!F58</f>
        <v>5</v>
      </c>
      <c r="C63" s="414" t="str">
        <f>個人データ入力用!AQ58</f>
        <v/>
      </c>
      <c r="D63" s="414"/>
      <c r="E63" s="414"/>
      <c r="F63" s="415">
        <f>個人データ入力用!AK58</f>
        <v>0</v>
      </c>
      <c r="G63" s="414" t="str">
        <f>個人データ入力用!$AM58</f>
        <v/>
      </c>
      <c r="H63" s="414" t="str">
        <f>個人データ入力用!K58</f>
        <v/>
      </c>
      <c r="I63" s="414"/>
      <c r="J63" s="414">
        <f>個人データ入力用!AP58</f>
        <v>1</v>
      </c>
      <c r="K63" s="416" t="str">
        <f>個人データ入力用!AL58</f>
        <v/>
      </c>
      <c r="L63" s="414"/>
      <c r="M63" s="414"/>
      <c r="N63" s="415">
        <v>3</v>
      </c>
      <c r="O63" s="414"/>
      <c r="P63" s="415" t="str">
        <f>個人データ入力用!BE58</f>
        <v/>
      </c>
      <c r="Q63" s="594">
        <f>個人データ入力用!BF58</f>
        <v>0</v>
      </c>
      <c r="R63" s="414"/>
      <c r="S63" s="414"/>
      <c r="T63" s="415" t="str">
        <f>個人データ入力用!BG58</f>
        <v/>
      </c>
      <c r="U63" s="416">
        <f>個人データ入力用!BH58</f>
        <v>0</v>
      </c>
      <c r="V63" s="414"/>
      <c r="W63" s="414"/>
      <c r="X63" s="415" t="str">
        <f>個人データ入力用!BI58</f>
        <v/>
      </c>
      <c r="Y63" s="416">
        <f>個人データ入力用!BJ58</f>
        <v>0</v>
      </c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</row>
    <row r="64" spans="1:38" ht="16.5">
      <c r="A64" s="404" t="str">
        <f>個人データ入力用!AI59</f>
        <v/>
      </c>
      <c r="B64" s="414">
        <f>個人データ入力用!F59</f>
        <v>6</v>
      </c>
      <c r="C64" s="414" t="str">
        <f>個人データ入力用!AQ59</f>
        <v/>
      </c>
      <c r="D64" s="414"/>
      <c r="E64" s="414"/>
      <c r="F64" s="415">
        <f>個人データ入力用!AK59</f>
        <v>0</v>
      </c>
      <c r="G64" s="414" t="str">
        <f>個人データ入力用!$AM59</f>
        <v/>
      </c>
      <c r="H64" s="414" t="str">
        <f>個人データ入力用!K59</f>
        <v/>
      </c>
      <c r="I64" s="414"/>
      <c r="J64" s="414">
        <f>個人データ入力用!AP59</f>
        <v>1</v>
      </c>
      <c r="K64" s="416" t="str">
        <f>個人データ入力用!AL59</f>
        <v/>
      </c>
      <c r="L64" s="414"/>
      <c r="M64" s="414"/>
      <c r="N64" s="415">
        <v>3</v>
      </c>
      <c r="O64" s="414"/>
      <c r="P64" s="415" t="str">
        <f>個人データ入力用!BE59</f>
        <v/>
      </c>
      <c r="Q64" s="594">
        <f>個人データ入力用!BF59</f>
        <v>0</v>
      </c>
      <c r="R64" s="414"/>
      <c r="S64" s="414"/>
      <c r="T64" s="415" t="str">
        <f>個人データ入力用!BG59</f>
        <v/>
      </c>
      <c r="U64" s="416">
        <f>個人データ入力用!BH59</f>
        <v>0</v>
      </c>
      <c r="V64" s="414"/>
      <c r="W64" s="414"/>
      <c r="X64" s="415" t="str">
        <f>個人データ入力用!BI59</f>
        <v/>
      </c>
      <c r="Y64" s="416">
        <f>個人データ入力用!BJ59</f>
        <v>0</v>
      </c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</row>
    <row r="65" spans="1:37" ht="16.5">
      <c r="A65" s="404" t="str">
        <f>個人データ入力用!AI60</f>
        <v/>
      </c>
      <c r="B65" s="414">
        <f>個人データ入力用!F60</f>
        <v>7</v>
      </c>
      <c r="C65" s="414" t="str">
        <f>個人データ入力用!AQ60</f>
        <v/>
      </c>
      <c r="D65" s="414"/>
      <c r="E65" s="414"/>
      <c r="F65" s="415">
        <f>個人データ入力用!AK60</f>
        <v>0</v>
      </c>
      <c r="G65" s="414" t="str">
        <f>個人データ入力用!$AM60</f>
        <v/>
      </c>
      <c r="H65" s="414" t="str">
        <f>個人データ入力用!K60</f>
        <v/>
      </c>
      <c r="I65" s="414"/>
      <c r="J65" s="414">
        <f>個人データ入力用!AP60</f>
        <v>1</v>
      </c>
      <c r="K65" s="416" t="str">
        <f>個人データ入力用!AL60</f>
        <v/>
      </c>
      <c r="L65" s="414"/>
      <c r="M65" s="414"/>
      <c r="N65" s="415">
        <v>3</v>
      </c>
      <c r="O65" s="414"/>
      <c r="P65" s="415" t="str">
        <f>個人データ入力用!BE60</f>
        <v/>
      </c>
      <c r="Q65" s="594">
        <f>個人データ入力用!BF60</f>
        <v>0</v>
      </c>
      <c r="R65" s="414"/>
      <c r="S65" s="414"/>
      <c r="T65" s="415" t="str">
        <f>個人データ入力用!BG60</f>
        <v/>
      </c>
      <c r="U65" s="416">
        <f>個人データ入力用!BH60</f>
        <v>0</v>
      </c>
      <c r="V65" s="414"/>
      <c r="W65" s="414"/>
      <c r="X65" s="415" t="str">
        <f>個人データ入力用!BI60</f>
        <v/>
      </c>
      <c r="Y65" s="416">
        <f>個人データ入力用!BJ60</f>
        <v>0</v>
      </c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</row>
    <row r="66" spans="1:37" ht="16.5">
      <c r="A66" s="404" t="str">
        <f>個人データ入力用!AI61</f>
        <v/>
      </c>
      <c r="B66" s="414">
        <f>個人データ入力用!F61</f>
        <v>8</v>
      </c>
      <c r="C66" s="414" t="str">
        <f>個人データ入力用!AQ61</f>
        <v/>
      </c>
      <c r="D66" s="414"/>
      <c r="E66" s="414"/>
      <c r="F66" s="415">
        <f>個人データ入力用!AK61</f>
        <v>0</v>
      </c>
      <c r="G66" s="414" t="str">
        <f>個人データ入力用!$AM61</f>
        <v/>
      </c>
      <c r="H66" s="414" t="str">
        <f>個人データ入力用!K61</f>
        <v/>
      </c>
      <c r="I66" s="414"/>
      <c r="J66" s="414">
        <f>個人データ入力用!AP61</f>
        <v>1</v>
      </c>
      <c r="K66" s="416" t="str">
        <f>個人データ入力用!AL61</f>
        <v/>
      </c>
      <c r="L66" s="414"/>
      <c r="M66" s="414"/>
      <c r="N66" s="415">
        <v>3</v>
      </c>
      <c r="O66" s="414"/>
      <c r="P66" s="415" t="str">
        <f>個人データ入力用!BE61</f>
        <v/>
      </c>
      <c r="Q66" s="594">
        <f>個人データ入力用!BF61</f>
        <v>0</v>
      </c>
      <c r="R66" s="414"/>
      <c r="S66" s="414"/>
      <c r="T66" s="415" t="str">
        <f>個人データ入力用!BG61</f>
        <v/>
      </c>
      <c r="U66" s="416">
        <f>個人データ入力用!BH61</f>
        <v>0</v>
      </c>
      <c r="V66" s="414"/>
      <c r="W66" s="414"/>
      <c r="X66" s="415" t="str">
        <f>個人データ入力用!BI61</f>
        <v/>
      </c>
      <c r="Y66" s="416">
        <f>個人データ入力用!BJ61</f>
        <v>0</v>
      </c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1:37" ht="16.5">
      <c r="A67" s="404" t="str">
        <f>個人データ入力用!AI62</f>
        <v/>
      </c>
      <c r="B67" s="414">
        <f>個人データ入力用!F62</f>
        <v>9</v>
      </c>
      <c r="C67" s="414" t="str">
        <f>個人データ入力用!AQ62</f>
        <v/>
      </c>
      <c r="D67" s="414"/>
      <c r="E67" s="414"/>
      <c r="F67" s="415">
        <f>個人データ入力用!AK62</f>
        <v>0</v>
      </c>
      <c r="G67" s="414" t="str">
        <f>個人データ入力用!$AM62</f>
        <v/>
      </c>
      <c r="H67" s="414" t="str">
        <f>個人データ入力用!K62</f>
        <v/>
      </c>
      <c r="I67" s="414"/>
      <c r="J67" s="414">
        <f>個人データ入力用!AP62</f>
        <v>1</v>
      </c>
      <c r="K67" s="416" t="str">
        <f>個人データ入力用!AL62</f>
        <v/>
      </c>
      <c r="L67" s="414"/>
      <c r="M67" s="414"/>
      <c r="N67" s="415">
        <v>3</v>
      </c>
      <c r="O67" s="414"/>
      <c r="P67" s="415" t="str">
        <f>個人データ入力用!BE62</f>
        <v/>
      </c>
      <c r="Q67" s="594">
        <f>個人データ入力用!BF62</f>
        <v>0</v>
      </c>
      <c r="R67" s="414"/>
      <c r="S67" s="414"/>
      <c r="T67" s="415" t="str">
        <f>個人データ入力用!BG62</f>
        <v/>
      </c>
      <c r="U67" s="416">
        <f>個人データ入力用!BH62</f>
        <v>0</v>
      </c>
      <c r="V67" s="414"/>
      <c r="W67" s="414"/>
      <c r="X67" s="415" t="str">
        <f>個人データ入力用!BI62</f>
        <v/>
      </c>
      <c r="Y67" s="416">
        <f>個人データ入力用!BJ62</f>
        <v>0</v>
      </c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</row>
    <row r="68" spans="1:37" ht="16.5">
      <c r="A68" s="404" t="str">
        <f>個人データ入力用!AI63</f>
        <v/>
      </c>
      <c r="B68" s="414">
        <f>個人データ入力用!F63</f>
        <v>10</v>
      </c>
      <c r="C68" s="414" t="str">
        <f>個人データ入力用!AQ63</f>
        <v/>
      </c>
      <c r="D68" s="414"/>
      <c r="E68" s="414"/>
      <c r="F68" s="415">
        <f>個人データ入力用!AK63</f>
        <v>0</v>
      </c>
      <c r="G68" s="414" t="str">
        <f>個人データ入力用!$AM63</f>
        <v/>
      </c>
      <c r="H68" s="414" t="str">
        <f>個人データ入力用!K63</f>
        <v/>
      </c>
      <c r="I68" s="414"/>
      <c r="J68" s="414">
        <f>個人データ入力用!AP63</f>
        <v>1</v>
      </c>
      <c r="K68" s="416" t="str">
        <f>個人データ入力用!AL63</f>
        <v/>
      </c>
      <c r="L68" s="414"/>
      <c r="M68" s="414"/>
      <c r="N68" s="415">
        <v>3</v>
      </c>
      <c r="O68" s="414"/>
      <c r="P68" s="415" t="str">
        <f>個人データ入力用!BE63</f>
        <v/>
      </c>
      <c r="Q68" s="594">
        <f>個人データ入力用!BF63</f>
        <v>0</v>
      </c>
      <c r="R68" s="414"/>
      <c r="S68" s="414"/>
      <c r="T68" s="415" t="str">
        <f>個人データ入力用!BG63</f>
        <v/>
      </c>
      <c r="U68" s="416">
        <f>個人データ入力用!BH63</f>
        <v>0</v>
      </c>
      <c r="V68" s="414"/>
      <c r="W68" s="414"/>
      <c r="X68" s="415" t="str">
        <f>個人データ入力用!BI63</f>
        <v/>
      </c>
      <c r="Y68" s="416">
        <f>個人データ入力用!BJ63</f>
        <v>0</v>
      </c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</row>
    <row r="69" spans="1:37" ht="16.5">
      <c r="A69" s="404" t="str">
        <f>個人データ入力用!AI64</f>
        <v/>
      </c>
      <c r="B69" s="414">
        <f>個人データ入力用!F64</f>
        <v>11</v>
      </c>
      <c r="C69" s="414" t="str">
        <f>個人データ入力用!AQ64</f>
        <v/>
      </c>
      <c r="D69" s="414"/>
      <c r="E69" s="414"/>
      <c r="F69" s="415">
        <f>個人データ入力用!AK64</f>
        <v>0</v>
      </c>
      <c r="G69" s="414" t="str">
        <f>個人データ入力用!$AM64</f>
        <v/>
      </c>
      <c r="H69" s="414" t="str">
        <f>個人データ入力用!K64</f>
        <v/>
      </c>
      <c r="I69" s="414"/>
      <c r="J69" s="414">
        <f>個人データ入力用!AP64</f>
        <v>1</v>
      </c>
      <c r="K69" s="416" t="str">
        <f>個人データ入力用!AL64</f>
        <v/>
      </c>
      <c r="L69" s="414"/>
      <c r="M69" s="414"/>
      <c r="N69" s="415">
        <v>3</v>
      </c>
      <c r="O69" s="414"/>
      <c r="P69" s="415" t="str">
        <f>個人データ入力用!BE64</f>
        <v/>
      </c>
      <c r="Q69" s="594">
        <f>個人データ入力用!BF64</f>
        <v>0</v>
      </c>
      <c r="R69" s="414"/>
      <c r="S69" s="414"/>
      <c r="T69" s="415" t="str">
        <f>個人データ入力用!BG64</f>
        <v/>
      </c>
      <c r="U69" s="416">
        <f>個人データ入力用!BH64</f>
        <v>0</v>
      </c>
      <c r="V69" s="414"/>
      <c r="W69" s="414"/>
      <c r="X69" s="415" t="str">
        <f>個人データ入力用!BI64</f>
        <v/>
      </c>
      <c r="Y69" s="416">
        <f>個人データ入力用!BJ64</f>
        <v>0</v>
      </c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</row>
    <row r="70" spans="1:37" ht="16.5">
      <c r="A70" s="404" t="str">
        <f>個人データ入力用!AI65</f>
        <v/>
      </c>
      <c r="B70" s="414">
        <f>個人データ入力用!F65</f>
        <v>12</v>
      </c>
      <c r="C70" s="414" t="str">
        <f>個人データ入力用!AQ65</f>
        <v/>
      </c>
      <c r="D70" s="414"/>
      <c r="E70" s="414"/>
      <c r="F70" s="415">
        <f>個人データ入力用!AK65</f>
        <v>0</v>
      </c>
      <c r="G70" s="414" t="str">
        <f>個人データ入力用!$AM65</f>
        <v/>
      </c>
      <c r="H70" s="414" t="str">
        <f>個人データ入力用!K65</f>
        <v/>
      </c>
      <c r="I70" s="414"/>
      <c r="J70" s="414">
        <f>個人データ入力用!AP65</f>
        <v>1</v>
      </c>
      <c r="K70" s="416" t="str">
        <f>個人データ入力用!AL65</f>
        <v/>
      </c>
      <c r="L70" s="414"/>
      <c r="M70" s="414"/>
      <c r="N70" s="415">
        <v>3</v>
      </c>
      <c r="O70" s="414"/>
      <c r="P70" s="415" t="str">
        <f>個人データ入力用!BE65</f>
        <v/>
      </c>
      <c r="Q70" s="594">
        <f>個人データ入力用!BF65</f>
        <v>0</v>
      </c>
      <c r="R70" s="414"/>
      <c r="S70" s="414"/>
      <c r="T70" s="415" t="str">
        <f>個人データ入力用!BG65</f>
        <v/>
      </c>
      <c r="U70" s="416">
        <f>個人データ入力用!BH65</f>
        <v>0</v>
      </c>
      <c r="V70" s="414"/>
      <c r="W70" s="414"/>
      <c r="X70" s="415" t="str">
        <f>個人データ入力用!BI65</f>
        <v/>
      </c>
      <c r="Y70" s="416">
        <f>個人データ入力用!BJ65</f>
        <v>0</v>
      </c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37" ht="16.5">
      <c r="A71" s="404" t="str">
        <f>個人データ入力用!AI66</f>
        <v/>
      </c>
      <c r="B71" s="414">
        <f>個人データ入力用!F66</f>
        <v>13</v>
      </c>
      <c r="C71" s="414" t="str">
        <f>個人データ入力用!AQ66</f>
        <v/>
      </c>
      <c r="D71" s="414"/>
      <c r="E71" s="414"/>
      <c r="F71" s="415">
        <f>個人データ入力用!AK66</f>
        <v>0</v>
      </c>
      <c r="G71" s="414" t="str">
        <f>個人データ入力用!$AM66</f>
        <v/>
      </c>
      <c r="H71" s="414" t="str">
        <f>個人データ入力用!K66</f>
        <v/>
      </c>
      <c r="I71" s="414"/>
      <c r="J71" s="414">
        <f>個人データ入力用!AP66</f>
        <v>1</v>
      </c>
      <c r="K71" s="416" t="str">
        <f>個人データ入力用!AL66</f>
        <v/>
      </c>
      <c r="L71" s="414"/>
      <c r="M71" s="414"/>
      <c r="N71" s="415">
        <v>3</v>
      </c>
      <c r="O71" s="414"/>
      <c r="P71" s="415" t="str">
        <f>個人データ入力用!BE66</f>
        <v/>
      </c>
      <c r="Q71" s="594">
        <f>個人データ入力用!BF66</f>
        <v>0</v>
      </c>
      <c r="R71" s="414"/>
      <c r="S71" s="414"/>
      <c r="T71" s="415" t="str">
        <f>個人データ入力用!BG66</f>
        <v/>
      </c>
      <c r="U71" s="416">
        <f>個人データ入力用!BH66</f>
        <v>0</v>
      </c>
      <c r="V71" s="414"/>
      <c r="W71" s="414"/>
      <c r="X71" s="415" t="str">
        <f>個人データ入力用!BI66</f>
        <v/>
      </c>
      <c r="Y71" s="416">
        <f>個人データ入力用!BJ66</f>
        <v>0</v>
      </c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</row>
    <row r="72" spans="1:37" ht="16.5">
      <c r="A72" s="404" t="str">
        <f>個人データ入力用!AI67</f>
        <v/>
      </c>
      <c r="B72" s="414">
        <f>個人データ入力用!F67</f>
        <v>14</v>
      </c>
      <c r="C72" s="414" t="str">
        <f>個人データ入力用!AQ67</f>
        <v/>
      </c>
      <c r="D72" s="414"/>
      <c r="E72" s="414"/>
      <c r="F72" s="415">
        <f>個人データ入力用!AK67</f>
        <v>0</v>
      </c>
      <c r="G72" s="414" t="str">
        <f>個人データ入力用!$AM67</f>
        <v/>
      </c>
      <c r="H72" s="414" t="str">
        <f>個人データ入力用!K67</f>
        <v/>
      </c>
      <c r="I72" s="414"/>
      <c r="J72" s="414">
        <f>個人データ入力用!AP67</f>
        <v>1</v>
      </c>
      <c r="K72" s="416" t="str">
        <f>個人データ入力用!AL67</f>
        <v/>
      </c>
      <c r="L72" s="414"/>
      <c r="M72" s="414"/>
      <c r="N72" s="415">
        <v>3</v>
      </c>
      <c r="O72" s="414"/>
      <c r="P72" s="415" t="str">
        <f>個人データ入力用!BE67</f>
        <v/>
      </c>
      <c r="Q72" s="594">
        <f>個人データ入力用!BF67</f>
        <v>0</v>
      </c>
      <c r="R72" s="414"/>
      <c r="S72" s="414"/>
      <c r="T72" s="415" t="str">
        <f>個人データ入力用!BG67</f>
        <v/>
      </c>
      <c r="U72" s="416">
        <f>個人データ入力用!BH67</f>
        <v>0</v>
      </c>
      <c r="V72" s="414"/>
      <c r="W72" s="414"/>
      <c r="X72" s="415" t="str">
        <f>個人データ入力用!BI67</f>
        <v/>
      </c>
      <c r="Y72" s="416">
        <f>個人データ入力用!BJ67</f>
        <v>0</v>
      </c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1:37" ht="16.5">
      <c r="A73" s="404" t="str">
        <f>個人データ入力用!AI68</f>
        <v/>
      </c>
      <c r="B73" s="414">
        <f>個人データ入力用!F68</f>
        <v>15</v>
      </c>
      <c r="C73" s="414" t="str">
        <f>個人データ入力用!AQ68</f>
        <v/>
      </c>
      <c r="D73" s="414"/>
      <c r="E73" s="414"/>
      <c r="F73" s="415">
        <f>個人データ入力用!AK68</f>
        <v>0</v>
      </c>
      <c r="G73" s="414" t="str">
        <f>個人データ入力用!$AM68</f>
        <v/>
      </c>
      <c r="H73" s="414" t="str">
        <f>個人データ入力用!K68</f>
        <v/>
      </c>
      <c r="I73" s="414"/>
      <c r="J73" s="414">
        <f>個人データ入力用!AP68</f>
        <v>1</v>
      </c>
      <c r="K73" s="416" t="str">
        <f>個人データ入力用!AL68</f>
        <v/>
      </c>
      <c r="L73" s="414"/>
      <c r="M73" s="414"/>
      <c r="N73" s="415">
        <v>3</v>
      </c>
      <c r="O73" s="414"/>
      <c r="P73" s="415" t="str">
        <f>個人データ入力用!BE68</f>
        <v/>
      </c>
      <c r="Q73" s="594">
        <f>個人データ入力用!BF68</f>
        <v>0</v>
      </c>
      <c r="R73" s="414"/>
      <c r="S73" s="414"/>
      <c r="T73" s="415" t="str">
        <f>個人データ入力用!BG68</f>
        <v/>
      </c>
      <c r="U73" s="416">
        <f>個人データ入力用!BH68</f>
        <v>0</v>
      </c>
      <c r="V73" s="414"/>
      <c r="W73" s="414"/>
      <c r="X73" s="415" t="str">
        <f>個人データ入力用!BI68</f>
        <v/>
      </c>
      <c r="Y73" s="416">
        <f>個人データ入力用!BJ68</f>
        <v>0</v>
      </c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</row>
    <row r="74" spans="1:37" ht="16.5">
      <c r="A74" s="404" t="str">
        <f>個人データ入力用!AI69</f>
        <v/>
      </c>
      <c r="B74" s="414">
        <f>個人データ入力用!F69</f>
        <v>16</v>
      </c>
      <c r="C74" s="414" t="str">
        <f>個人データ入力用!AQ69</f>
        <v/>
      </c>
      <c r="D74" s="414"/>
      <c r="E74" s="414"/>
      <c r="F74" s="415">
        <f>個人データ入力用!AK69</f>
        <v>0</v>
      </c>
      <c r="G74" s="414" t="str">
        <f>個人データ入力用!$AM69</f>
        <v/>
      </c>
      <c r="H74" s="414" t="str">
        <f>個人データ入力用!K69</f>
        <v/>
      </c>
      <c r="I74" s="414"/>
      <c r="J74" s="414">
        <f>個人データ入力用!AP69</f>
        <v>1</v>
      </c>
      <c r="K74" s="416" t="str">
        <f>個人データ入力用!AL69</f>
        <v/>
      </c>
      <c r="L74" s="414"/>
      <c r="M74" s="414"/>
      <c r="N74" s="415">
        <v>3</v>
      </c>
      <c r="O74" s="414"/>
      <c r="P74" s="415" t="str">
        <f>個人データ入力用!BE69</f>
        <v/>
      </c>
      <c r="Q74" s="594">
        <f>個人データ入力用!BF69</f>
        <v>0</v>
      </c>
      <c r="R74" s="414"/>
      <c r="S74" s="414"/>
      <c r="T74" s="415" t="str">
        <f>個人データ入力用!BG69</f>
        <v/>
      </c>
      <c r="U74" s="416">
        <f>個人データ入力用!BH69</f>
        <v>0</v>
      </c>
      <c r="V74" s="414"/>
      <c r="W74" s="414"/>
      <c r="X74" s="415" t="str">
        <f>個人データ入力用!BI69</f>
        <v/>
      </c>
      <c r="Y74" s="416">
        <f>個人データ入力用!BJ69</f>
        <v>0</v>
      </c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</row>
    <row r="75" spans="1:37" ht="16.5">
      <c r="A75" s="404" t="str">
        <f>個人データ入力用!AI70</f>
        <v/>
      </c>
      <c r="B75" s="414">
        <f>個人データ入力用!F70</f>
        <v>17</v>
      </c>
      <c r="C75" s="414" t="str">
        <f>個人データ入力用!AQ70</f>
        <v/>
      </c>
      <c r="D75" s="414"/>
      <c r="E75" s="414"/>
      <c r="F75" s="415">
        <f>個人データ入力用!AK70</f>
        <v>0</v>
      </c>
      <c r="G75" s="414" t="str">
        <f>個人データ入力用!$AM70</f>
        <v/>
      </c>
      <c r="H75" s="414" t="str">
        <f>個人データ入力用!K70</f>
        <v/>
      </c>
      <c r="I75" s="414"/>
      <c r="J75" s="414">
        <f>個人データ入力用!AP70</f>
        <v>1</v>
      </c>
      <c r="K75" s="416" t="str">
        <f>個人データ入力用!AL70</f>
        <v/>
      </c>
      <c r="L75" s="414"/>
      <c r="M75" s="414"/>
      <c r="N75" s="415">
        <v>3</v>
      </c>
      <c r="O75" s="414"/>
      <c r="P75" s="415" t="str">
        <f>個人データ入力用!BE70</f>
        <v/>
      </c>
      <c r="Q75" s="594">
        <f>個人データ入力用!BF70</f>
        <v>0</v>
      </c>
      <c r="R75" s="414"/>
      <c r="S75" s="414"/>
      <c r="T75" s="415" t="str">
        <f>個人データ入力用!BG70</f>
        <v/>
      </c>
      <c r="U75" s="416">
        <f>個人データ入力用!BH70</f>
        <v>0</v>
      </c>
      <c r="V75" s="414"/>
      <c r="W75" s="414"/>
      <c r="X75" s="415" t="str">
        <f>個人データ入力用!BI70</f>
        <v/>
      </c>
      <c r="Y75" s="416">
        <f>個人データ入力用!BJ70</f>
        <v>0</v>
      </c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</row>
    <row r="76" spans="1:37" ht="16.5">
      <c r="A76" s="404" t="str">
        <f>個人データ入力用!AI71</f>
        <v/>
      </c>
      <c r="B76" s="414">
        <f>個人データ入力用!F71</f>
        <v>18</v>
      </c>
      <c r="C76" s="414" t="str">
        <f>個人データ入力用!AQ71</f>
        <v/>
      </c>
      <c r="D76" s="414"/>
      <c r="E76" s="414"/>
      <c r="F76" s="415">
        <f>個人データ入力用!AK71</f>
        <v>0</v>
      </c>
      <c r="G76" s="414" t="str">
        <f>個人データ入力用!$AM71</f>
        <v/>
      </c>
      <c r="H76" s="414" t="str">
        <f>個人データ入力用!K71</f>
        <v/>
      </c>
      <c r="I76" s="414"/>
      <c r="J76" s="414">
        <f>個人データ入力用!AP71</f>
        <v>1</v>
      </c>
      <c r="K76" s="416" t="str">
        <f>個人データ入力用!AL71</f>
        <v/>
      </c>
      <c r="L76" s="414"/>
      <c r="M76" s="414"/>
      <c r="N76" s="415">
        <v>3</v>
      </c>
      <c r="O76" s="414"/>
      <c r="P76" s="415" t="str">
        <f>個人データ入力用!BE71</f>
        <v/>
      </c>
      <c r="Q76" s="594">
        <f>個人データ入力用!BF71</f>
        <v>0</v>
      </c>
      <c r="R76" s="414"/>
      <c r="S76" s="414"/>
      <c r="T76" s="415" t="str">
        <f>個人データ入力用!BG71</f>
        <v/>
      </c>
      <c r="U76" s="416">
        <f>個人データ入力用!BH71</f>
        <v>0</v>
      </c>
      <c r="V76" s="414"/>
      <c r="W76" s="414"/>
      <c r="X76" s="415" t="str">
        <f>個人データ入力用!BI71</f>
        <v/>
      </c>
      <c r="Y76" s="416">
        <f>個人データ入力用!BJ71</f>
        <v>0</v>
      </c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</row>
    <row r="77" spans="1:37" ht="16.5">
      <c r="A77" s="404" t="str">
        <f>個人データ入力用!AI72</f>
        <v/>
      </c>
      <c r="B77" s="414">
        <f>個人データ入力用!F72</f>
        <v>19</v>
      </c>
      <c r="C77" s="414" t="str">
        <f>個人データ入力用!AQ72</f>
        <v/>
      </c>
      <c r="D77" s="414"/>
      <c r="E77" s="414"/>
      <c r="F77" s="415">
        <f>個人データ入力用!AK72</f>
        <v>0</v>
      </c>
      <c r="G77" s="414" t="str">
        <f>個人データ入力用!$AM72</f>
        <v/>
      </c>
      <c r="H77" s="414" t="str">
        <f>個人データ入力用!K72</f>
        <v/>
      </c>
      <c r="I77" s="414"/>
      <c r="J77" s="414">
        <f>個人データ入力用!AP72</f>
        <v>1</v>
      </c>
      <c r="K77" s="416" t="str">
        <f>個人データ入力用!AL72</f>
        <v/>
      </c>
      <c r="L77" s="414"/>
      <c r="M77" s="414"/>
      <c r="N77" s="415">
        <v>3</v>
      </c>
      <c r="O77" s="414"/>
      <c r="P77" s="415" t="str">
        <f>個人データ入力用!BE72</f>
        <v/>
      </c>
      <c r="Q77" s="594">
        <f>個人データ入力用!BF72</f>
        <v>0</v>
      </c>
      <c r="R77" s="414"/>
      <c r="S77" s="414"/>
      <c r="T77" s="415" t="str">
        <f>個人データ入力用!BG72</f>
        <v/>
      </c>
      <c r="U77" s="416">
        <f>個人データ入力用!BH72</f>
        <v>0</v>
      </c>
      <c r="V77" s="414"/>
      <c r="W77" s="414"/>
      <c r="X77" s="415" t="str">
        <f>個人データ入力用!BI72</f>
        <v/>
      </c>
      <c r="Y77" s="416">
        <f>個人データ入力用!BJ72</f>
        <v>0</v>
      </c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1:37" ht="16.5">
      <c r="A78" s="404" t="str">
        <f>個人データ入力用!AI73</f>
        <v/>
      </c>
      <c r="B78" s="414">
        <f>個人データ入力用!F73</f>
        <v>20</v>
      </c>
      <c r="C78" s="414" t="str">
        <f>個人データ入力用!AQ73</f>
        <v/>
      </c>
      <c r="D78" s="414"/>
      <c r="E78" s="414"/>
      <c r="F78" s="415">
        <f>個人データ入力用!AK73</f>
        <v>0</v>
      </c>
      <c r="G78" s="414" t="str">
        <f>個人データ入力用!$AM73</f>
        <v/>
      </c>
      <c r="H78" s="414" t="str">
        <f>個人データ入力用!K73</f>
        <v/>
      </c>
      <c r="I78" s="414"/>
      <c r="J78" s="414">
        <f>個人データ入力用!AP73</f>
        <v>1</v>
      </c>
      <c r="K78" s="416" t="str">
        <f>個人データ入力用!AL73</f>
        <v/>
      </c>
      <c r="L78" s="414"/>
      <c r="M78" s="414"/>
      <c r="N78" s="415">
        <v>3</v>
      </c>
      <c r="O78" s="414"/>
      <c r="P78" s="415" t="str">
        <f>個人データ入力用!BE73</f>
        <v/>
      </c>
      <c r="Q78" s="594">
        <f>個人データ入力用!BF73</f>
        <v>0</v>
      </c>
      <c r="R78" s="414"/>
      <c r="S78" s="414"/>
      <c r="T78" s="415" t="str">
        <f>個人データ入力用!BG73</f>
        <v/>
      </c>
      <c r="U78" s="416">
        <f>個人データ入力用!BH73</f>
        <v>0</v>
      </c>
      <c r="V78" s="414"/>
      <c r="W78" s="414"/>
      <c r="X78" s="415" t="str">
        <f>個人データ入力用!BI73</f>
        <v/>
      </c>
      <c r="Y78" s="416">
        <f>個人データ入力用!BJ73</f>
        <v>0</v>
      </c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1:37" ht="16.5">
      <c r="A79" s="404" t="str">
        <f>個人データ入力用!AI74</f>
        <v/>
      </c>
      <c r="B79" s="414">
        <f>個人データ入力用!F74</f>
        <v>21</v>
      </c>
      <c r="C79" s="414" t="str">
        <f>個人データ入力用!AQ74</f>
        <v/>
      </c>
      <c r="D79" s="414"/>
      <c r="E79" s="414"/>
      <c r="F79" s="415">
        <f>個人データ入力用!AK74</f>
        <v>0</v>
      </c>
      <c r="G79" s="414" t="str">
        <f>個人データ入力用!$AM74</f>
        <v/>
      </c>
      <c r="H79" s="414" t="str">
        <f>個人データ入力用!K74</f>
        <v/>
      </c>
      <c r="I79" s="414"/>
      <c r="J79" s="414">
        <f>個人データ入力用!AP74</f>
        <v>1</v>
      </c>
      <c r="K79" s="416" t="str">
        <f>個人データ入力用!AL74</f>
        <v/>
      </c>
      <c r="L79" s="414"/>
      <c r="M79" s="414"/>
      <c r="N79" s="415">
        <v>3</v>
      </c>
      <c r="O79" s="414"/>
      <c r="P79" s="415" t="str">
        <f>個人データ入力用!BE74</f>
        <v/>
      </c>
      <c r="Q79" s="594">
        <f>個人データ入力用!BF74</f>
        <v>0</v>
      </c>
      <c r="R79" s="414"/>
      <c r="S79" s="414"/>
      <c r="T79" s="415" t="str">
        <f>個人データ入力用!BG74</f>
        <v/>
      </c>
      <c r="U79" s="416">
        <f>個人データ入力用!BH74</f>
        <v>0</v>
      </c>
      <c r="V79" s="414"/>
      <c r="W79" s="414"/>
      <c r="X79" s="415" t="str">
        <f>個人データ入力用!BI74</f>
        <v/>
      </c>
      <c r="Y79" s="416">
        <f>個人データ入力用!BJ74</f>
        <v>0</v>
      </c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</row>
    <row r="80" spans="1:37" ht="16.5">
      <c r="A80" s="404" t="str">
        <f>個人データ入力用!AI75</f>
        <v/>
      </c>
      <c r="B80" s="414">
        <f>個人データ入力用!F75</f>
        <v>22</v>
      </c>
      <c r="C80" s="414" t="str">
        <f>個人データ入力用!AQ75</f>
        <v/>
      </c>
      <c r="D80" s="414"/>
      <c r="E80" s="414"/>
      <c r="F80" s="415">
        <f>個人データ入力用!AK75</f>
        <v>0</v>
      </c>
      <c r="G80" s="414" t="str">
        <f>個人データ入力用!$AM75</f>
        <v/>
      </c>
      <c r="H80" s="414" t="str">
        <f>個人データ入力用!K75</f>
        <v/>
      </c>
      <c r="I80" s="414"/>
      <c r="J80" s="414">
        <f>個人データ入力用!AP75</f>
        <v>1</v>
      </c>
      <c r="K80" s="416" t="str">
        <f>個人データ入力用!AL75</f>
        <v/>
      </c>
      <c r="L80" s="414"/>
      <c r="M80" s="414"/>
      <c r="N80" s="415">
        <v>3</v>
      </c>
      <c r="O80" s="414"/>
      <c r="P80" s="415" t="str">
        <f>個人データ入力用!BE75</f>
        <v/>
      </c>
      <c r="Q80" s="594">
        <f>個人データ入力用!BF75</f>
        <v>0</v>
      </c>
      <c r="R80" s="414"/>
      <c r="S80" s="414"/>
      <c r="T80" s="415" t="str">
        <f>個人データ入力用!BG75</f>
        <v/>
      </c>
      <c r="U80" s="416">
        <f>個人データ入力用!BH75</f>
        <v>0</v>
      </c>
      <c r="V80" s="414"/>
      <c r="W80" s="414"/>
      <c r="X80" s="415" t="str">
        <f>個人データ入力用!BI75</f>
        <v/>
      </c>
      <c r="Y80" s="416">
        <f>個人データ入力用!BJ75</f>
        <v>0</v>
      </c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1:37" ht="16.5">
      <c r="A81" s="404" t="str">
        <f>個人データ入力用!AI76</f>
        <v/>
      </c>
      <c r="B81" s="414">
        <f>個人データ入力用!F76</f>
        <v>23</v>
      </c>
      <c r="C81" s="414" t="str">
        <f>個人データ入力用!AQ76</f>
        <v/>
      </c>
      <c r="D81" s="414"/>
      <c r="E81" s="414"/>
      <c r="F81" s="415">
        <f>個人データ入力用!AK76</f>
        <v>0</v>
      </c>
      <c r="G81" s="414" t="str">
        <f>個人データ入力用!$AM76</f>
        <v/>
      </c>
      <c r="H81" s="414" t="str">
        <f>個人データ入力用!K76</f>
        <v/>
      </c>
      <c r="I81" s="414"/>
      <c r="J81" s="414">
        <f>個人データ入力用!AP76</f>
        <v>1</v>
      </c>
      <c r="K81" s="416" t="str">
        <f>個人データ入力用!AL76</f>
        <v/>
      </c>
      <c r="L81" s="414"/>
      <c r="M81" s="414"/>
      <c r="N81" s="415">
        <v>3</v>
      </c>
      <c r="O81" s="414"/>
      <c r="P81" s="415" t="str">
        <f>個人データ入力用!BE76</f>
        <v/>
      </c>
      <c r="Q81" s="594">
        <f>個人データ入力用!BF76</f>
        <v>0</v>
      </c>
      <c r="R81" s="414"/>
      <c r="S81" s="414"/>
      <c r="T81" s="415" t="str">
        <f>個人データ入力用!BG76</f>
        <v/>
      </c>
      <c r="U81" s="416">
        <f>個人データ入力用!BH76</f>
        <v>0</v>
      </c>
      <c r="V81" s="414"/>
      <c r="W81" s="414"/>
      <c r="X81" s="415" t="str">
        <f>個人データ入力用!BI76</f>
        <v/>
      </c>
      <c r="Y81" s="416">
        <f>個人データ入力用!BJ76</f>
        <v>0</v>
      </c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</row>
    <row r="82" spans="1:37" ht="16.5">
      <c r="A82" s="404" t="str">
        <f>個人データ入力用!AI77</f>
        <v/>
      </c>
      <c r="B82" s="414">
        <f>個人データ入力用!F77</f>
        <v>24</v>
      </c>
      <c r="C82" s="414" t="str">
        <f>個人データ入力用!AQ77</f>
        <v/>
      </c>
      <c r="D82" s="414"/>
      <c r="E82" s="414"/>
      <c r="F82" s="415">
        <f>個人データ入力用!AK77</f>
        <v>0</v>
      </c>
      <c r="G82" s="414" t="str">
        <f>個人データ入力用!$AM77</f>
        <v/>
      </c>
      <c r="H82" s="414" t="str">
        <f>個人データ入力用!K77</f>
        <v/>
      </c>
      <c r="I82" s="414"/>
      <c r="J82" s="414">
        <f>個人データ入力用!AP77</f>
        <v>1</v>
      </c>
      <c r="K82" s="416" t="str">
        <f>個人データ入力用!AL77</f>
        <v/>
      </c>
      <c r="L82" s="414"/>
      <c r="M82" s="414"/>
      <c r="N82" s="415">
        <v>3</v>
      </c>
      <c r="O82" s="414"/>
      <c r="P82" s="415" t="str">
        <f>個人データ入力用!BE77</f>
        <v/>
      </c>
      <c r="Q82" s="594">
        <f>個人データ入力用!BF77</f>
        <v>0</v>
      </c>
      <c r="R82" s="414"/>
      <c r="S82" s="414"/>
      <c r="T82" s="415" t="str">
        <f>個人データ入力用!BG77</f>
        <v/>
      </c>
      <c r="U82" s="416">
        <f>個人データ入力用!BH77</f>
        <v>0</v>
      </c>
      <c r="V82" s="414"/>
      <c r="W82" s="414"/>
      <c r="X82" s="415" t="str">
        <f>個人データ入力用!BI77</f>
        <v/>
      </c>
      <c r="Y82" s="416">
        <f>個人データ入力用!BJ77</f>
        <v>0</v>
      </c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</row>
    <row r="83" spans="1:37" ht="16.5">
      <c r="A83" s="404" t="str">
        <f>個人データ入力用!AI78</f>
        <v/>
      </c>
      <c r="B83" s="414">
        <f>個人データ入力用!F78</f>
        <v>25</v>
      </c>
      <c r="C83" s="414" t="str">
        <f>個人データ入力用!AQ78</f>
        <v/>
      </c>
      <c r="D83" s="414"/>
      <c r="E83" s="414"/>
      <c r="F83" s="415">
        <f>個人データ入力用!AK78</f>
        <v>0</v>
      </c>
      <c r="G83" s="414" t="str">
        <f>個人データ入力用!$AM78</f>
        <v/>
      </c>
      <c r="H83" s="414" t="str">
        <f>個人データ入力用!K78</f>
        <v/>
      </c>
      <c r="I83" s="414"/>
      <c r="J83" s="414">
        <f>個人データ入力用!AP78</f>
        <v>1</v>
      </c>
      <c r="K83" s="416" t="str">
        <f>個人データ入力用!AL78</f>
        <v/>
      </c>
      <c r="L83" s="414"/>
      <c r="M83" s="414"/>
      <c r="N83" s="415">
        <v>3</v>
      </c>
      <c r="O83" s="414"/>
      <c r="P83" s="415" t="str">
        <f>個人データ入力用!BE78</f>
        <v/>
      </c>
      <c r="Q83" s="594">
        <f>個人データ入力用!BF78</f>
        <v>0</v>
      </c>
      <c r="R83" s="414"/>
      <c r="S83" s="414"/>
      <c r="T83" s="415" t="str">
        <f>個人データ入力用!BG78</f>
        <v/>
      </c>
      <c r="U83" s="416">
        <f>個人データ入力用!BH78</f>
        <v>0</v>
      </c>
      <c r="V83" s="414"/>
      <c r="W83" s="414"/>
      <c r="X83" s="415" t="str">
        <f>個人データ入力用!BI78</f>
        <v/>
      </c>
      <c r="Y83" s="416">
        <f>個人データ入力用!BJ78</f>
        <v>0</v>
      </c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1:37" ht="16.5" hidden="1">
      <c r="A84" s="404" t="str">
        <f>個人データ入力用!AI79</f>
        <v/>
      </c>
      <c r="B84" s="414">
        <f>個人データ入力用!F79</f>
        <v>26</v>
      </c>
      <c r="C84" s="414" t="str">
        <f>個人データ入力用!AQ79</f>
        <v/>
      </c>
      <c r="D84" s="414"/>
      <c r="E84" s="414"/>
      <c r="F84" s="415">
        <f>個人データ入力用!AK79</f>
        <v>0</v>
      </c>
      <c r="G84" s="414" t="str">
        <f>個人データ入力用!$AM79</f>
        <v/>
      </c>
      <c r="H84" s="414" t="str">
        <f>個人データ入力用!K79</f>
        <v/>
      </c>
      <c r="I84" s="414"/>
      <c r="J84" s="414">
        <f>個人データ入力用!AP79</f>
        <v>1</v>
      </c>
      <c r="K84" s="416" t="str">
        <f>個人データ入力用!AL79</f>
        <v/>
      </c>
      <c r="L84" s="414"/>
      <c r="M84" s="414"/>
      <c r="N84" s="415">
        <v>3</v>
      </c>
      <c r="O84" s="414"/>
      <c r="P84" s="415" t="str">
        <f>個人データ入力用!BE79</f>
        <v/>
      </c>
      <c r="Q84" s="594">
        <f>個人データ入力用!BF79</f>
        <v>0</v>
      </c>
      <c r="R84" s="414"/>
      <c r="S84" s="414"/>
      <c r="T84" s="415" t="str">
        <f>個人データ入力用!BG79</f>
        <v/>
      </c>
      <c r="U84" s="416">
        <f>個人データ入力用!BH79</f>
        <v>0</v>
      </c>
      <c r="V84" s="414"/>
      <c r="W84" s="414"/>
      <c r="X84" s="415" t="str">
        <f>個人データ入力用!BI79</f>
        <v/>
      </c>
      <c r="Y84" s="416">
        <f>個人データ入力用!BJ79</f>
        <v>0</v>
      </c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</row>
    <row r="85" spans="1:37" ht="16.5" hidden="1">
      <c r="A85" s="404" t="str">
        <f>個人データ入力用!AI80</f>
        <v/>
      </c>
      <c r="B85" s="414">
        <f>個人データ入力用!F80</f>
        <v>27</v>
      </c>
      <c r="C85" s="414" t="str">
        <f>個人データ入力用!AQ80</f>
        <v/>
      </c>
      <c r="D85" s="414"/>
      <c r="E85" s="414"/>
      <c r="F85" s="415">
        <f>個人データ入力用!AK80</f>
        <v>0</v>
      </c>
      <c r="G85" s="414" t="str">
        <f>個人データ入力用!$AM80</f>
        <v/>
      </c>
      <c r="H85" s="414" t="str">
        <f>個人データ入力用!K80</f>
        <v/>
      </c>
      <c r="I85" s="414"/>
      <c r="J85" s="414">
        <f>個人データ入力用!AP80</f>
        <v>1</v>
      </c>
      <c r="K85" s="416" t="str">
        <f>個人データ入力用!AL80</f>
        <v/>
      </c>
      <c r="L85" s="414"/>
      <c r="M85" s="414"/>
      <c r="N85" s="415">
        <v>3</v>
      </c>
      <c r="O85" s="414"/>
      <c r="P85" s="415" t="str">
        <f>個人データ入力用!BE80</f>
        <v/>
      </c>
      <c r="Q85" s="594">
        <f>個人データ入力用!BF80</f>
        <v>0</v>
      </c>
      <c r="R85" s="414"/>
      <c r="S85" s="414"/>
      <c r="T85" s="415" t="str">
        <f>個人データ入力用!BG80</f>
        <v/>
      </c>
      <c r="U85" s="416">
        <f>個人データ入力用!BH80</f>
        <v>0</v>
      </c>
      <c r="V85" s="414"/>
      <c r="W85" s="414"/>
      <c r="X85" s="415" t="str">
        <f>個人データ入力用!BI80</f>
        <v/>
      </c>
      <c r="Y85" s="416">
        <f>個人データ入力用!BJ80</f>
        <v>0</v>
      </c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</row>
    <row r="86" spans="1:37" ht="16.5" hidden="1">
      <c r="A86" s="404" t="str">
        <f>個人データ入力用!AI81</f>
        <v/>
      </c>
      <c r="B86" s="414">
        <f>個人データ入力用!F81</f>
        <v>28</v>
      </c>
      <c r="C86" s="414" t="str">
        <f>個人データ入力用!AQ81</f>
        <v/>
      </c>
      <c r="D86" s="414"/>
      <c r="E86" s="414"/>
      <c r="F86" s="415">
        <f>個人データ入力用!AK81</f>
        <v>0</v>
      </c>
      <c r="G86" s="414" t="str">
        <f>個人データ入力用!$AM81</f>
        <v/>
      </c>
      <c r="H86" s="414" t="str">
        <f>個人データ入力用!K81</f>
        <v/>
      </c>
      <c r="I86" s="414"/>
      <c r="J86" s="414">
        <f>個人データ入力用!AP81</f>
        <v>1</v>
      </c>
      <c r="K86" s="416" t="str">
        <f>個人データ入力用!AL81</f>
        <v/>
      </c>
      <c r="L86" s="414"/>
      <c r="M86" s="414"/>
      <c r="N86" s="415">
        <v>3</v>
      </c>
      <c r="O86" s="414"/>
      <c r="P86" s="415" t="str">
        <f>個人データ入力用!BE81</f>
        <v/>
      </c>
      <c r="Q86" s="594">
        <f>個人データ入力用!BF81</f>
        <v>0</v>
      </c>
      <c r="R86" s="414"/>
      <c r="S86" s="414"/>
      <c r="T86" s="415" t="str">
        <f>個人データ入力用!BG81</f>
        <v/>
      </c>
      <c r="U86" s="416">
        <f>個人データ入力用!BH81</f>
        <v>0</v>
      </c>
      <c r="V86" s="414"/>
      <c r="W86" s="414"/>
      <c r="X86" s="415" t="str">
        <f>個人データ入力用!BI81</f>
        <v/>
      </c>
      <c r="Y86" s="416">
        <f>個人データ入力用!BJ81</f>
        <v>0</v>
      </c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</row>
    <row r="87" spans="1:37" ht="16.5" hidden="1">
      <c r="A87" s="404" t="str">
        <f>個人データ入力用!AI82</f>
        <v/>
      </c>
      <c r="B87" s="414">
        <f>個人データ入力用!F82</f>
        <v>29</v>
      </c>
      <c r="C87" s="414" t="str">
        <f>個人データ入力用!AQ82</f>
        <v/>
      </c>
      <c r="D87" s="414"/>
      <c r="E87" s="414"/>
      <c r="F87" s="415">
        <f>個人データ入力用!AK82</f>
        <v>0</v>
      </c>
      <c r="G87" s="414" t="str">
        <f>個人データ入力用!$AM82</f>
        <v/>
      </c>
      <c r="H87" s="414" t="str">
        <f>個人データ入力用!K82</f>
        <v/>
      </c>
      <c r="I87" s="414"/>
      <c r="J87" s="414">
        <f>個人データ入力用!AP82</f>
        <v>1</v>
      </c>
      <c r="K87" s="416" t="str">
        <f>個人データ入力用!AL82</f>
        <v/>
      </c>
      <c r="L87" s="414"/>
      <c r="M87" s="414"/>
      <c r="N87" s="415">
        <v>3</v>
      </c>
      <c r="O87" s="414"/>
      <c r="P87" s="415" t="str">
        <f>個人データ入力用!BE82</f>
        <v/>
      </c>
      <c r="Q87" s="594">
        <f>個人データ入力用!BF82</f>
        <v>0</v>
      </c>
      <c r="R87" s="414"/>
      <c r="S87" s="414"/>
      <c r="T87" s="415" t="str">
        <f>個人データ入力用!BG82</f>
        <v/>
      </c>
      <c r="U87" s="416">
        <f>個人データ入力用!BH82</f>
        <v>0</v>
      </c>
      <c r="V87" s="414"/>
      <c r="W87" s="414"/>
      <c r="X87" s="415" t="str">
        <f>個人データ入力用!BI82</f>
        <v/>
      </c>
      <c r="Y87" s="416">
        <f>個人データ入力用!BJ82</f>
        <v>0</v>
      </c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</row>
    <row r="88" spans="1:37" ht="16.5" hidden="1">
      <c r="A88" s="404" t="str">
        <f>個人データ入力用!AI83</f>
        <v/>
      </c>
      <c r="B88" s="414">
        <f>個人データ入力用!F83</f>
        <v>30</v>
      </c>
      <c r="C88" s="414" t="str">
        <f>個人データ入力用!AQ83</f>
        <v/>
      </c>
      <c r="D88" s="414"/>
      <c r="E88" s="414"/>
      <c r="F88" s="415">
        <f>個人データ入力用!AK83</f>
        <v>0</v>
      </c>
      <c r="G88" s="414" t="str">
        <f>個人データ入力用!$AM83</f>
        <v/>
      </c>
      <c r="H88" s="414" t="str">
        <f>個人データ入力用!K83</f>
        <v/>
      </c>
      <c r="I88" s="414"/>
      <c r="J88" s="414">
        <f>個人データ入力用!AP83</f>
        <v>1</v>
      </c>
      <c r="K88" s="416" t="str">
        <f>個人データ入力用!AL83</f>
        <v/>
      </c>
      <c r="L88" s="414"/>
      <c r="M88" s="414"/>
      <c r="N88" s="415">
        <v>3</v>
      </c>
      <c r="O88" s="414"/>
      <c r="P88" s="415" t="str">
        <f>個人データ入力用!BE83</f>
        <v/>
      </c>
      <c r="Q88" s="594">
        <f>個人データ入力用!BF83</f>
        <v>0</v>
      </c>
      <c r="R88" s="414"/>
      <c r="S88" s="414"/>
      <c r="T88" s="415" t="str">
        <f>個人データ入力用!BG83</f>
        <v/>
      </c>
      <c r="U88" s="416">
        <f>個人データ入力用!BH83</f>
        <v>0</v>
      </c>
      <c r="V88" s="414"/>
      <c r="W88" s="414"/>
      <c r="X88" s="415" t="str">
        <f>個人データ入力用!BI83</f>
        <v/>
      </c>
      <c r="Y88" s="416">
        <f>個人データ入力用!BJ83</f>
        <v>0</v>
      </c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</row>
    <row r="89" spans="1:37" ht="16.5" hidden="1">
      <c r="A89" s="404" t="e">
        <f>個人データ入力用!#REF!</f>
        <v>#REF!</v>
      </c>
      <c r="B89" s="414" t="e">
        <f>個人データ入力用!#REF!</f>
        <v>#REF!</v>
      </c>
      <c r="C89" s="414" t="e">
        <f>個人データ入力用!#REF!</f>
        <v>#REF!</v>
      </c>
      <c r="D89" s="414"/>
      <c r="E89" s="414"/>
      <c r="F89" s="415" t="e">
        <f>個人データ入力用!#REF!</f>
        <v>#REF!</v>
      </c>
      <c r="G89" s="414" t="e">
        <f>個人データ入力用!#REF!</f>
        <v>#REF!</v>
      </c>
      <c r="H89" s="414" t="e">
        <f>個人データ入力用!#REF!</f>
        <v>#REF!</v>
      </c>
      <c r="I89" s="414"/>
      <c r="J89" s="414" t="e">
        <f>個人データ入力用!#REF!</f>
        <v>#REF!</v>
      </c>
      <c r="K89" s="416" t="e">
        <f>個人データ入力用!#REF!</f>
        <v>#REF!</v>
      </c>
      <c r="L89" s="414"/>
      <c r="M89" s="414"/>
      <c r="N89" s="415">
        <v>3</v>
      </c>
      <c r="O89" s="414"/>
      <c r="P89" s="415" t="e">
        <f>個人データ入力用!#REF!</f>
        <v>#REF!</v>
      </c>
      <c r="Q89" s="594" t="e">
        <f>個人データ入力用!#REF!</f>
        <v>#REF!</v>
      </c>
      <c r="R89" s="414"/>
      <c r="S89" s="414"/>
      <c r="T89" s="415" t="e">
        <f>個人データ入力用!#REF!</f>
        <v>#REF!</v>
      </c>
      <c r="U89" s="416" t="e">
        <f>個人データ入力用!#REF!</f>
        <v>#REF!</v>
      </c>
      <c r="V89" s="414"/>
      <c r="W89" s="414"/>
      <c r="X89" s="415" t="e">
        <f>個人データ入力用!#REF!</f>
        <v>#REF!</v>
      </c>
      <c r="Y89" s="416" t="e">
        <f>個人データ入力用!#REF!</f>
        <v>#REF!</v>
      </c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</row>
    <row r="90" spans="1:37" ht="16.5" hidden="1">
      <c r="A90" s="404" t="e">
        <f>個人データ入力用!#REF!</f>
        <v>#REF!</v>
      </c>
      <c r="B90" s="414" t="e">
        <f>個人データ入力用!#REF!</f>
        <v>#REF!</v>
      </c>
      <c r="C90" s="414" t="e">
        <f>個人データ入力用!#REF!</f>
        <v>#REF!</v>
      </c>
      <c r="D90" s="414"/>
      <c r="E90" s="414"/>
      <c r="F90" s="415" t="e">
        <f>個人データ入力用!#REF!</f>
        <v>#REF!</v>
      </c>
      <c r="G90" s="414" t="e">
        <f>個人データ入力用!#REF!</f>
        <v>#REF!</v>
      </c>
      <c r="H90" s="414" t="e">
        <f>個人データ入力用!#REF!</f>
        <v>#REF!</v>
      </c>
      <c r="I90" s="414"/>
      <c r="J90" s="414" t="e">
        <f>個人データ入力用!#REF!</f>
        <v>#REF!</v>
      </c>
      <c r="K90" s="416" t="e">
        <f>個人データ入力用!#REF!</f>
        <v>#REF!</v>
      </c>
      <c r="L90" s="414"/>
      <c r="M90" s="414"/>
      <c r="N90" s="415">
        <v>3</v>
      </c>
      <c r="O90" s="414"/>
      <c r="P90" s="415" t="e">
        <f>個人データ入力用!#REF!</f>
        <v>#REF!</v>
      </c>
      <c r="Q90" s="594" t="e">
        <f>個人データ入力用!#REF!</f>
        <v>#REF!</v>
      </c>
      <c r="R90" s="414"/>
      <c r="S90" s="414"/>
      <c r="T90" s="415" t="e">
        <f>個人データ入力用!#REF!</f>
        <v>#REF!</v>
      </c>
      <c r="U90" s="416" t="e">
        <f>個人データ入力用!#REF!</f>
        <v>#REF!</v>
      </c>
      <c r="V90" s="414"/>
      <c r="W90" s="414"/>
      <c r="X90" s="415" t="e">
        <f>個人データ入力用!#REF!</f>
        <v>#REF!</v>
      </c>
      <c r="Y90" s="416" t="e">
        <f>個人データ入力用!#REF!</f>
        <v>#REF!</v>
      </c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</row>
    <row r="91" spans="1:37" ht="16.5" hidden="1">
      <c r="A91" s="404" t="e">
        <f>個人データ入力用!#REF!</f>
        <v>#REF!</v>
      </c>
      <c r="B91" s="414" t="e">
        <f>個人データ入力用!#REF!</f>
        <v>#REF!</v>
      </c>
      <c r="C91" s="414" t="e">
        <f>個人データ入力用!#REF!</f>
        <v>#REF!</v>
      </c>
      <c r="D91" s="414"/>
      <c r="E91" s="414"/>
      <c r="F91" s="415" t="e">
        <f>個人データ入力用!#REF!</f>
        <v>#REF!</v>
      </c>
      <c r="G91" s="414" t="e">
        <f>個人データ入力用!#REF!</f>
        <v>#REF!</v>
      </c>
      <c r="H91" s="414" t="e">
        <f>個人データ入力用!#REF!</f>
        <v>#REF!</v>
      </c>
      <c r="I91" s="414"/>
      <c r="J91" s="414" t="e">
        <f>個人データ入力用!#REF!</f>
        <v>#REF!</v>
      </c>
      <c r="K91" s="416" t="e">
        <f>個人データ入力用!#REF!</f>
        <v>#REF!</v>
      </c>
      <c r="L91" s="414"/>
      <c r="M91" s="414"/>
      <c r="N91" s="415">
        <v>3</v>
      </c>
      <c r="O91" s="414"/>
      <c r="P91" s="415" t="e">
        <f>個人データ入力用!#REF!</f>
        <v>#REF!</v>
      </c>
      <c r="Q91" s="594" t="e">
        <f>個人データ入力用!#REF!</f>
        <v>#REF!</v>
      </c>
      <c r="R91" s="414"/>
      <c r="S91" s="414"/>
      <c r="T91" s="415" t="e">
        <f>個人データ入力用!#REF!</f>
        <v>#REF!</v>
      </c>
      <c r="U91" s="416" t="e">
        <f>個人データ入力用!#REF!</f>
        <v>#REF!</v>
      </c>
      <c r="V91" s="414"/>
      <c r="W91" s="414"/>
      <c r="X91" s="415" t="e">
        <f>個人データ入力用!#REF!</f>
        <v>#REF!</v>
      </c>
      <c r="Y91" s="416" t="e">
        <f>個人データ入力用!#REF!</f>
        <v>#REF!</v>
      </c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</row>
    <row r="92" spans="1:37" ht="16.5" hidden="1">
      <c r="A92" s="404" t="e">
        <f>個人データ入力用!#REF!</f>
        <v>#REF!</v>
      </c>
      <c r="B92" s="414" t="e">
        <f>個人データ入力用!#REF!</f>
        <v>#REF!</v>
      </c>
      <c r="C92" s="414" t="e">
        <f>個人データ入力用!#REF!</f>
        <v>#REF!</v>
      </c>
      <c r="D92" s="414"/>
      <c r="E92" s="414"/>
      <c r="F92" s="415" t="e">
        <f>個人データ入力用!#REF!</f>
        <v>#REF!</v>
      </c>
      <c r="G92" s="414" t="e">
        <f>個人データ入力用!#REF!</f>
        <v>#REF!</v>
      </c>
      <c r="H92" s="414" t="e">
        <f>個人データ入力用!#REF!</f>
        <v>#REF!</v>
      </c>
      <c r="I92" s="414"/>
      <c r="J92" s="414" t="e">
        <f>個人データ入力用!#REF!</f>
        <v>#REF!</v>
      </c>
      <c r="K92" s="416" t="e">
        <f>個人データ入力用!#REF!</f>
        <v>#REF!</v>
      </c>
      <c r="L92" s="414"/>
      <c r="M92" s="414"/>
      <c r="N92" s="415">
        <v>3</v>
      </c>
      <c r="O92" s="414"/>
      <c r="P92" s="415" t="e">
        <f>個人データ入力用!#REF!</f>
        <v>#REF!</v>
      </c>
      <c r="Q92" s="594" t="e">
        <f>個人データ入力用!#REF!</f>
        <v>#REF!</v>
      </c>
      <c r="R92" s="414"/>
      <c r="S92" s="414"/>
      <c r="T92" s="415" t="e">
        <f>個人データ入力用!#REF!</f>
        <v>#REF!</v>
      </c>
      <c r="U92" s="416" t="e">
        <f>個人データ入力用!#REF!</f>
        <v>#REF!</v>
      </c>
      <c r="V92" s="414"/>
      <c r="W92" s="414"/>
      <c r="X92" s="415" t="e">
        <f>個人データ入力用!#REF!</f>
        <v>#REF!</v>
      </c>
      <c r="Y92" s="416" t="e">
        <f>個人データ入力用!#REF!</f>
        <v>#REF!</v>
      </c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</row>
    <row r="93" spans="1:37" ht="16.5" hidden="1">
      <c r="A93" s="404" t="e">
        <f>個人データ入力用!#REF!</f>
        <v>#REF!</v>
      </c>
      <c r="B93" s="414" t="e">
        <f>個人データ入力用!#REF!</f>
        <v>#REF!</v>
      </c>
      <c r="C93" s="414" t="e">
        <f>個人データ入力用!#REF!</f>
        <v>#REF!</v>
      </c>
      <c r="D93" s="414"/>
      <c r="E93" s="414"/>
      <c r="F93" s="415" t="e">
        <f>個人データ入力用!#REF!</f>
        <v>#REF!</v>
      </c>
      <c r="G93" s="414" t="e">
        <f>個人データ入力用!#REF!</f>
        <v>#REF!</v>
      </c>
      <c r="H93" s="414" t="e">
        <f>個人データ入力用!#REF!</f>
        <v>#REF!</v>
      </c>
      <c r="I93" s="414"/>
      <c r="J93" s="414" t="e">
        <f>個人データ入力用!#REF!</f>
        <v>#REF!</v>
      </c>
      <c r="K93" s="416" t="e">
        <f>個人データ入力用!#REF!</f>
        <v>#REF!</v>
      </c>
      <c r="L93" s="414"/>
      <c r="M93" s="414"/>
      <c r="N93" s="415">
        <v>3</v>
      </c>
      <c r="O93" s="414"/>
      <c r="P93" s="415" t="e">
        <f>個人データ入力用!#REF!</f>
        <v>#REF!</v>
      </c>
      <c r="Q93" s="594" t="e">
        <f>個人データ入力用!#REF!</f>
        <v>#REF!</v>
      </c>
      <c r="R93" s="414"/>
      <c r="S93" s="414"/>
      <c r="T93" s="415" t="e">
        <f>個人データ入力用!#REF!</f>
        <v>#REF!</v>
      </c>
      <c r="U93" s="416" t="e">
        <f>個人データ入力用!#REF!</f>
        <v>#REF!</v>
      </c>
      <c r="V93" s="414"/>
      <c r="W93" s="414"/>
      <c r="X93" s="415" t="e">
        <f>個人データ入力用!#REF!</f>
        <v>#REF!</v>
      </c>
      <c r="Y93" s="416" t="e">
        <f>個人データ入力用!#REF!</f>
        <v>#REF!</v>
      </c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</row>
    <row r="94" spans="1:37" ht="16.5" hidden="1">
      <c r="A94" s="404" t="e">
        <f>個人データ入力用!#REF!</f>
        <v>#REF!</v>
      </c>
      <c r="B94" s="414" t="e">
        <f>個人データ入力用!#REF!</f>
        <v>#REF!</v>
      </c>
      <c r="C94" s="414" t="e">
        <f>個人データ入力用!#REF!</f>
        <v>#REF!</v>
      </c>
      <c r="D94" s="414"/>
      <c r="E94" s="414"/>
      <c r="F94" s="415" t="e">
        <f>個人データ入力用!#REF!</f>
        <v>#REF!</v>
      </c>
      <c r="G94" s="414" t="e">
        <f>個人データ入力用!#REF!</f>
        <v>#REF!</v>
      </c>
      <c r="H94" s="414" t="e">
        <f>個人データ入力用!#REF!</f>
        <v>#REF!</v>
      </c>
      <c r="I94" s="414"/>
      <c r="J94" s="414" t="e">
        <f>個人データ入力用!#REF!</f>
        <v>#REF!</v>
      </c>
      <c r="K94" s="416" t="e">
        <f>個人データ入力用!#REF!</f>
        <v>#REF!</v>
      </c>
      <c r="L94" s="414"/>
      <c r="M94" s="414"/>
      <c r="N94" s="415">
        <v>3</v>
      </c>
      <c r="O94" s="414"/>
      <c r="P94" s="415" t="e">
        <f>個人データ入力用!#REF!</f>
        <v>#REF!</v>
      </c>
      <c r="Q94" s="594" t="e">
        <f>個人データ入力用!#REF!</f>
        <v>#REF!</v>
      </c>
      <c r="R94" s="414"/>
      <c r="S94" s="414"/>
      <c r="T94" s="415" t="e">
        <f>個人データ入力用!#REF!</f>
        <v>#REF!</v>
      </c>
      <c r="U94" s="416" t="e">
        <f>個人データ入力用!#REF!</f>
        <v>#REF!</v>
      </c>
      <c r="V94" s="414"/>
      <c r="W94" s="414"/>
      <c r="X94" s="415" t="e">
        <f>個人データ入力用!#REF!</f>
        <v>#REF!</v>
      </c>
      <c r="Y94" s="416" t="e">
        <f>個人データ入力用!#REF!</f>
        <v>#REF!</v>
      </c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</row>
    <row r="95" spans="1:37" ht="16.5" hidden="1">
      <c r="A95" s="404" t="e">
        <f>個人データ入力用!#REF!</f>
        <v>#REF!</v>
      </c>
      <c r="B95" s="414" t="e">
        <f>個人データ入力用!#REF!</f>
        <v>#REF!</v>
      </c>
      <c r="C95" s="414" t="e">
        <f>個人データ入力用!#REF!</f>
        <v>#REF!</v>
      </c>
      <c r="D95" s="414"/>
      <c r="E95" s="414"/>
      <c r="F95" s="415" t="e">
        <f>個人データ入力用!#REF!</f>
        <v>#REF!</v>
      </c>
      <c r="G95" s="414" t="e">
        <f>個人データ入力用!#REF!</f>
        <v>#REF!</v>
      </c>
      <c r="H95" s="414" t="e">
        <f>個人データ入力用!#REF!</f>
        <v>#REF!</v>
      </c>
      <c r="I95" s="414"/>
      <c r="J95" s="414" t="e">
        <f>個人データ入力用!#REF!</f>
        <v>#REF!</v>
      </c>
      <c r="K95" s="416" t="e">
        <f>個人データ入力用!#REF!</f>
        <v>#REF!</v>
      </c>
      <c r="L95" s="414"/>
      <c r="M95" s="414"/>
      <c r="N95" s="415">
        <v>3</v>
      </c>
      <c r="O95" s="414"/>
      <c r="P95" s="415" t="e">
        <f>個人データ入力用!#REF!</f>
        <v>#REF!</v>
      </c>
      <c r="Q95" s="594" t="e">
        <f>個人データ入力用!#REF!</f>
        <v>#REF!</v>
      </c>
      <c r="R95" s="414"/>
      <c r="S95" s="414"/>
      <c r="T95" s="415" t="e">
        <f>個人データ入力用!#REF!</f>
        <v>#REF!</v>
      </c>
      <c r="U95" s="416" t="e">
        <f>個人データ入力用!#REF!</f>
        <v>#REF!</v>
      </c>
      <c r="V95" s="414"/>
      <c r="W95" s="414"/>
      <c r="X95" s="415" t="e">
        <f>個人データ入力用!#REF!</f>
        <v>#REF!</v>
      </c>
      <c r="Y95" s="416" t="e">
        <f>個人データ入力用!#REF!</f>
        <v>#REF!</v>
      </c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</row>
    <row r="96" spans="1:37" ht="16.5" hidden="1">
      <c r="A96" s="404" t="e">
        <f>個人データ入力用!#REF!</f>
        <v>#REF!</v>
      </c>
      <c r="B96" s="414" t="e">
        <f>個人データ入力用!#REF!</f>
        <v>#REF!</v>
      </c>
      <c r="C96" s="414" t="e">
        <f>個人データ入力用!#REF!</f>
        <v>#REF!</v>
      </c>
      <c r="D96" s="414"/>
      <c r="E96" s="414"/>
      <c r="F96" s="415" t="e">
        <f>個人データ入力用!#REF!</f>
        <v>#REF!</v>
      </c>
      <c r="G96" s="414" t="e">
        <f>個人データ入力用!#REF!</f>
        <v>#REF!</v>
      </c>
      <c r="H96" s="414" t="e">
        <f>個人データ入力用!#REF!</f>
        <v>#REF!</v>
      </c>
      <c r="I96" s="414"/>
      <c r="J96" s="414" t="e">
        <f>個人データ入力用!#REF!</f>
        <v>#REF!</v>
      </c>
      <c r="K96" s="416" t="e">
        <f>個人データ入力用!#REF!</f>
        <v>#REF!</v>
      </c>
      <c r="L96" s="414"/>
      <c r="M96" s="414"/>
      <c r="N96" s="415">
        <v>3</v>
      </c>
      <c r="O96" s="414"/>
      <c r="P96" s="415" t="e">
        <f>個人データ入力用!#REF!</f>
        <v>#REF!</v>
      </c>
      <c r="Q96" s="594" t="e">
        <f>個人データ入力用!#REF!</f>
        <v>#REF!</v>
      </c>
      <c r="R96" s="414"/>
      <c r="S96" s="414"/>
      <c r="T96" s="415" t="e">
        <f>個人データ入力用!#REF!</f>
        <v>#REF!</v>
      </c>
      <c r="U96" s="416" t="e">
        <f>個人データ入力用!#REF!</f>
        <v>#REF!</v>
      </c>
      <c r="V96" s="414"/>
      <c r="W96" s="414"/>
      <c r="X96" s="415" t="e">
        <f>個人データ入力用!#REF!</f>
        <v>#REF!</v>
      </c>
      <c r="Y96" s="416" t="e">
        <f>個人データ入力用!#REF!</f>
        <v>#REF!</v>
      </c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</row>
    <row r="97" spans="1:37" ht="16.5" hidden="1">
      <c r="A97" s="404" t="e">
        <f>個人データ入力用!#REF!</f>
        <v>#REF!</v>
      </c>
      <c r="B97" s="414" t="e">
        <f>個人データ入力用!#REF!</f>
        <v>#REF!</v>
      </c>
      <c r="C97" s="414" t="e">
        <f>個人データ入力用!#REF!</f>
        <v>#REF!</v>
      </c>
      <c r="D97" s="414"/>
      <c r="E97" s="414"/>
      <c r="F97" s="415" t="e">
        <f>個人データ入力用!#REF!</f>
        <v>#REF!</v>
      </c>
      <c r="G97" s="414" t="e">
        <f>個人データ入力用!#REF!</f>
        <v>#REF!</v>
      </c>
      <c r="H97" s="414" t="e">
        <f>個人データ入力用!#REF!</f>
        <v>#REF!</v>
      </c>
      <c r="I97" s="414"/>
      <c r="J97" s="414" t="e">
        <f>個人データ入力用!#REF!</f>
        <v>#REF!</v>
      </c>
      <c r="K97" s="416" t="e">
        <f>個人データ入力用!#REF!</f>
        <v>#REF!</v>
      </c>
      <c r="L97" s="414"/>
      <c r="M97" s="414"/>
      <c r="N97" s="415">
        <v>3</v>
      </c>
      <c r="O97" s="414"/>
      <c r="P97" s="415" t="e">
        <f>個人データ入力用!#REF!</f>
        <v>#REF!</v>
      </c>
      <c r="Q97" s="594" t="e">
        <f>個人データ入力用!#REF!</f>
        <v>#REF!</v>
      </c>
      <c r="R97" s="414"/>
      <c r="S97" s="414"/>
      <c r="T97" s="415" t="e">
        <f>個人データ入力用!#REF!</f>
        <v>#REF!</v>
      </c>
      <c r="U97" s="416" t="e">
        <f>個人データ入力用!#REF!</f>
        <v>#REF!</v>
      </c>
      <c r="V97" s="414"/>
      <c r="W97" s="414"/>
      <c r="X97" s="415" t="e">
        <f>個人データ入力用!#REF!</f>
        <v>#REF!</v>
      </c>
      <c r="Y97" s="416" t="e">
        <f>個人データ入力用!#REF!</f>
        <v>#REF!</v>
      </c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</row>
    <row r="98" spans="1:37" ht="16.5" hidden="1">
      <c r="A98" s="404" t="e">
        <f>個人データ入力用!#REF!</f>
        <v>#REF!</v>
      </c>
      <c r="B98" s="414" t="e">
        <f>個人データ入力用!#REF!</f>
        <v>#REF!</v>
      </c>
      <c r="C98" s="414" t="e">
        <f>個人データ入力用!#REF!</f>
        <v>#REF!</v>
      </c>
      <c r="D98" s="414"/>
      <c r="E98" s="414"/>
      <c r="F98" s="415" t="e">
        <f>個人データ入力用!#REF!</f>
        <v>#REF!</v>
      </c>
      <c r="G98" s="414" t="e">
        <f>個人データ入力用!#REF!</f>
        <v>#REF!</v>
      </c>
      <c r="H98" s="414" t="e">
        <f>個人データ入力用!#REF!</f>
        <v>#REF!</v>
      </c>
      <c r="I98" s="414"/>
      <c r="J98" s="414" t="e">
        <f>個人データ入力用!#REF!</f>
        <v>#REF!</v>
      </c>
      <c r="K98" s="416" t="e">
        <f>個人データ入力用!#REF!</f>
        <v>#REF!</v>
      </c>
      <c r="L98" s="414"/>
      <c r="M98" s="414"/>
      <c r="N98" s="415">
        <v>3</v>
      </c>
      <c r="O98" s="414"/>
      <c r="P98" s="415" t="e">
        <f>個人データ入力用!#REF!</f>
        <v>#REF!</v>
      </c>
      <c r="Q98" s="594" t="e">
        <f>個人データ入力用!#REF!</f>
        <v>#REF!</v>
      </c>
      <c r="R98" s="414"/>
      <c r="S98" s="414"/>
      <c r="T98" s="415" t="e">
        <f>個人データ入力用!#REF!</f>
        <v>#REF!</v>
      </c>
      <c r="U98" s="416" t="e">
        <f>個人データ入力用!#REF!</f>
        <v>#REF!</v>
      </c>
      <c r="V98" s="414"/>
      <c r="W98" s="414"/>
      <c r="X98" s="415" t="e">
        <f>個人データ入力用!#REF!</f>
        <v>#REF!</v>
      </c>
      <c r="Y98" s="416" t="e">
        <f>個人データ入力用!#REF!</f>
        <v>#REF!</v>
      </c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</row>
    <row r="99" spans="1:37" ht="16.5" hidden="1">
      <c r="A99" s="404" t="e">
        <f>個人データ入力用!#REF!</f>
        <v>#REF!</v>
      </c>
      <c r="B99" s="414" t="e">
        <f>個人データ入力用!#REF!</f>
        <v>#REF!</v>
      </c>
      <c r="C99" s="414" t="e">
        <f>個人データ入力用!#REF!</f>
        <v>#REF!</v>
      </c>
      <c r="D99" s="414"/>
      <c r="E99" s="414"/>
      <c r="F99" s="415" t="e">
        <f>個人データ入力用!#REF!</f>
        <v>#REF!</v>
      </c>
      <c r="G99" s="414" t="e">
        <f>個人データ入力用!#REF!</f>
        <v>#REF!</v>
      </c>
      <c r="H99" s="414" t="e">
        <f>個人データ入力用!#REF!</f>
        <v>#REF!</v>
      </c>
      <c r="I99" s="414"/>
      <c r="J99" s="414" t="e">
        <f>個人データ入力用!#REF!</f>
        <v>#REF!</v>
      </c>
      <c r="K99" s="416" t="e">
        <f>個人データ入力用!#REF!</f>
        <v>#REF!</v>
      </c>
      <c r="L99" s="414"/>
      <c r="M99" s="414"/>
      <c r="N99" s="415">
        <v>3</v>
      </c>
      <c r="O99" s="414"/>
      <c r="P99" s="415" t="e">
        <f>個人データ入力用!#REF!</f>
        <v>#REF!</v>
      </c>
      <c r="Q99" s="594" t="e">
        <f>個人データ入力用!#REF!</f>
        <v>#REF!</v>
      </c>
      <c r="R99" s="414"/>
      <c r="S99" s="414"/>
      <c r="T99" s="415" t="e">
        <f>個人データ入力用!#REF!</f>
        <v>#REF!</v>
      </c>
      <c r="U99" s="416" t="e">
        <f>個人データ入力用!#REF!</f>
        <v>#REF!</v>
      </c>
      <c r="V99" s="414"/>
      <c r="W99" s="414"/>
      <c r="X99" s="415" t="e">
        <f>個人データ入力用!#REF!</f>
        <v>#REF!</v>
      </c>
      <c r="Y99" s="416" t="e">
        <f>個人データ入力用!#REF!</f>
        <v>#REF!</v>
      </c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</row>
    <row r="100" spans="1:37" ht="16.5" hidden="1">
      <c r="A100" s="404" t="e">
        <f>個人データ入力用!#REF!</f>
        <v>#REF!</v>
      </c>
      <c r="B100" s="414" t="e">
        <f>個人データ入力用!#REF!</f>
        <v>#REF!</v>
      </c>
      <c r="C100" s="414" t="e">
        <f>個人データ入力用!#REF!</f>
        <v>#REF!</v>
      </c>
      <c r="D100" s="414"/>
      <c r="E100" s="414"/>
      <c r="F100" s="415" t="e">
        <f>個人データ入力用!#REF!</f>
        <v>#REF!</v>
      </c>
      <c r="G100" s="414" t="e">
        <f>個人データ入力用!#REF!</f>
        <v>#REF!</v>
      </c>
      <c r="H100" s="414" t="e">
        <f>個人データ入力用!#REF!</f>
        <v>#REF!</v>
      </c>
      <c r="I100" s="414"/>
      <c r="J100" s="414" t="e">
        <f>個人データ入力用!#REF!</f>
        <v>#REF!</v>
      </c>
      <c r="K100" s="416" t="e">
        <f>個人データ入力用!#REF!</f>
        <v>#REF!</v>
      </c>
      <c r="L100" s="414"/>
      <c r="M100" s="414"/>
      <c r="N100" s="415">
        <v>3</v>
      </c>
      <c r="O100" s="414"/>
      <c r="P100" s="415" t="e">
        <f>個人データ入力用!#REF!</f>
        <v>#REF!</v>
      </c>
      <c r="Q100" s="594" t="e">
        <f>個人データ入力用!#REF!</f>
        <v>#REF!</v>
      </c>
      <c r="R100" s="414"/>
      <c r="S100" s="414"/>
      <c r="T100" s="415" t="e">
        <f>個人データ入力用!#REF!</f>
        <v>#REF!</v>
      </c>
      <c r="U100" s="416" t="e">
        <f>個人データ入力用!#REF!</f>
        <v>#REF!</v>
      </c>
      <c r="V100" s="414"/>
      <c r="W100" s="414"/>
      <c r="X100" s="415" t="e">
        <f>個人データ入力用!#REF!</f>
        <v>#REF!</v>
      </c>
      <c r="Y100" s="416" t="e">
        <f>個人データ入力用!#REF!</f>
        <v>#REF!</v>
      </c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</row>
    <row r="101" spans="1:37" ht="16.5" hidden="1">
      <c r="A101" s="404" t="e">
        <f>個人データ入力用!#REF!</f>
        <v>#REF!</v>
      </c>
      <c r="B101" s="414" t="e">
        <f>個人データ入力用!#REF!</f>
        <v>#REF!</v>
      </c>
      <c r="C101" s="414" t="e">
        <f>個人データ入力用!#REF!</f>
        <v>#REF!</v>
      </c>
      <c r="D101" s="414"/>
      <c r="E101" s="414"/>
      <c r="F101" s="415" t="e">
        <f>個人データ入力用!#REF!</f>
        <v>#REF!</v>
      </c>
      <c r="G101" s="414" t="e">
        <f>個人データ入力用!#REF!</f>
        <v>#REF!</v>
      </c>
      <c r="H101" s="414" t="e">
        <f>個人データ入力用!#REF!</f>
        <v>#REF!</v>
      </c>
      <c r="I101" s="414"/>
      <c r="J101" s="414" t="e">
        <f>個人データ入力用!#REF!</f>
        <v>#REF!</v>
      </c>
      <c r="K101" s="416" t="e">
        <f>個人データ入力用!#REF!</f>
        <v>#REF!</v>
      </c>
      <c r="L101" s="414"/>
      <c r="M101" s="414"/>
      <c r="N101" s="415">
        <v>3</v>
      </c>
      <c r="O101" s="414"/>
      <c r="P101" s="415" t="e">
        <f>個人データ入力用!#REF!</f>
        <v>#REF!</v>
      </c>
      <c r="Q101" s="594" t="e">
        <f>個人データ入力用!#REF!</f>
        <v>#REF!</v>
      </c>
      <c r="R101" s="414"/>
      <c r="S101" s="414"/>
      <c r="T101" s="415" t="e">
        <f>個人データ入力用!#REF!</f>
        <v>#REF!</v>
      </c>
      <c r="U101" s="416" t="e">
        <f>個人データ入力用!#REF!</f>
        <v>#REF!</v>
      </c>
      <c r="V101" s="414"/>
      <c r="W101" s="414"/>
      <c r="X101" s="415" t="e">
        <f>個人データ入力用!#REF!</f>
        <v>#REF!</v>
      </c>
      <c r="Y101" s="416" t="e">
        <f>個人データ入力用!#REF!</f>
        <v>#REF!</v>
      </c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</row>
    <row r="102" spans="1:37" ht="15.65" hidden="1" customHeight="1">
      <c r="A102" s="404" t="e">
        <f>個人データ入力用!#REF!</f>
        <v>#REF!</v>
      </c>
      <c r="B102" s="414" t="e">
        <f>個人データ入力用!#REF!</f>
        <v>#REF!</v>
      </c>
      <c r="C102" s="414" t="e">
        <f>個人データ入力用!#REF!</f>
        <v>#REF!</v>
      </c>
      <c r="D102" s="414"/>
      <c r="E102" s="414"/>
      <c r="F102" s="415" t="e">
        <f>個人データ入力用!#REF!</f>
        <v>#REF!</v>
      </c>
      <c r="G102" s="414" t="e">
        <f>個人データ入力用!#REF!</f>
        <v>#REF!</v>
      </c>
      <c r="H102" s="414" t="e">
        <f>個人データ入力用!#REF!</f>
        <v>#REF!</v>
      </c>
      <c r="I102" s="414"/>
      <c r="J102" s="414" t="e">
        <f>個人データ入力用!#REF!</f>
        <v>#REF!</v>
      </c>
      <c r="K102" s="416" t="e">
        <f>個人データ入力用!#REF!</f>
        <v>#REF!</v>
      </c>
      <c r="L102" s="414"/>
      <c r="M102" s="414"/>
      <c r="N102" s="415">
        <v>3</v>
      </c>
      <c r="O102" s="414"/>
      <c r="P102" s="415" t="e">
        <f>個人データ入力用!#REF!</f>
        <v>#REF!</v>
      </c>
      <c r="Q102" s="594" t="e">
        <f>個人データ入力用!#REF!</f>
        <v>#REF!</v>
      </c>
      <c r="R102" s="414"/>
      <c r="S102" s="414"/>
      <c r="T102" s="415" t="e">
        <f>個人データ入力用!#REF!</f>
        <v>#REF!</v>
      </c>
      <c r="U102" s="416" t="e">
        <f>個人データ入力用!#REF!</f>
        <v>#REF!</v>
      </c>
      <c r="V102" s="414"/>
      <c r="W102" s="414"/>
      <c r="X102" s="415" t="e">
        <f>個人データ入力用!#REF!</f>
        <v>#REF!</v>
      </c>
      <c r="Y102" s="416" t="e">
        <f>個人データ入力用!#REF!</f>
        <v>#REF!</v>
      </c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</row>
    <row r="103" spans="1:37" ht="14" hidden="1" customHeight="1">
      <c r="A103" s="404" t="e">
        <f>個人データ入力用!#REF!</f>
        <v>#REF!</v>
      </c>
      <c r="B103" s="414" t="e">
        <f>個人データ入力用!#REF!</f>
        <v>#REF!</v>
      </c>
      <c r="C103" s="414" t="e">
        <f>個人データ入力用!#REF!</f>
        <v>#REF!</v>
      </c>
      <c r="D103" s="414"/>
      <c r="E103" s="414"/>
      <c r="F103" s="415" t="e">
        <f>個人データ入力用!#REF!</f>
        <v>#REF!</v>
      </c>
      <c r="G103" s="414" t="e">
        <f>個人データ入力用!#REF!</f>
        <v>#REF!</v>
      </c>
      <c r="H103" s="414" t="e">
        <f>個人データ入力用!#REF!</f>
        <v>#REF!</v>
      </c>
      <c r="I103" s="414"/>
      <c r="J103" s="414" t="e">
        <f>個人データ入力用!#REF!</f>
        <v>#REF!</v>
      </c>
      <c r="K103" s="416" t="e">
        <f>個人データ入力用!#REF!</f>
        <v>#REF!</v>
      </c>
      <c r="L103" s="414"/>
      <c r="M103" s="414"/>
      <c r="N103" s="415">
        <v>3</v>
      </c>
      <c r="O103" s="414"/>
      <c r="P103" s="415" t="e">
        <f>個人データ入力用!#REF!</f>
        <v>#REF!</v>
      </c>
      <c r="Q103" s="594" t="e">
        <f>個人データ入力用!#REF!</f>
        <v>#REF!</v>
      </c>
      <c r="R103" s="414"/>
      <c r="S103" s="414"/>
      <c r="T103" s="415" t="e">
        <f>個人データ入力用!#REF!</f>
        <v>#REF!</v>
      </c>
      <c r="U103" s="416" t="e">
        <f>個人データ入力用!#REF!</f>
        <v>#REF!</v>
      </c>
      <c r="V103" s="414"/>
      <c r="W103" s="414"/>
      <c r="X103" s="415" t="e">
        <f>個人データ入力用!#REF!</f>
        <v>#REF!</v>
      </c>
      <c r="Y103" s="416" t="e">
        <f>個人データ入力用!#REF!</f>
        <v>#REF!</v>
      </c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</row>
    <row r="104" spans="1:37" ht="16.5" hidden="1">
      <c r="A104" s="404" t="e">
        <f>個人データ入力用!#REF!</f>
        <v>#REF!</v>
      </c>
      <c r="B104" s="414" t="e">
        <f>個人データ入力用!#REF!</f>
        <v>#REF!</v>
      </c>
      <c r="C104" s="414" t="e">
        <f>個人データ入力用!#REF!</f>
        <v>#REF!</v>
      </c>
      <c r="D104" s="414"/>
      <c r="E104" s="414"/>
      <c r="F104" s="415" t="e">
        <f>個人データ入力用!#REF!</f>
        <v>#REF!</v>
      </c>
      <c r="G104" s="414" t="e">
        <f>個人データ入力用!#REF!</f>
        <v>#REF!</v>
      </c>
      <c r="H104" s="414" t="e">
        <f>個人データ入力用!#REF!</f>
        <v>#REF!</v>
      </c>
      <c r="I104" s="414"/>
      <c r="J104" s="414" t="e">
        <f>個人データ入力用!#REF!</f>
        <v>#REF!</v>
      </c>
      <c r="K104" s="416" t="e">
        <f>個人データ入力用!#REF!</f>
        <v>#REF!</v>
      </c>
      <c r="L104" s="414"/>
      <c r="M104" s="414"/>
      <c r="N104" s="415">
        <v>3</v>
      </c>
      <c r="O104" s="414"/>
      <c r="P104" s="415" t="e">
        <f>個人データ入力用!#REF!</f>
        <v>#REF!</v>
      </c>
      <c r="Q104" s="594" t="e">
        <f>個人データ入力用!#REF!</f>
        <v>#REF!</v>
      </c>
      <c r="R104" s="414"/>
      <c r="S104" s="414"/>
      <c r="T104" s="415" t="e">
        <f>個人データ入力用!#REF!</f>
        <v>#REF!</v>
      </c>
      <c r="U104" s="416" t="e">
        <f>個人データ入力用!#REF!</f>
        <v>#REF!</v>
      </c>
      <c r="V104" s="414"/>
      <c r="W104" s="414"/>
      <c r="X104" s="415" t="e">
        <f>個人データ入力用!#REF!</f>
        <v>#REF!</v>
      </c>
      <c r="Y104" s="416" t="e">
        <f>個人データ入力用!#REF!</f>
        <v>#REF!</v>
      </c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</row>
    <row r="105" spans="1:37" ht="16.5" hidden="1">
      <c r="A105" s="404" t="e">
        <f>個人データ入力用!#REF!</f>
        <v>#REF!</v>
      </c>
      <c r="B105" s="414" t="e">
        <f>個人データ入力用!#REF!</f>
        <v>#REF!</v>
      </c>
      <c r="C105" s="414" t="e">
        <f>個人データ入力用!#REF!</f>
        <v>#REF!</v>
      </c>
      <c r="D105" s="414"/>
      <c r="E105" s="414"/>
      <c r="F105" s="415" t="e">
        <f>個人データ入力用!#REF!</f>
        <v>#REF!</v>
      </c>
      <c r="G105" s="414" t="e">
        <f>個人データ入力用!#REF!</f>
        <v>#REF!</v>
      </c>
      <c r="H105" s="414" t="e">
        <f>個人データ入力用!#REF!</f>
        <v>#REF!</v>
      </c>
      <c r="I105" s="414"/>
      <c r="J105" s="414" t="e">
        <f>個人データ入力用!#REF!</f>
        <v>#REF!</v>
      </c>
      <c r="K105" s="416" t="e">
        <f>個人データ入力用!#REF!</f>
        <v>#REF!</v>
      </c>
      <c r="L105" s="414"/>
      <c r="M105" s="414"/>
      <c r="N105" s="415">
        <v>3</v>
      </c>
      <c r="O105" s="414"/>
      <c r="P105" s="415" t="e">
        <f>個人データ入力用!#REF!</f>
        <v>#REF!</v>
      </c>
      <c r="Q105" s="594" t="e">
        <f>個人データ入力用!#REF!</f>
        <v>#REF!</v>
      </c>
      <c r="R105" s="414"/>
      <c r="S105" s="414"/>
      <c r="T105" s="415" t="e">
        <f>個人データ入力用!#REF!</f>
        <v>#REF!</v>
      </c>
      <c r="U105" s="416" t="e">
        <f>個人データ入力用!#REF!</f>
        <v>#REF!</v>
      </c>
      <c r="V105" s="414"/>
      <c r="W105" s="414"/>
      <c r="X105" s="415" t="e">
        <f>個人データ入力用!#REF!</f>
        <v>#REF!</v>
      </c>
      <c r="Y105" s="416" t="e">
        <f>個人データ入力用!#REF!</f>
        <v>#REF!</v>
      </c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</row>
    <row r="106" spans="1:37" ht="16.5" hidden="1">
      <c r="A106" s="404" t="e">
        <f>個人データ入力用!#REF!</f>
        <v>#REF!</v>
      </c>
      <c r="B106" s="414" t="e">
        <f>個人データ入力用!#REF!</f>
        <v>#REF!</v>
      </c>
      <c r="C106" s="414" t="e">
        <f>個人データ入力用!#REF!</f>
        <v>#REF!</v>
      </c>
      <c r="D106" s="414"/>
      <c r="E106" s="414"/>
      <c r="F106" s="415" t="e">
        <f>個人データ入力用!#REF!</f>
        <v>#REF!</v>
      </c>
      <c r="G106" s="414" t="e">
        <f>個人データ入力用!#REF!</f>
        <v>#REF!</v>
      </c>
      <c r="H106" s="414" t="e">
        <f>個人データ入力用!#REF!</f>
        <v>#REF!</v>
      </c>
      <c r="I106" s="414"/>
      <c r="J106" s="414" t="e">
        <f>個人データ入力用!#REF!</f>
        <v>#REF!</v>
      </c>
      <c r="K106" s="416" t="e">
        <f>個人データ入力用!#REF!</f>
        <v>#REF!</v>
      </c>
      <c r="L106" s="414"/>
      <c r="M106" s="414"/>
      <c r="N106" s="415">
        <v>3</v>
      </c>
      <c r="O106" s="414"/>
      <c r="P106" s="415" t="e">
        <f>個人データ入力用!#REF!</f>
        <v>#REF!</v>
      </c>
      <c r="Q106" s="594" t="e">
        <f>個人データ入力用!#REF!</f>
        <v>#REF!</v>
      </c>
      <c r="R106" s="414"/>
      <c r="S106" s="414"/>
      <c r="T106" s="415" t="e">
        <f>個人データ入力用!#REF!</f>
        <v>#REF!</v>
      </c>
      <c r="U106" s="416" t="e">
        <f>個人データ入力用!#REF!</f>
        <v>#REF!</v>
      </c>
      <c r="V106" s="414"/>
      <c r="W106" s="414"/>
      <c r="X106" s="415" t="e">
        <f>個人データ入力用!#REF!</f>
        <v>#REF!</v>
      </c>
      <c r="Y106" s="416" t="e">
        <f>個人データ入力用!#REF!</f>
        <v>#REF!</v>
      </c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</row>
    <row r="107" spans="1:37" ht="16.5" hidden="1">
      <c r="A107" s="404" t="e">
        <f>個人データ入力用!#REF!</f>
        <v>#REF!</v>
      </c>
      <c r="B107" s="414" t="e">
        <f>個人データ入力用!#REF!</f>
        <v>#REF!</v>
      </c>
      <c r="C107" s="414" t="e">
        <f>個人データ入力用!#REF!</f>
        <v>#REF!</v>
      </c>
      <c r="D107" s="414"/>
      <c r="E107" s="414"/>
      <c r="F107" s="415" t="e">
        <f>個人データ入力用!#REF!</f>
        <v>#REF!</v>
      </c>
      <c r="G107" s="414" t="e">
        <f>個人データ入力用!#REF!</f>
        <v>#REF!</v>
      </c>
      <c r="H107" s="414" t="e">
        <f>個人データ入力用!#REF!</f>
        <v>#REF!</v>
      </c>
      <c r="I107" s="414"/>
      <c r="J107" s="414" t="e">
        <f>個人データ入力用!#REF!</f>
        <v>#REF!</v>
      </c>
      <c r="K107" s="416" t="e">
        <f>個人データ入力用!#REF!</f>
        <v>#REF!</v>
      </c>
      <c r="L107" s="414"/>
      <c r="M107" s="414"/>
      <c r="N107" s="415">
        <v>3</v>
      </c>
      <c r="O107" s="414"/>
      <c r="P107" s="415" t="e">
        <f>個人データ入力用!#REF!</f>
        <v>#REF!</v>
      </c>
      <c r="Q107" s="594" t="e">
        <f>個人データ入力用!#REF!</f>
        <v>#REF!</v>
      </c>
      <c r="R107" s="414"/>
      <c r="S107" s="414"/>
      <c r="T107" s="415" t="e">
        <f>個人データ入力用!#REF!</f>
        <v>#REF!</v>
      </c>
      <c r="U107" s="416" t="e">
        <f>個人データ入力用!#REF!</f>
        <v>#REF!</v>
      </c>
      <c r="V107" s="414"/>
      <c r="W107" s="414"/>
      <c r="X107" s="415" t="e">
        <f>個人データ入力用!#REF!</f>
        <v>#REF!</v>
      </c>
      <c r="Y107" s="416" t="e">
        <f>個人データ入力用!#REF!</f>
        <v>#REF!</v>
      </c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</row>
    <row r="108" spans="1:37" ht="16.5" hidden="1">
      <c r="A108" s="404" t="e">
        <f>個人データ入力用!#REF!</f>
        <v>#REF!</v>
      </c>
      <c r="B108" s="414" t="e">
        <f>個人データ入力用!#REF!</f>
        <v>#REF!</v>
      </c>
      <c r="C108" s="414" t="e">
        <f>個人データ入力用!#REF!</f>
        <v>#REF!</v>
      </c>
      <c r="D108" s="414"/>
      <c r="E108" s="414"/>
      <c r="F108" s="415" t="e">
        <f>個人データ入力用!#REF!</f>
        <v>#REF!</v>
      </c>
      <c r="G108" s="414" t="e">
        <f>個人データ入力用!#REF!</f>
        <v>#REF!</v>
      </c>
      <c r="H108" s="414" t="e">
        <f>個人データ入力用!#REF!</f>
        <v>#REF!</v>
      </c>
      <c r="I108" s="414"/>
      <c r="J108" s="414" t="e">
        <f>個人データ入力用!#REF!</f>
        <v>#REF!</v>
      </c>
      <c r="K108" s="416" t="e">
        <f>個人データ入力用!#REF!</f>
        <v>#REF!</v>
      </c>
      <c r="L108" s="414"/>
      <c r="M108" s="414"/>
      <c r="N108" s="415">
        <v>3</v>
      </c>
      <c r="O108" s="414"/>
      <c r="P108" s="415" t="e">
        <f>個人データ入力用!#REF!</f>
        <v>#REF!</v>
      </c>
      <c r="Q108" s="594" t="e">
        <f>個人データ入力用!#REF!</f>
        <v>#REF!</v>
      </c>
      <c r="R108" s="414"/>
      <c r="S108" s="414"/>
      <c r="T108" s="415" t="e">
        <f>個人データ入力用!#REF!</f>
        <v>#REF!</v>
      </c>
      <c r="U108" s="416" t="e">
        <f>個人データ入力用!#REF!</f>
        <v>#REF!</v>
      </c>
      <c r="V108" s="414"/>
      <c r="W108" s="414"/>
      <c r="X108" s="415" t="e">
        <f>個人データ入力用!#REF!</f>
        <v>#REF!</v>
      </c>
      <c r="Y108" s="416" t="e">
        <f>個人データ入力用!#REF!</f>
        <v>#REF!</v>
      </c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</row>
    <row r="109" spans="1:37">
      <c r="Y109" s="598"/>
    </row>
    <row r="110" spans="1:37">
      <c r="Y110" s="598"/>
    </row>
    <row r="111" spans="1:37" ht="30.75" customHeight="1">
      <c r="E111" s="1135"/>
      <c r="F111" s="1135"/>
      <c r="G111" s="1135"/>
      <c r="H111" s="1142" t="s">
        <v>1030</v>
      </c>
      <c r="I111" s="1142"/>
      <c r="J111" s="1142"/>
      <c r="K111" s="1142"/>
      <c r="L111" s="1142"/>
    </row>
    <row r="112" spans="1:37" ht="19">
      <c r="A112" s="1140" t="s">
        <v>527</v>
      </c>
      <c r="B112" s="1141"/>
      <c r="C112" s="1141"/>
      <c r="D112" s="248"/>
    </row>
    <row r="113" spans="1:38" ht="16.5">
      <c r="A113" s="404"/>
      <c r="B113" s="407" t="s">
        <v>47</v>
      </c>
      <c r="C113" s="407" t="s">
        <v>48</v>
      </c>
      <c r="D113" s="407" t="s">
        <v>49</v>
      </c>
      <c r="E113" s="407" t="s">
        <v>50</v>
      </c>
      <c r="F113" s="408" t="s">
        <v>51</v>
      </c>
      <c r="G113" s="407" t="s">
        <v>52</v>
      </c>
      <c r="H113" s="407" t="s">
        <v>53</v>
      </c>
      <c r="I113" s="407" t="s">
        <v>54</v>
      </c>
      <c r="J113" s="407" t="s">
        <v>55</v>
      </c>
      <c r="K113" s="409" t="s">
        <v>56</v>
      </c>
      <c r="L113" s="407" t="s">
        <v>57</v>
      </c>
      <c r="M113" s="407" t="s">
        <v>58</v>
      </c>
      <c r="N113" s="408" t="s">
        <v>59</v>
      </c>
      <c r="O113" s="407" t="s">
        <v>60</v>
      </c>
      <c r="P113" s="408" t="s">
        <v>61</v>
      </c>
      <c r="Q113" s="409" t="s">
        <v>62</v>
      </c>
      <c r="R113" s="407" t="s">
        <v>63</v>
      </c>
      <c r="S113" s="407" t="s">
        <v>64</v>
      </c>
      <c r="T113" s="408" t="s">
        <v>65</v>
      </c>
      <c r="U113" s="409" t="s">
        <v>66</v>
      </c>
      <c r="V113" s="407" t="s">
        <v>67</v>
      </c>
      <c r="W113" s="407" t="s">
        <v>68</v>
      </c>
      <c r="X113" s="408" t="s">
        <v>69</v>
      </c>
      <c r="Y113" s="409" t="s">
        <v>70</v>
      </c>
      <c r="Z113" s="32" t="s">
        <v>71</v>
      </c>
      <c r="AA113" s="32" t="s">
        <v>72</v>
      </c>
      <c r="AB113" s="32" t="s">
        <v>73</v>
      </c>
      <c r="AC113" s="32" t="s">
        <v>74</v>
      </c>
      <c r="AD113" s="32" t="s">
        <v>75</v>
      </c>
      <c r="AE113" s="32" t="s">
        <v>76</v>
      </c>
      <c r="AF113" s="32" t="s">
        <v>77</v>
      </c>
      <c r="AG113" s="32" t="s">
        <v>78</v>
      </c>
      <c r="AH113" s="32" t="s">
        <v>79</v>
      </c>
      <c r="AI113" s="32" t="s">
        <v>80</v>
      </c>
    </row>
    <row r="114" spans="1:38" ht="25.25" customHeight="1">
      <c r="A114" s="404">
        <f>直接データ入力!AF13</f>
        <v>0</v>
      </c>
      <c r="B114" s="417">
        <v>1</v>
      </c>
      <c r="C114" s="417" t="str">
        <f>直接データ入力!AN13</f>
        <v/>
      </c>
      <c r="D114" s="417"/>
      <c r="E114" s="417"/>
      <c r="F114" s="418">
        <f>直接データ入力!AH13</f>
        <v>0</v>
      </c>
      <c r="G114" s="417">
        <f>直接データ入力!AJ13</f>
        <v>0</v>
      </c>
      <c r="H114" s="417">
        <f>直接データ入力!K13</f>
        <v>0</v>
      </c>
      <c r="I114" s="417"/>
      <c r="J114" s="417">
        <f>直接データ入力!AM13</f>
        <v>2</v>
      </c>
      <c r="K114" s="419">
        <f>直接データ入力!AI13</f>
        <v>0</v>
      </c>
      <c r="L114" s="417"/>
      <c r="M114" s="417"/>
      <c r="N114" s="418">
        <f>直接データ入力!AG13</f>
        <v>3</v>
      </c>
      <c r="O114" s="417"/>
      <c r="P114" s="418" t="str">
        <f>直接データ入力!BB13</f>
        <v/>
      </c>
      <c r="Q114" s="595">
        <f>直接データ入力!BC13</f>
        <v>0</v>
      </c>
      <c r="R114" s="407"/>
      <c r="S114" s="407"/>
      <c r="T114" s="408" t="str">
        <f>直接データ入力!BD13</f>
        <v/>
      </c>
      <c r="U114" s="595">
        <f>直接データ入力!BE13</f>
        <v>0</v>
      </c>
      <c r="V114" s="407"/>
      <c r="W114" s="407"/>
      <c r="X114" s="446" t="str">
        <f>直接データ入力!BF13</f>
        <v/>
      </c>
      <c r="Y114" s="595">
        <f>直接データ入力!BG13</f>
        <v>0</v>
      </c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</row>
    <row r="115" spans="1:38" ht="25.25" customHeight="1">
      <c r="A115" s="404">
        <f>直接データ入力!AF14</f>
        <v>0</v>
      </c>
      <c r="B115" s="417">
        <v>2</v>
      </c>
      <c r="C115" s="417" t="str">
        <f>直接データ入力!AN14</f>
        <v/>
      </c>
      <c r="D115" s="417"/>
      <c r="E115" s="417"/>
      <c r="F115" s="418">
        <f>直接データ入力!AH14</f>
        <v>0</v>
      </c>
      <c r="G115" s="417">
        <f>直接データ入力!AJ14</f>
        <v>0</v>
      </c>
      <c r="H115" s="417">
        <f>直接データ入力!K14</f>
        <v>0</v>
      </c>
      <c r="I115" s="417"/>
      <c r="J115" s="417">
        <f>直接データ入力!AM14</f>
        <v>2</v>
      </c>
      <c r="K115" s="419">
        <f>直接データ入力!AI14</f>
        <v>0</v>
      </c>
      <c r="L115" s="417"/>
      <c r="M115" s="417"/>
      <c r="N115" s="418">
        <f>直接データ入力!AG14</f>
        <v>3</v>
      </c>
      <c r="O115" s="417"/>
      <c r="P115" s="418" t="str">
        <f>直接データ入力!BB14</f>
        <v/>
      </c>
      <c r="Q115" s="595">
        <f>直接データ入力!BC14</f>
        <v>0</v>
      </c>
      <c r="R115" s="407"/>
      <c r="S115" s="407"/>
      <c r="T115" s="408" t="str">
        <f>直接データ入力!BD14</f>
        <v/>
      </c>
      <c r="U115" s="595">
        <f>直接データ入力!BE14</f>
        <v>0</v>
      </c>
      <c r="V115" s="407"/>
      <c r="W115" s="407"/>
      <c r="X115" s="446" t="str">
        <f>直接データ入力!BF14</f>
        <v/>
      </c>
      <c r="Y115" s="595">
        <f>直接データ入力!BG14</f>
        <v>0</v>
      </c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</row>
    <row r="116" spans="1:38" ht="25.25" customHeight="1">
      <c r="A116" s="404">
        <f>直接データ入力!AF15</f>
        <v>0</v>
      </c>
      <c r="B116" s="417">
        <v>3</v>
      </c>
      <c r="C116" s="417" t="str">
        <f>直接データ入力!AN15</f>
        <v/>
      </c>
      <c r="D116" s="417"/>
      <c r="E116" s="417"/>
      <c r="F116" s="418">
        <f>直接データ入力!AH15</f>
        <v>0</v>
      </c>
      <c r="G116" s="417">
        <f>直接データ入力!AJ15</f>
        <v>0</v>
      </c>
      <c r="H116" s="417">
        <f>直接データ入力!K15</f>
        <v>0</v>
      </c>
      <c r="I116" s="417"/>
      <c r="J116" s="417">
        <f>直接データ入力!AM15</f>
        <v>2</v>
      </c>
      <c r="K116" s="419">
        <f>直接データ入力!AI15</f>
        <v>0</v>
      </c>
      <c r="L116" s="417"/>
      <c r="M116" s="417"/>
      <c r="N116" s="418">
        <f>直接データ入力!AG15</f>
        <v>3</v>
      </c>
      <c r="O116" s="417"/>
      <c r="P116" s="418" t="str">
        <f>直接データ入力!BB15</f>
        <v/>
      </c>
      <c r="Q116" s="595">
        <f>直接データ入力!BC15</f>
        <v>0</v>
      </c>
      <c r="R116" s="407"/>
      <c r="S116" s="407"/>
      <c r="T116" s="408" t="str">
        <f>直接データ入力!BD15</f>
        <v/>
      </c>
      <c r="U116" s="595">
        <f>直接データ入力!BE15</f>
        <v>0</v>
      </c>
      <c r="V116" s="407"/>
      <c r="W116" s="407"/>
      <c r="X116" s="446" t="str">
        <f>直接データ入力!BF15</f>
        <v/>
      </c>
      <c r="Y116" s="595">
        <f>直接データ入力!BG15</f>
        <v>0</v>
      </c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</row>
    <row r="117" spans="1:38" ht="25.25" customHeight="1">
      <c r="A117" s="404">
        <f>直接データ入力!AF16</f>
        <v>0</v>
      </c>
      <c r="B117" s="417">
        <v>4</v>
      </c>
      <c r="C117" s="417" t="str">
        <f>直接データ入力!AN16</f>
        <v/>
      </c>
      <c r="D117" s="417"/>
      <c r="E117" s="417"/>
      <c r="F117" s="418">
        <f>直接データ入力!AH16</f>
        <v>0</v>
      </c>
      <c r="G117" s="417">
        <f>直接データ入力!AJ16</f>
        <v>0</v>
      </c>
      <c r="H117" s="417">
        <f>直接データ入力!K16</f>
        <v>0</v>
      </c>
      <c r="I117" s="417"/>
      <c r="J117" s="417">
        <f>直接データ入力!AM16</f>
        <v>2</v>
      </c>
      <c r="K117" s="419">
        <f>直接データ入力!AI16</f>
        <v>0</v>
      </c>
      <c r="L117" s="417"/>
      <c r="M117" s="417"/>
      <c r="N117" s="418">
        <f>直接データ入力!AG16</f>
        <v>3</v>
      </c>
      <c r="O117" s="417"/>
      <c r="P117" s="418" t="str">
        <f>直接データ入力!BB16</f>
        <v/>
      </c>
      <c r="Q117" s="595">
        <f>直接データ入力!BC16</f>
        <v>0</v>
      </c>
      <c r="R117" s="407"/>
      <c r="S117" s="407"/>
      <c r="T117" s="408" t="str">
        <f>直接データ入力!BD16</f>
        <v/>
      </c>
      <c r="U117" s="595">
        <f>直接データ入力!BE16</f>
        <v>0</v>
      </c>
      <c r="V117" s="407"/>
      <c r="W117" s="407"/>
      <c r="X117" s="446" t="str">
        <f>直接データ入力!BF16</f>
        <v/>
      </c>
      <c r="Y117" s="595">
        <f>直接データ入力!BG16</f>
        <v>0</v>
      </c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</row>
    <row r="118" spans="1:38" ht="25.25" customHeight="1">
      <c r="A118" s="404">
        <f>直接データ入力!AF17</f>
        <v>0</v>
      </c>
      <c r="B118" s="417">
        <v>5</v>
      </c>
      <c r="C118" s="417" t="str">
        <f>直接データ入力!AN17</f>
        <v/>
      </c>
      <c r="D118" s="417"/>
      <c r="E118" s="417"/>
      <c r="F118" s="418">
        <f>直接データ入力!AH17</f>
        <v>0</v>
      </c>
      <c r="G118" s="417">
        <f>直接データ入力!AJ17</f>
        <v>0</v>
      </c>
      <c r="H118" s="417">
        <f>直接データ入力!K17</f>
        <v>0</v>
      </c>
      <c r="I118" s="417"/>
      <c r="J118" s="417">
        <f>直接データ入力!AM17</f>
        <v>2</v>
      </c>
      <c r="K118" s="419">
        <f>直接データ入力!AI17</f>
        <v>0</v>
      </c>
      <c r="L118" s="417"/>
      <c r="M118" s="417"/>
      <c r="N118" s="418">
        <f>直接データ入力!AG17</f>
        <v>3</v>
      </c>
      <c r="O118" s="417"/>
      <c r="P118" s="418" t="str">
        <f>直接データ入力!BB17</f>
        <v/>
      </c>
      <c r="Q118" s="595">
        <f>直接データ入力!BC17</f>
        <v>0</v>
      </c>
      <c r="R118" s="407"/>
      <c r="S118" s="407"/>
      <c r="T118" s="408" t="str">
        <f>直接データ入力!BD17</f>
        <v/>
      </c>
      <c r="U118" s="595">
        <f>直接データ入力!BE17</f>
        <v>0</v>
      </c>
      <c r="V118" s="407"/>
      <c r="W118" s="407"/>
      <c r="X118" s="446" t="str">
        <f>直接データ入力!BF17</f>
        <v/>
      </c>
      <c r="Y118" s="595">
        <f>直接データ入力!BG17</f>
        <v>0</v>
      </c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</row>
    <row r="119" spans="1:38" ht="25.25" customHeight="1">
      <c r="A119" s="404">
        <f>直接データ入力!AF18</f>
        <v>0</v>
      </c>
      <c r="B119" s="417">
        <v>6</v>
      </c>
      <c r="C119" s="417" t="str">
        <f>直接データ入力!AN18</f>
        <v/>
      </c>
      <c r="D119" s="417"/>
      <c r="E119" s="417"/>
      <c r="F119" s="418">
        <f>直接データ入力!AH18</f>
        <v>0</v>
      </c>
      <c r="G119" s="417">
        <f>直接データ入力!AJ18</f>
        <v>0</v>
      </c>
      <c r="H119" s="417">
        <f>直接データ入力!K18</f>
        <v>0</v>
      </c>
      <c r="I119" s="417"/>
      <c r="J119" s="417">
        <f>直接データ入力!AM18</f>
        <v>2</v>
      </c>
      <c r="K119" s="419">
        <f>直接データ入力!AI18</f>
        <v>0</v>
      </c>
      <c r="L119" s="417"/>
      <c r="M119" s="417"/>
      <c r="N119" s="418">
        <f>直接データ入力!AG18</f>
        <v>3</v>
      </c>
      <c r="O119" s="417"/>
      <c r="P119" s="418" t="str">
        <f>直接データ入力!BB18</f>
        <v/>
      </c>
      <c r="Q119" s="595">
        <f>直接データ入力!BC18</f>
        <v>0</v>
      </c>
      <c r="R119" s="407"/>
      <c r="S119" s="407"/>
      <c r="T119" s="408" t="str">
        <f>直接データ入力!BD18</f>
        <v/>
      </c>
      <c r="U119" s="595">
        <f>直接データ入力!BE18</f>
        <v>0</v>
      </c>
      <c r="V119" s="407"/>
      <c r="W119" s="407"/>
      <c r="X119" s="446" t="str">
        <f>直接データ入力!BF18</f>
        <v/>
      </c>
      <c r="Y119" s="595">
        <f>直接データ入力!BG18</f>
        <v>0</v>
      </c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</row>
    <row r="120" spans="1:38" ht="25.25" customHeight="1">
      <c r="A120" s="404">
        <f>直接データ入力!AF19</f>
        <v>0</v>
      </c>
      <c r="B120" s="417">
        <v>7</v>
      </c>
      <c r="C120" s="417" t="str">
        <f>直接データ入力!AN19</f>
        <v/>
      </c>
      <c r="D120" s="417"/>
      <c r="E120" s="417"/>
      <c r="F120" s="418">
        <f>直接データ入力!AH19</f>
        <v>0</v>
      </c>
      <c r="G120" s="417">
        <f>直接データ入力!AJ19</f>
        <v>0</v>
      </c>
      <c r="H120" s="417">
        <f>直接データ入力!K19</f>
        <v>0</v>
      </c>
      <c r="I120" s="417"/>
      <c r="J120" s="417">
        <f>直接データ入力!AM19</f>
        <v>2</v>
      </c>
      <c r="K120" s="419">
        <f>直接データ入力!AI19</f>
        <v>0</v>
      </c>
      <c r="L120" s="417"/>
      <c r="M120" s="417"/>
      <c r="N120" s="418">
        <f>直接データ入力!AG19</f>
        <v>3</v>
      </c>
      <c r="O120" s="417"/>
      <c r="P120" s="418" t="str">
        <f>直接データ入力!BB19</f>
        <v/>
      </c>
      <c r="Q120" s="595">
        <f>直接データ入力!BC19</f>
        <v>0</v>
      </c>
      <c r="R120" s="407"/>
      <c r="S120" s="407"/>
      <c r="T120" s="408" t="str">
        <f>直接データ入力!BD19</f>
        <v/>
      </c>
      <c r="U120" s="595">
        <f>直接データ入力!BE19</f>
        <v>0</v>
      </c>
      <c r="V120" s="407"/>
      <c r="W120" s="407"/>
      <c r="X120" s="446" t="str">
        <f>直接データ入力!BF19</f>
        <v/>
      </c>
      <c r="Y120" s="595">
        <f>直接データ入力!BG19</f>
        <v>0</v>
      </c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</row>
    <row r="121" spans="1:38" ht="25.25" customHeight="1">
      <c r="A121" s="404">
        <f>直接データ入力!AF20</f>
        <v>0</v>
      </c>
      <c r="B121" s="417">
        <v>8</v>
      </c>
      <c r="C121" s="417" t="str">
        <f>直接データ入力!AN20</f>
        <v/>
      </c>
      <c r="D121" s="417"/>
      <c r="E121" s="417"/>
      <c r="F121" s="418">
        <f>直接データ入力!AH20</f>
        <v>0</v>
      </c>
      <c r="G121" s="417">
        <f>直接データ入力!AJ20</f>
        <v>0</v>
      </c>
      <c r="H121" s="417">
        <f>直接データ入力!K20</f>
        <v>0</v>
      </c>
      <c r="I121" s="417"/>
      <c r="J121" s="417">
        <f>直接データ入力!AM20</f>
        <v>2</v>
      </c>
      <c r="K121" s="419">
        <f>直接データ入力!AI20</f>
        <v>0</v>
      </c>
      <c r="L121" s="417"/>
      <c r="M121" s="417"/>
      <c r="N121" s="418">
        <f>直接データ入力!AG20</f>
        <v>3</v>
      </c>
      <c r="O121" s="417"/>
      <c r="P121" s="418" t="str">
        <f>直接データ入力!BB20</f>
        <v/>
      </c>
      <c r="Q121" s="595">
        <f>直接データ入力!BC20</f>
        <v>0</v>
      </c>
      <c r="R121" s="407"/>
      <c r="S121" s="407"/>
      <c r="T121" s="408" t="str">
        <f>直接データ入力!BD20</f>
        <v/>
      </c>
      <c r="U121" s="595">
        <f>直接データ入力!BE20</f>
        <v>0</v>
      </c>
      <c r="V121" s="407"/>
      <c r="W121" s="407"/>
      <c r="X121" s="446" t="str">
        <f>直接データ入力!BF20</f>
        <v/>
      </c>
      <c r="Y121" s="595">
        <f>直接データ入力!BG20</f>
        <v>0</v>
      </c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</row>
    <row r="122" spans="1:38" ht="25.25" customHeight="1">
      <c r="A122" s="404">
        <f>直接データ入力!AF21</f>
        <v>0</v>
      </c>
      <c r="B122" s="417">
        <v>9</v>
      </c>
      <c r="C122" s="417" t="str">
        <f>直接データ入力!AN21</f>
        <v/>
      </c>
      <c r="D122" s="417"/>
      <c r="E122" s="417"/>
      <c r="F122" s="418">
        <f>直接データ入力!AH21</f>
        <v>0</v>
      </c>
      <c r="G122" s="417">
        <f>直接データ入力!AJ21</f>
        <v>0</v>
      </c>
      <c r="H122" s="417">
        <f>直接データ入力!K21</f>
        <v>0</v>
      </c>
      <c r="I122" s="417"/>
      <c r="J122" s="417">
        <f>直接データ入力!AM21</f>
        <v>2</v>
      </c>
      <c r="K122" s="419">
        <f>直接データ入力!AI21</f>
        <v>0</v>
      </c>
      <c r="L122" s="417"/>
      <c r="M122" s="417"/>
      <c r="N122" s="418">
        <f>直接データ入力!AG21</f>
        <v>3</v>
      </c>
      <c r="O122" s="417"/>
      <c r="P122" s="418" t="str">
        <f>直接データ入力!BB21</f>
        <v/>
      </c>
      <c r="Q122" s="595">
        <f>直接データ入力!BC21</f>
        <v>0</v>
      </c>
      <c r="R122" s="407"/>
      <c r="S122" s="407"/>
      <c r="T122" s="408" t="str">
        <f>直接データ入力!BD21</f>
        <v/>
      </c>
      <c r="U122" s="595">
        <f>直接データ入力!BE21</f>
        <v>0</v>
      </c>
      <c r="V122" s="407"/>
      <c r="W122" s="407"/>
      <c r="X122" s="446" t="str">
        <f>直接データ入力!BF21</f>
        <v/>
      </c>
      <c r="Y122" s="595">
        <f>直接データ入力!BG21</f>
        <v>0</v>
      </c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</row>
    <row r="123" spans="1:38" ht="25.25" customHeight="1">
      <c r="A123" s="404">
        <f>直接データ入力!AF22</f>
        <v>0</v>
      </c>
      <c r="B123" s="417">
        <v>10</v>
      </c>
      <c r="C123" s="417" t="str">
        <f>直接データ入力!AN22</f>
        <v/>
      </c>
      <c r="D123" s="417"/>
      <c r="E123" s="417"/>
      <c r="F123" s="418">
        <f>直接データ入力!AH22</f>
        <v>0</v>
      </c>
      <c r="G123" s="417">
        <f>直接データ入力!AJ22</f>
        <v>0</v>
      </c>
      <c r="H123" s="417">
        <f>直接データ入力!K22</f>
        <v>0</v>
      </c>
      <c r="I123" s="417"/>
      <c r="J123" s="417">
        <f>直接データ入力!AM22</f>
        <v>2</v>
      </c>
      <c r="K123" s="419">
        <f>直接データ入力!AI22</f>
        <v>0</v>
      </c>
      <c r="L123" s="417"/>
      <c r="M123" s="417"/>
      <c r="N123" s="418">
        <f>直接データ入力!AG22</f>
        <v>3</v>
      </c>
      <c r="O123" s="417"/>
      <c r="P123" s="418" t="str">
        <f>直接データ入力!BB22</f>
        <v/>
      </c>
      <c r="Q123" s="595">
        <f>直接データ入力!BC22</f>
        <v>0</v>
      </c>
      <c r="R123" s="407"/>
      <c r="S123" s="407"/>
      <c r="T123" s="408" t="str">
        <f>直接データ入力!BD22</f>
        <v/>
      </c>
      <c r="U123" s="595">
        <f>直接データ入力!BE22</f>
        <v>0</v>
      </c>
      <c r="V123" s="407"/>
      <c r="W123" s="407"/>
      <c r="X123" s="446" t="str">
        <f>直接データ入力!BF22</f>
        <v/>
      </c>
      <c r="Y123" s="595">
        <f>直接データ入力!BG22</f>
        <v>0</v>
      </c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</row>
    <row r="124" spans="1:38" ht="25.25" customHeight="1">
      <c r="A124" s="404">
        <f>直接データ入力!AF23</f>
        <v>0</v>
      </c>
      <c r="B124" s="417">
        <v>11</v>
      </c>
      <c r="C124" s="417" t="str">
        <f>直接データ入力!AN23</f>
        <v/>
      </c>
      <c r="D124" s="417"/>
      <c r="E124" s="417"/>
      <c r="F124" s="418">
        <f>直接データ入力!AH23</f>
        <v>0</v>
      </c>
      <c r="G124" s="417">
        <f>直接データ入力!AJ23</f>
        <v>0</v>
      </c>
      <c r="H124" s="417">
        <f>直接データ入力!K23</f>
        <v>0</v>
      </c>
      <c r="I124" s="417"/>
      <c r="J124" s="417">
        <f>直接データ入力!AM23</f>
        <v>2</v>
      </c>
      <c r="K124" s="419">
        <f>直接データ入力!AI23</f>
        <v>0</v>
      </c>
      <c r="L124" s="417"/>
      <c r="M124" s="417"/>
      <c r="N124" s="418">
        <f>直接データ入力!AG23</f>
        <v>3</v>
      </c>
      <c r="O124" s="417"/>
      <c r="P124" s="418" t="str">
        <f>直接データ入力!BB23</f>
        <v/>
      </c>
      <c r="Q124" s="595">
        <f>直接データ入力!BC23</f>
        <v>0</v>
      </c>
      <c r="R124" s="407"/>
      <c r="S124" s="407"/>
      <c r="T124" s="408" t="str">
        <f>直接データ入力!BD23</f>
        <v/>
      </c>
      <c r="U124" s="595">
        <f>直接データ入力!BE23</f>
        <v>0</v>
      </c>
      <c r="V124" s="407"/>
      <c r="W124" s="407"/>
      <c r="X124" s="446" t="str">
        <f>直接データ入力!BF23</f>
        <v/>
      </c>
      <c r="Y124" s="595">
        <f>直接データ入力!BG23</f>
        <v>0</v>
      </c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</row>
    <row r="125" spans="1:38" ht="25.25" customHeight="1">
      <c r="A125" s="404">
        <f>直接データ入力!AF24</f>
        <v>0</v>
      </c>
      <c r="B125" s="417">
        <v>12</v>
      </c>
      <c r="C125" s="417" t="str">
        <f>直接データ入力!AN24</f>
        <v/>
      </c>
      <c r="D125" s="417"/>
      <c r="E125" s="417"/>
      <c r="F125" s="418">
        <f>直接データ入力!AH24</f>
        <v>0</v>
      </c>
      <c r="G125" s="417">
        <f>直接データ入力!AJ24</f>
        <v>0</v>
      </c>
      <c r="H125" s="417">
        <f>直接データ入力!K24</f>
        <v>0</v>
      </c>
      <c r="I125" s="417"/>
      <c r="J125" s="417">
        <f>直接データ入力!AM24</f>
        <v>2</v>
      </c>
      <c r="K125" s="419">
        <f>直接データ入力!AI24</f>
        <v>0</v>
      </c>
      <c r="L125" s="417"/>
      <c r="M125" s="417"/>
      <c r="N125" s="418">
        <f>直接データ入力!AG24</f>
        <v>3</v>
      </c>
      <c r="O125" s="417"/>
      <c r="P125" s="418" t="str">
        <f>直接データ入力!BB24</f>
        <v/>
      </c>
      <c r="Q125" s="595">
        <f>直接データ入力!BC24</f>
        <v>0</v>
      </c>
      <c r="R125" s="407"/>
      <c r="S125" s="407"/>
      <c r="T125" s="408" t="str">
        <f>直接データ入力!BD24</f>
        <v/>
      </c>
      <c r="U125" s="595">
        <f>直接データ入力!BE24</f>
        <v>0</v>
      </c>
      <c r="V125" s="407"/>
      <c r="W125" s="407"/>
      <c r="X125" s="446" t="str">
        <f>直接データ入力!BF24</f>
        <v/>
      </c>
      <c r="Y125" s="595">
        <f>直接データ入力!BG24</f>
        <v>0</v>
      </c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</row>
    <row r="126" spans="1:38" ht="25.25" customHeight="1">
      <c r="A126" s="404">
        <f>直接データ入力!AF25</f>
        <v>0</v>
      </c>
      <c r="B126" s="417">
        <v>13</v>
      </c>
      <c r="C126" s="417" t="str">
        <f>直接データ入力!AN25</f>
        <v/>
      </c>
      <c r="D126" s="417"/>
      <c r="E126" s="417"/>
      <c r="F126" s="418">
        <f>直接データ入力!AH25</f>
        <v>0</v>
      </c>
      <c r="G126" s="417">
        <f>直接データ入力!AJ25</f>
        <v>0</v>
      </c>
      <c r="H126" s="417">
        <f>直接データ入力!K25</f>
        <v>0</v>
      </c>
      <c r="I126" s="417"/>
      <c r="J126" s="417">
        <f>直接データ入力!AM25</f>
        <v>2</v>
      </c>
      <c r="K126" s="419">
        <f>直接データ入力!AI25</f>
        <v>0</v>
      </c>
      <c r="L126" s="417"/>
      <c r="M126" s="417"/>
      <c r="N126" s="418">
        <f>直接データ入力!AG25</f>
        <v>3</v>
      </c>
      <c r="O126" s="417"/>
      <c r="P126" s="418" t="str">
        <f>直接データ入力!BB25</f>
        <v/>
      </c>
      <c r="Q126" s="595">
        <f>直接データ入力!BC25</f>
        <v>0</v>
      </c>
      <c r="R126" s="407"/>
      <c r="S126" s="407"/>
      <c r="T126" s="408" t="str">
        <f>直接データ入力!BD25</f>
        <v/>
      </c>
      <c r="U126" s="595">
        <f>直接データ入力!BE25</f>
        <v>0</v>
      </c>
      <c r="V126" s="407"/>
      <c r="W126" s="407"/>
      <c r="X126" s="446" t="str">
        <f>直接データ入力!BF25</f>
        <v/>
      </c>
      <c r="Y126" s="595">
        <f>直接データ入力!BG25</f>
        <v>0</v>
      </c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</row>
    <row r="127" spans="1:38" ht="25.25" customHeight="1">
      <c r="A127" s="404">
        <f>直接データ入力!AF26</f>
        <v>0</v>
      </c>
      <c r="B127" s="417">
        <v>14</v>
      </c>
      <c r="C127" s="417" t="str">
        <f>直接データ入力!AN26</f>
        <v/>
      </c>
      <c r="D127" s="417"/>
      <c r="E127" s="417"/>
      <c r="F127" s="418">
        <f>直接データ入力!AH26</f>
        <v>0</v>
      </c>
      <c r="G127" s="417">
        <f>直接データ入力!AJ26</f>
        <v>0</v>
      </c>
      <c r="H127" s="417">
        <f>直接データ入力!K26</f>
        <v>0</v>
      </c>
      <c r="I127" s="417"/>
      <c r="J127" s="417">
        <f>直接データ入力!AM26</f>
        <v>2</v>
      </c>
      <c r="K127" s="419">
        <f>直接データ入力!AI26</f>
        <v>0</v>
      </c>
      <c r="L127" s="417"/>
      <c r="M127" s="417"/>
      <c r="N127" s="418">
        <f>直接データ入力!AG26</f>
        <v>3</v>
      </c>
      <c r="O127" s="417"/>
      <c r="P127" s="418" t="str">
        <f>直接データ入力!BB26</f>
        <v/>
      </c>
      <c r="Q127" s="595">
        <f>直接データ入力!BC26</f>
        <v>0</v>
      </c>
      <c r="R127" s="407"/>
      <c r="S127" s="407"/>
      <c r="T127" s="408" t="str">
        <f>直接データ入力!BD26</f>
        <v/>
      </c>
      <c r="U127" s="595">
        <f>直接データ入力!BE26</f>
        <v>0</v>
      </c>
      <c r="V127" s="407"/>
      <c r="W127" s="407"/>
      <c r="X127" s="446" t="str">
        <f>直接データ入力!BF26</f>
        <v/>
      </c>
      <c r="Y127" s="595">
        <f>直接データ入力!BG26</f>
        <v>0</v>
      </c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</row>
    <row r="128" spans="1:38" ht="25.25" customHeight="1">
      <c r="A128" s="404">
        <f>直接データ入力!AF27</f>
        <v>0</v>
      </c>
      <c r="B128" s="417">
        <v>15</v>
      </c>
      <c r="C128" s="417" t="str">
        <f>直接データ入力!AN27</f>
        <v/>
      </c>
      <c r="D128" s="417"/>
      <c r="E128" s="417"/>
      <c r="F128" s="418">
        <f>直接データ入力!AH27</f>
        <v>0</v>
      </c>
      <c r="G128" s="417">
        <f>直接データ入力!AJ27</f>
        <v>0</v>
      </c>
      <c r="H128" s="417">
        <f>直接データ入力!K27</f>
        <v>0</v>
      </c>
      <c r="I128" s="417"/>
      <c r="J128" s="417">
        <f>直接データ入力!AM27</f>
        <v>2</v>
      </c>
      <c r="K128" s="419">
        <f>直接データ入力!AI27</f>
        <v>0</v>
      </c>
      <c r="L128" s="417"/>
      <c r="M128" s="417"/>
      <c r="N128" s="418">
        <f>直接データ入力!AG27</f>
        <v>3</v>
      </c>
      <c r="O128" s="417"/>
      <c r="P128" s="418" t="str">
        <f>直接データ入力!BB27</f>
        <v/>
      </c>
      <c r="Q128" s="595">
        <f>直接データ入力!BC27</f>
        <v>0</v>
      </c>
      <c r="R128" s="407"/>
      <c r="S128" s="407"/>
      <c r="T128" s="408" t="str">
        <f>直接データ入力!BD27</f>
        <v/>
      </c>
      <c r="U128" s="595">
        <f>直接データ入力!BE27</f>
        <v>0</v>
      </c>
      <c r="V128" s="407"/>
      <c r="W128" s="407"/>
      <c r="X128" s="446" t="str">
        <f>直接データ入力!BF27</f>
        <v/>
      </c>
      <c r="Y128" s="595">
        <f>直接データ入力!BG27</f>
        <v>0</v>
      </c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</row>
    <row r="129" spans="1:38" ht="25.25" customHeight="1">
      <c r="A129" s="404">
        <f>直接データ入力!AF28</f>
        <v>0</v>
      </c>
      <c r="B129" s="417">
        <v>16</v>
      </c>
      <c r="C129" s="417" t="str">
        <f>直接データ入力!AN28</f>
        <v/>
      </c>
      <c r="D129" s="417"/>
      <c r="E129" s="417"/>
      <c r="F129" s="418">
        <f>直接データ入力!AH28</f>
        <v>0</v>
      </c>
      <c r="G129" s="417">
        <f>直接データ入力!AJ28</f>
        <v>0</v>
      </c>
      <c r="H129" s="417">
        <f>直接データ入力!K28</f>
        <v>0</v>
      </c>
      <c r="I129" s="417"/>
      <c r="J129" s="417">
        <f>直接データ入力!AM28</f>
        <v>2</v>
      </c>
      <c r="K129" s="419">
        <f>直接データ入力!AI28</f>
        <v>0</v>
      </c>
      <c r="L129" s="417"/>
      <c r="M129" s="417"/>
      <c r="N129" s="418">
        <f>直接データ入力!AG28</f>
        <v>3</v>
      </c>
      <c r="O129" s="417"/>
      <c r="P129" s="418" t="str">
        <f>直接データ入力!BB28</f>
        <v/>
      </c>
      <c r="Q129" s="595">
        <f>直接データ入力!BC28</f>
        <v>0</v>
      </c>
      <c r="R129" s="407"/>
      <c r="S129" s="407"/>
      <c r="T129" s="408" t="str">
        <f>直接データ入力!BD28</f>
        <v/>
      </c>
      <c r="U129" s="595">
        <f>直接データ入力!BE28</f>
        <v>0</v>
      </c>
      <c r="V129" s="407"/>
      <c r="W129" s="407"/>
      <c r="X129" s="446" t="str">
        <f>直接データ入力!BF28</f>
        <v/>
      </c>
      <c r="Y129" s="595">
        <f>直接データ入力!BG28</f>
        <v>0</v>
      </c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</row>
    <row r="130" spans="1:38" ht="25.25" customHeight="1">
      <c r="A130" s="404">
        <f>直接データ入力!AF29</f>
        <v>0</v>
      </c>
      <c r="B130" s="417">
        <v>17</v>
      </c>
      <c r="C130" s="417" t="str">
        <f>直接データ入力!AN29</f>
        <v/>
      </c>
      <c r="D130" s="417"/>
      <c r="E130" s="417"/>
      <c r="F130" s="418">
        <f>直接データ入力!AH29</f>
        <v>0</v>
      </c>
      <c r="G130" s="417">
        <f>直接データ入力!AJ29</f>
        <v>0</v>
      </c>
      <c r="H130" s="417">
        <f>直接データ入力!K29</f>
        <v>0</v>
      </c>
      <c r="I130" s="417"/>
      <c r="J130" s="417">
        <f>直接データ入力!AM29</f>
        <v>2</v>
      </c>
      <c r="K130" s="419">
        <f>直接データ入力!AI29</f>
        <v>0</v>
      </c>
      <c r="L130" s="417"/>
      <c r="M130" s="417"/>
      <c r="N130" s="418">
        <f>直接データ入力!AG29</f>
        <v>3</v>
      </c>
      <c r="O130" s="417"/>
      <c r="P130" s="418" t="str">
        <f>直接データ入力!BB29</f>
        <v/>
      </c>
      <c r="Q130" s="595">
        <f>直接データ入力!BC29</f>
        <v>0</v>
      </c>
      <c r="R130" s="407"/>
      <c r="S130" s="407"/>
      <c r="T130" s="408" t="str">
        <f>直接データ入力!BD29</f>
        <v/>
      </c>
      <c r="U130" s="595">
        <f>直接データ入力!BE29</f>
        <v>0</v>
      </c>
      <c r="V130" s="407"/>
      <c r="W130" s="407"/>
      <c r="X130" s="446" t="str">
        <f>直接データ入力!BF29</f>
        <v/>
      </c>
      <c r="Y130" s="595">
        <f>直接データ入力!BG29</f>
        <v>0</v>
      </c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</row>
    <row r="131" spans="1:38" ht="25.25" customHeight="1">
      <c r="A131" s="404">
        <f>直接データ入力!AF30</f>
        <v>0</v>
      </c>
      <c r="B131" s="417">
        <v>18</v>
      </c>
      <c r="C131" s="417" t="str">
        <f>直接データ入力!AN30</f>
        <v/>
      </c>
      <c r="D131" s="417"/>
      <c r="E131" s="417"/>
      <c r="F131" s="418">
        <f>直接データ入力!AH30</f>
        <v>0</v>
      </c>
      <c r="G131" s="417">
        <f>直接データ入力!AJ30</f>
        <v>0</v>
      </c>
      <c r="H131" s="417">
        <f>直接データ入力!K30</f>
        <v>0</v>
      </c>
      <c r="I131" s="417"/>
      <c r="J131" s="417">
        <f>直接データ入力!AM30</f>
        <v>2</v>
      </c>
      <c r="K131" s="419">
        <f>直接データ入力!AI30</f>
        <v>0</v>
      </c>
      <c r="L131" s="417"/>
      <c r="M131" s="417"/>
      <c r="N131" s="418">
        <f>直接データ入力!AG30</f>
        <v>3</v>
      </c>
      <c r="O131" s="417"/>
      <c r="P131" s="418" t="str">
        <f>直接データ入力!BB30</f>
        <v/>
      </c>
      <c r="Q131" s="595">
        <f>直接データ入力!BC30</f>
        <v>0</v>
      </c>
      <c r="R131" s="407"/>
      <c r="S131" s="407"/>
      <c r="T131" s="408" t="str">
        <f>直接データ入力!BD30</f>
        <v/>
      </c>
      <c r="U131" s="595">
        <f>直接データ入力!BE30</f>
        <v>0</v>
      </c>
      <c r="V131" s="407"/>
      <c r="W131" s="407"/>
      <c r="X131" s="446" t="str">
        <f>直接データ入力!BF30</f>
        <v/>
      </c>
      <c r="Y131" s="595">
        <f>直接データ入力!BG30</f>
        <v>0</v>
      </c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</row>
    <row r="132" spans="1:38" ht="25.25" customHeight="1">
      <c r="A132" s="404">
        <f>直接データ入力!AF31</f>
        <v>0</v>
      </c>
      <c r="B132" s="417">
        <v>19</v>
      </c>
      <c r="C132" s="417" t="str">
        <f>直接データ入力!AN31</f>
        <v/>
      </c>
      <c r="D132" s="417"/>
      <c r="E132" s="417"/>
      <c r="F132" s="418">
        <f>直接データ入力!AH31</f>
        <v>0</v>
      </c>
      <c r="G132" s="417">
        <f>直接データ入力!AJ31</f>
        <v>0</v>
      </c>
      <c r="H132" s="417">
        <f>直接データ入力!K31</f>
        <v>0</v>
      </c>
      <c r="I132" s="417"/>
      <c r="J132" s="417">
        <f>直接データ入力!AM31</f>
        <v>2</v>
      </c>
      <c r="K132" s="419">
        <f>直接データ入力!AI31</f>
        <v>0</v>
      </c>
      <c r="L132" s="417"/>
      <c r="M132" s="417"/>
      <c r="N132" s="418">
        <f>直接データ入力!AG31</f>
        <v>3</v>
      </c>
      <c r="O132" s="417"/>
      <c r="P132" s="418" t="str">
        <f>直接データ入力!BB31</f>
        <v/>
      </c>
      <c r="Q132" s="595">
        <f>直接データ入力!BC31</f>
        <v>0</v>
      </c>
      <c r="R132" s="407"/>
      <c r="S132" s="407"/>
      <c r="T132" s="408" t="str">
        <f>直接データ入力!BD31</f>
        <v/>
      </c>
      <c r="U132" s="595">
        <f>直接データ入力!BE31</f>
        <v>0</v>
      </c>
      <c r="V132" s="407"/>
      <c r="W132" s="407"/>
      <c r="X132" s="446" t="str">
        <f>直接データ入力!BF31</f>
        <v/>
      </c>
      <c r="Y132" s="595">
        <f>直接データ入力!BG31</f>
        <v>0</v>
      </c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</row>
    <row r="133" spans="1:38" ht="25.25" customHeight="1">
      <c r="A133" s="404">
        <f>直接データ入力!AF32</f>
        <v>0</v>
      </c>
      <c r="B133" s="417">
        <v>20</v>
      </c>
      <c r="C133" s="417" t="str">
        <f>直接データ入力!AN32</f>
        <v/>
      </c>
      <c r="D133" s="417"/>
      <c r="E133" s="417"/>
      <c r="F133" s="418">
        <f>直接データ入力!AH32</f>
        <v>0</v>
      </c>
      <c r="G133" s="417">
        <f>直接データ入力!AJ32</f>
        <v>0</v>
      </c>
      <c r="H133" s="417">
        <f>直接データ入力!K32</f>
        <v>0</v>
      </c>
      <c r="I133" s="417"/>
      <c r="J133" s="417">
        <f>直接データ入力!AM32</f>
        <v>2</v>
      </c>
      <c r="K133" s="419">
        <f>直接データ入力!AI32</f>
        <v>0</v>
      </c>
      <c r="L133" s="417"/>
      <c r="M133" s="417"/>
      <c r="N133" s="418">
        <f>直接データ入力!AG32</f>
        <v>3</v>
      </c>
      <c r="O133" s="417"/>
      <c r="P133" s="418" t="str">
        <f>直接データ入力!BB32</f>
        <v/>
      </c>
      <c r="Q133" s="595">
        <f>直接データ入力!BC32</f>
        <v>0</v>
      </c>
      <c r="R133" s="407"/>
      <c r="S133" s="407"/>
      <c r="T133" s="408" t="str">
        <f>直接データ入力!BD32</f>
        <v/>
      </c>
      <c r="U133" s="595">
        <f>直接データ入力!BE32</f>
        <v>0</v>
      </c>
      <c r="V133" s="407"/>
      <c r="W133" s="407"/>
      <c r="X133" s="446" t="str">
        <f>直接データ入力!BF32</f>
        <v/>
      </c>
      <c r="Y133" s="595">
        <f>直接データ入力!BG32</f>
        <v>0</v>
      </c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</row>
    <row r="134" spans="1:38" ht="25.25" customHeight="1">
      <c r="A134" s="404">
        <f>直接データ入力!AF33</f>
        <v>0</v>
      </c>
      <c r="B134" s="417">
        <v>21</v>
      </c>
      <c r="C134" s="417" t="str">
        <f>直接データ入力!AN33</f>
        <v/>
      </c>
      <c r="D134" s="417"/>
      <c r="E134" s="417"/>
      <c r="F134" s="418">
        <f>直接データ入力!AH33</f>
        <v>0</v>
      </c>
      <c r="G134" s="417">
        <f>直接データ入力!AJ33</f>
        <v>0</v>
      </c>
      <c r="H134" s="417">
        <f>直接データ入力!K33</f>
        <v>0</v>
      </c>
      <c r="I134" s="417"/>
      <c r="J134" s="417">
        <f>直接データ入力!AM33</f>
        <v>2</v>
      </c>
      <c r="K134" s="419">
        <f>直接データ入力!AI33</f>
        <v>0</v>
      </c>
      <c r="L134" s="417"/>
      <c r="M134" s="417"/>
      <c r="N134" s="418">
        <f>直接データ入力!AG33</f>
        <v>3</v>
      </c>
      <c r="O134" s="417"/>
      <c r="P134" s="418" t="str">
        <f>直接データ入力!BB33</f>
        <v/>
      </c>
      <c r="Q134" s="595">
        <f>直接データ入力!BC33</f>
        <v>0</v>
      </c>
      <c r="R134" s="407"/>
      <c r="S134" s="407"/>
      <c r="T134" s="408" t="str">
        <f>直接データ入力!BD33</f>
        <v/>
      </c>
      <c r="U134" s="595">
        <f>直接データ入力!BE33</f>
        <v>0</v>
      </c>
      <c r="V134" s="407"/>
      <c r="W134" s="407"/>
      <c r="X134" s="446" t="str">
        <f>直接データ入力!BF33</f>
        <v/>
      </c>
      <c r="Y134" s="595">
        <f>直接データ入力!BG33</f>
        <v>0</v>
      </c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</row>
    <row r="135" spans="1:38" ht="25.25" customHeight="1">
      <c r="A135" s="404">
        <f>直接データ入力!AF34</f>
        <v>0</v>
      </c>
      <c r="B135" s="417">
        <v>22</v>
      </c>
      <c r="C135" s="417" t="str">
        <f>直接データ入力!AN34</f>
        <v/>
      </c>
      <c r="D135" s="417"/>
      <c r="E135" s="417"/>
      <c r="F135" s="418">
        <f>直接データ入力!AH34</f>
        <v>0</v>
      </c>
      <c r="G135" s="417">
        <f>直接データ入力!AJ34</f>
        <v>0</v>
      </c>
      <c r="H135" s="417">
        <f>直接データ入力!K34</f>
        <v>0</v>
      </c>
      <c r="I135" s="417"/>
      <c r="J135" s="417">
        <f>直接データ入力!AM34</f>
        <v>2</v>
      </c>
      <c r="K135" s="419">
        <f>直接データ入力!AI34</f>
        <v>0</v>
      </c>
      <c r="L135" s="417"/>
      <c r="M135" s="417"/>
      <c r="N135" s="418">
        <f>直接データ入力!AG34</f>
        <v>3</v>
      </c>
      <c r="O135" s="417"/>
      <c r="P135" s="418" t="str">
        <f>直接データ入力!BB34</f>
        <v/>
      </c>
      <c r="Q135" s="595">
        <f>直接データ入力!BC34</f>
        <v>0</v>
      </c>
      <c r="R135" s="407"/>
      <c r="S135" s="407"/>
      <c r="T135" s="408" t="str">
        <f>直接データ入力!BD34</f>
        <v/>
      </c>
      <c r="U135" s="595">
        <f>直接データ入力!BE34</f>
        <v>0</v>
      </c>
      <c r="V135" s="407"/>
      <c r="W135" s="407"/>
      <c r="X135" s="446" t="str">
        <f>直接データ入力!BF34</f>
        <v/>
      </c>
      <c r="Y135" s="595">
        <f>直接データ入力!BG34</f>
        <v>0</v>
      </c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</row>
    <row r="136" spans="1:38" ht="25.25" customHeight="1">
      <c r="A136" s="404">
        <f>直接データ入力!AF35</f>
        <v>0</v>
      </c>
      <c r="B136" s="417">
        <v>23</v>
      </c>
      <c r="C136" s="417" t="str">
        <f>直接データ入力!AN35</f>
        <v/>
      </c>
      <c r="D136" s="417"/>
      <c r="E136" s="417"/>
      <c r="F136" s="418">
        <f>直接データ入力!AH35</f>
        <v>0</v>
      </c>
      <c r="G136" s="417">
        <f>直接データ入力!AJ35</f>
        <v>0</v>
      </c>
      <c r="H136" s="417">
        <f>直接データ入力!K35</f>
        <v>0</v>
      </c>
      <c r="I136" s="417"/>
      <c r="J136" s="417">
        <f>直接データ入力!AM35</f>
        <v>2</v>
      </c>
      <c r="K136" s="419">
        <f>直接データ入力!AI35</f>
        <v>0</v>
      </c>
      <c r="L136" s="417"/>
      <c r="M136" s="417"/>
      <c r="N136" s="418">
        <f>直接データ入力!AG35</f>
        <v>3</v>
      </c>
      <c r="O136" s="417"/>
      <c r="P136" s="418" t="str">
        <f>直接データ入力!BB35</f>
        <v/>
      </c>
      <c r="Q136" s="595">
        <f>直接データ入力!BC35</f>
        <v>0</v>
      </c>
      <c r="R136" s="407"/>
      <c r="S136" s="407"/>
      <c r="T136" s="408" t="str">
        <f>直接データ入力!BD35</f>
        <v/>
      </c>
      <c r="U136" s="595">
        <f>直接データ入力!BE35</f>
        <v>0</v>
      </c>
      <c r="V136" s="407"/>
      <c r="W136" s="407"/>
      <c r="X136" s="446" t="str">
        <f>直接データ入力!BF35</f>
        <v/>
      </c>
      <c r="Y136" s="595">
        <f>直接データ入力!BG35</f>
        <v>0</v>
      </c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</row>
    <row r="137" spans="1:38" ht="25.25" customHeight="1">
      <c r="A137" s="404">
        <f>直接データ入力!AF36</f>
        <v>0</v>
      </c>
      <c r="B137" s="417">
        <v>24</v>
      </c>
      <c r="C137" s="417" t="str">
        <f>直接データ入力!AN36</f>
        <v/>
      </c>
      <c r="D137" s="417"/>
      <c r="E137" s="417"/>
      <c r="F137" s="418">
        <f>直接データ入力!AH36</f>
        <v>0</v>
      </c>
      <c r="G137" s="417">
        <f>直接データ入力!AJ36</f>
        <v>0</v>
      </c>
      <c r="H137" s="417">
        <f>直接データ入力!K36</f>
        <v>0</v>
      </c>
      <c r="I137" s="417"/>
      <c r="J137" s="417">
        <f>直接データ入力!AM36</f>
        <v>2</v>
      </c>
      <c r="K137" s="419">
        <f>直接データ入力!AI36</f>
        <v>0</v>
      </c>
      <c r="L137" s="417"/>
      <c r="M137" s="417"/>
      <c r="N137" s="418">
        <f>直接データ入力!AG36</f>
        <v>3</v>
      </c>
      <c r="O137" s="417"/>
      <c r="P137" s="418" t="str">
        <f>直接データ入力!BB36</f>
        <v/>
      </c>
      <c r="Q137" s="595">
        <f>直接データ入力!BC36</f>
        <v>0</v>
      </c>
      <c r="R137" s="407"/>
      <c r="S137" s="407"/>
      <c r="T137" s="408" t="str">
        <f>直接データ入力!BD36</f>
        <v/>
      </c>
      <c r="U137" s="595">
        <f>直接データ入力!BE36</f>
        <v>0</v>
      </c>
      <c r="V137" s="407"/>
      <c r="W137" s="407"/>
      <c r="X137" s="446" t="str">
        <f>直接データ入力!BF36</f>
        <v/>
      </c>
      <c r="Y137" s="595">
        <f>直接データ入力!BG36</f>
        <v>0</v>
      </c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</row>
    <row r="138" spans="1:38" ht="25.25" customHeight="1">
      <c r="A138" s="404">
        <f>直接データ入力!AF37</f>
        <v>0</v>
      </c>
      <c r="B138" s="417">
        <v>25</v>
      </c>
      <c r="C138" s="417" t="str">
        <f>直接データ入力!AN37</f>
        <v/>
      </c>
      <c r="D138" s="417"/>
      <c r="E138" s="417"/>
      <c r="F138" s="418">
        <f>直接データ入力!AH37</f>
        <v>0</v>
      </c>
      <c r="G138" s="417">
        <f>直接データ入力!AJ37</f>
        <v>0</v>
      </c>
      <c r="H138" s="417">
        <f>直接データ入力!K37</f>
        <v>0</v>
      </c>
      <c r="I138" s="417"/>
      <c r="J138" s="417">
        <f>直接データ入力!AM37</f>
        <v>2</v>
      </c>
      <c r="K138" s="419">
        <f>直接データ入力!AI37</f>
        <v>0</v>
      </c>
      <c r="L138" s="417"/>
      <c r="M138" s="417"/>
      <c r="N138" s="418">
        <f>直接データ入力!AG37</f>
        <v>3</v>
      </c>
      <c r="O138" s="417"/>
      <c r="P138" s="418" t="str">
        <f>直接データ入力!BB37</f>
        <v/>
      </c>
      <c r="Q138" s="595">
        <f>直接データ入力!BC37</f>
        <v>0</v>
      </c>
      <c r="R138" s="407"/>
      <c r="S138" s="407"/>
      <c r="T138" s="408" t="str">
        <f>直接データ入力!BD37</f>
        <v/>
      </c>
      <c r="U138" s="595">
        <f>直接データ入力!BE37</f>
        <v>0</v>
      </c>
      <c r="V138" s="407"/>
      <c r="W138" s="407"/>
      <c r="X138" s="446" t="str">
        <f>直接データ入力!BF37</f>
        <v/>
      </c>
      <c r="Y138" s="595">
        <f>直接データ入力!BG37</f>
        <v>0</v>
      </c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</row>
    <row r="139" spans="1:38" ht="25.25" customHeight="1">
      <c r="A139" s="404"/>
      <c r="B139" s="420"/>
      <c r="C139" s="420"/>
      <c r="D139" s="420"/>
      <c r="E139" s="420"/>
      <c r="F139" s="421"/>
      <c r="G139" s="420"/>
      <c r="H139" s="420"/>
      <c r="I139" s="420"/>
      <c r="J139" s="420"/>
      <c r="K139" s="422"/>
      <c r="L139" s="420"/>
      <c r="M139" s="420"/>
      <c r="N139" s="421"/>
      <c r="O139" s="420"/>
      <c r="P139" s="421"/>
      <c r="Q139" s="596"/>
      <c r="R139" s="420"/>
      <c r="S139" s="420"/>
      <c r="T139" s="421"/>
      <c r="U139" s="599"/>
      <c r="V139" s="404"/>
      <c r="W139" s="404"/>
      <c r="X139" s="410"/>
      <c r="Y139" s="596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</row>
    <row r="140" spans="1:38" ht="25.25" customHeight="1">
      <c r="A140" s="404"/>
      <c r="B140" s="420"/>
      <c r="C140" s="420"/>
      <c r="D140" s="420"/>
      <c r="E140" s="1135"/>
      <c r="F140" s="1135"/>
      <c r="G140" s="1135"/>
      <c r="H140" s="1143" t="s">
        <v>1031</v>
      </c>
      <c r="I140" s="1144"/>
      <c r="J140" s="1144"/>
      <c r="K140" s="1144"/>
      <c r="L140" s="1145"/>
      <c r="M140" s="420"/>
      <c r="N140" s="421"/>
      <c r="O140" s="420"/>
      <c r="P140" s="421"/>
      <c r="Q140" s="596"/>
      <c r="R140" s="420"/>
      <c r="S140" s="420"/>
      <c r="T140" s="421"/>
      <c r="U140" s="599"/>
      <c r="V140" s="404"/>
      <c r="W140" s="404"/>
      <c r="X140" s="410"/>
      <c r="Y140" s="596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</row>
    <row r="141" spans="1:38" ht="25.25" customHeight="1">
      <c r="A141" s="1140" t="s">
        <v>527</v>
      </c>
      <c r="B141" s="1141"/>
      <c r="C141" s="1141"/>
      <c r="D141" s="249"/>
      <c r="E141" s="249"/>
      <c r="F141" s="250"/>
      <c r="G141" s="249"/>
      <c r="H141" s="249"/>
      <c r="I141" s="249"/>
      <c r="J141" s="249"/>
      <c r="K141" s="251"/>
      <c r="L141" s="249"/>
      <c r="M141" s="249"/>
      <c r="N141" s="250"/>
      <c r="O141" s="249"/>
      <c r="P141" s="250"/>
      <c r="Q141" s="597"/>
      <c r="R141" s="249"/>
      <c r="S141" s="249"/>
      <c r="T141" s="250"/>
      <c r="U141" s="597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</row>
    <row r="142" spans="1:38" ht="25.25" customHeight="1">
      <c r="A142" s="404">
        <f>直接データ入力!AF40</f>
        <v>0</v>
      </c>
      <c r="B142" s="414">
        <v>1</v>
      </c>
      <c r="C142" s="414" t="str">
        <f>直接データ入力!AN40</f>
        <v/>
      </c>
      <c r="D142" s="414"/>
      <c r="E142" s="414"/>
      <c r="F142" s="415">
        <f>直接データ入力!AH40</f>
        <v>0</v>
      </c>
      <c r="G142" s="414">
        <f>直接データ入力!AJ40</f>
        <v>0</v>
      </c>
      <c r="H142" s="414">
        <f>直接データ入力!K40</f>
        <v>0</v>
      </c>
      <c r="I142" s="414"/>
      <c r="J142" s="414">
        <f>直接データ入力!AM40</f>
        <v>1</v>
      </c>
      <c r="K142" s="416">
        <f>直接データ入力!AI40</f>
        <v>0</v>
      </c>
      <c r="L142" s="414"/>
      <c r="M142" s="414"/>
      <c r="N142" s="415">
        <f>直接データ入力!AG40</f>
        <v>3</v>
      </c>
      <c r="O142" s="414"/>
      <c r="P142" s="415" t="str">
        <f>直接データ入力!BB40</f>
        <v/>
      </c>
      <c r="Q142" s="594">
        <f>直接データ入力!AQ40</f>
        <v>0</v>
      </c>
      <c r="R142" s="414"/>
      <c r="S142" s="414"/>
      <c r="T142" s="415" t="str">
        <f>直接データ入力!BD40</f>
        <v/>
      </c>
      <c r="U142" s="594">
        <f>直接データ入力!R40</f>
        <v>0</v>
      </c>
      <c r="V142" s="414"/>
      <c r="W142" s="414"/>
      <c r="X142" s="415" t="str">
        <f>直接データ入力!BF40</f>
        <v/>
      </c>
      <c r="Y142" s="594">
        <f>直接データ入力!BG40</f>
        <v>0</v>
      </c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</row>
    <row r="143" spans="1:38" ht="25.25" customHeight="1">
      <c r="A143" s="404">
        <f>直接データ入力!AF41</f>
        <v>0</v>
      </c>
      <c r="B143" s="414">
        <v>2</v>
      </c>
      <c r="C143" s="414" t="str">
        <f>直接データ入力!AN41</f>
        <v/>
      </c>
      <c r="D143" s="414"/>
      <c r="E143" s="414"/>
      <c r="F143" s="415">
        <f>直接データ入力!AH41</f>
        <v>0</v>
      </c>
      <c r="G143" s="414">
        <f>直接データ入力!AJ41</f>
        <v>0</v>
      </c>
      <c r="H143" s="414">
        <f>直接データ入力!K41</f>
        <v>0</v>
      </c>
      <c r="I143" s="414"/>
      <c r="J143" s="414">
        <f>直接データ入力!AM41</f>
        <v>1</v>
      </c>
      <c r="K143" s="416">
        <f>直接データ入力!AI41</f>
        <v>0</v>
      </c>
      <c r="L143" s="414"/>
      <c r="M143" s="414"/>
      <c r="N143" s="415">
        <f>直接データ入力!AG41</f>
        <v>3</v>
      </c>
      <c r="O143" s="414"/>
      <c r="P143" s="415" t="str">
        <f>直接データ入力!BB41</f>
        <v/>
      </c>
      <c r="Q143" s="594">
        <f>直接データ入力!AQ41</f>
        <v>0</v>
      </c>
      <c r="R143" s="414"/>
      <c r="S143" s="414"/>
      <c r="T143" s="415" t="str">
        <f>直接データ入力!BD41</f>
        <v/>
      </c>
      <c r="U143" s="594">
        <f>直接データ入力!R41</f>
        <v>0</v>
      </c>
      <c r="V143" s="414"/>
      <c r="W143" s="414"/>
      <c r="X143" s="415" t="str">
        <f>直接データ入力!BF41</f>
        <v/>
      </c>
      <c r="Y143" s="594">
        <f>直接データ入力!BG41</f>
        <v>0</v>
      </c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</row>
    <row r="144" spans="1:38" ht="25.25" customHeight="1">
      <c r="A144" s="404">
        <f>直接データ入力!AF42</f>
        <v>0</v>
      </c>
      <c r="B144" s="414">
        <v>3</v>
      </c>
      <c r="C144" s="414" t="str">
        <f>直接データ入力!AN42</f>
        <v/>
      </c>
      <c r="D144" s="414"/>
      <c r="E144" s="414"/>
      <c r="F144" s="415">
        <f>直接データ入力!AH42</f>
        <v>0</v>
      </c>
      <c r="G144" s="414">
        <f>直接データ入力!AJ42</f>
        <v>0</v>
      </c>
      <c r="H144" s="414">
        <f>直接データ入力!K42</f>
        <v>0</v>
      </c>
      <c r="I144" s="414"/>
      <c r="J144" s="414">
        <f>直接データ入力!AM42</f>
        <v>1</v>
      </c>
      <c r="K144" s="416">
        <f>直接データ入力!AI42</f>
        <v>0</v>
      </c>
      <c r="L144" s="414"/>
      <c r="M144" s="414"/>
      <c r="N144" s="415">
        <f>直接データ入力!AG42</f>
        <v>3</v>
      </c>
      <c r="O144" s="414"/>
      <c r="P144" s="415" t="str">
        <f>直接データ入力!BB42</f>
        <v/>
      </c>
      <c r="Q144" s="594">
        <f>直接データ入力!AQ42</f>
        <v>0</v>
      </c>
      <c r="R144" s="414"/>
      <c r="S144" s="414"/>
      <c r="T144" s="415" t="str">
        <f>直接データ入力!BD42</f>
        <v/>
      </c>
      <c r="U144" s="594">
        <f>直接データ入力!R42</f>
        <v>0</v>
      </c>
      <c r="V144" s="414"/>
      <c r="W144" s="414"/>
      <c r="X144" s="415" t="str">
        <f>直接データ入力!BF42</f>
        <v/>
      </c>
      <c r="Y144" s="594">
        <f>直接データ入力!BG42</f>
        <v>0</v>
      </c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</row>
    <row r="145" spans="1:38" ht="25.25" customHeight="1">
      <c r="A145" s="404">
        <f>直接データ入力!AF43</f>
        <v>0</v>
      </c>
      <c r="B145" s="414">
        <v>4</v>
      </c>
      <c r="C145" s="414" t="str">
        <f>直接データ入力!AN43</f>
        <v/>
      </c>
      <c r="D145" s="414"/>
      <c r="E145" s="414"/>
      <c r="F145" s="415">
        <f>直接データ入力!AH43</f>
        <v>0</v>
      </c>
      <c r="G145" s="414">
        <f>直接データ入力!AJ43</f>
        <v>0</v>
      </c>
      <c r="H145" s="414">
        <f>直接データ入力!K43</f>
        <v>0</v>
      </c>
      <c r="I145" s="414"/>
      <c r="J145" s="414">
        <f>直接データ入力!AM43</f>
        <v>1</v>
      </c>
      <c r="K145" s="416">
        <f>直接データ入力!AI43</f>
        <v>0</v>
      </c>
      <c r="L145" s="414"/>
      <c r="M145" s="414"/>
      <c r="N145" s="415">
        <f>直接データ入力!AG43</f>
        <v>3</v>
      </c>
      <c r="O145" s="414"/>
      <c r="P145" s="415" t="str">
        <f>直接データ入力!BB43</f>
        <v/>
      </c>
      <c r="Q145" s="594">
        <f>直接データ入力!AQ43</f>
        <v>0</v>
      </c>
      <c r="R145" s="414"/>
      <c r="S145" s="414"/>
      <c r="T145" s="415" t="str">
        <f>直接データ入力!BD43</f>
        <v/>
      </c>
      <c r="U145" s="594">
        <f>直接データ入力!R43</f>
        <v>0</v>
      </c>
      <c r="V145" s="414"/>
      <c r="W145" s="414"/>
      <c r="X145" s="415" t="str">
        <f>直接データ入力!BF43</f>
        <v/>
      </c>
      <c r="Y145" s="594">
        <f>直接データ入力!BG43</f>
        <v>0</v>
      </c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</row>
    <row r="146" spans="1:38" ht="25.25" customHeight="1">
      <c r="A146" s="404">
        <f>直接データ入力!AF44</f>
        <v>0</v>
      </c>
      <c r="B146" s="414">
        <v>5</v>
      </c>
      <c r="C146" s="414" t="str">
        <f>直接データ入力!AN44</f>
        <v/>
      </c>
      <c r="D146" s="414"/>
      <c r="E146" s="414"/>
      <c r="F146" s="415">
        <f>直接データ入力!AH44</f>
        <v>0</v>
      </c>
      <c r="G146" s="414">
        <f>直接データ入力!AJ44</f>
        <v>0</v>
      </c>
      <c r="H146" s="414">
        <f>直接データ入力!K44</f>
        <v>0</v>
      </c>
      <c r="I146" s="414"/>
      <c r="J146" s="414">
        <f>直接データ入力!AM44</f>
        <v>1</v>
      </c>
      <c r="K146" s="416">
        <f>直接データ入力!AI44</f>
        <v>0</v>
      </c>
      <c r="L146" s="414"/>
      <c r="M146" s="414"/>
      <c r="N146" s="415">
        <f>直接データ入力!AG44</f>
        <v>3</v>
      </c>
      <c r="O146" s="414"/>
      <c r="P146" s="415" t="str">
        <f>直接データ入力!BB44</f>
        <v/>
      </c>
      <c r="Q146" s="594">
        <f>直接データ入力!AQ44</f>
        <v>0</v>
      </c>
      <c r="R146" s="414"/>
      <c r="S146" s="414"/>
      <c r="T146" s="415" t="str">
        <f>直接データ入力!BD44</f>
        <v/>
      </c>
      <c r="U146" s="594">
        <f>直接データ入力!R44</f>
        <v>0</v>
      </c>
      <c r="V146" s="414"/>
      <c r="W146" s="414"/>
      <c r="X146" s="415" t="str">
        <f>直接データ入力!BF44</f>
        <v/>
      </c>
      <c r="Y146" s="594">
        <f>直接データ入力!BG44</f>
        <v>0</v>
      </c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</row>
    <row r="147" spans="1:38" ht="25.25" customHeight="1">
      <c r="A147" s="404">
        <f>直接データ入力!AF45</f>
        <v>0</v>
      </c>
      <c r="B147" s="414">
        <v>6</v>
      </c>
      <c r="C147" s="414" t="str">
        <f>直接データ入力!AN45</f>
        <v/>
      </c>
      <c r="D147" s="414"/>
      <c r="E147" s="414"/>
      <c r="F147" s="415">
        <f>直接データ入力!AH45</f>
        <v>0</v>
      </c>
      <c r="G147" s="414">
        <f>直接データ入力!AJ45</f>
        <v>0</v>
      </c>
      <c r="H147" s="414">
        <f>直接データ入力!K45</f>
        <v>0</v>
      </c>
      <c r="I147" s="414"/>
      <c r="J147" s="414">
        <f>直接データ入力!AM45</f>
        <v>1</v>
      </c>
      <c r="K147" s="416">
        <f>直接データ入力!AI45</f>
        <v>0</v>
      </c>
      <c r="L147" s="414"/>
      <c r="M147" s="414"/>
      <c r="N147" s="415">
        <f>直接データ入力!AG45</f>
        <v>3</v>
      </c>
      <c r="O147" s="414"/>
      <c r="P147" s="415" t="str">
        <f>直接データ入力!BB45</f>
        <v/>
      </c>
      <c r="Q147" s="594">
        <f>直接データ入力!AQ45</f>
        <v>0</v>
      </c>
      <c r="R147" s="414"/>
      <c r="S147" s="414"/>
      <c r="T147" s="415" t="str">
        <f>直接データ入力!BD45</f>
        <v/>
      </c>
      <c r="U147" s="594">
        <f>直接データ入力!R45</f>
        <v>0</v>
      </c>
      <c r="V147" s="414"/>
      <c r="W147" s="414"/>
      <c r="X147" s="415" t="str">
        <f>直接データ入力!BF45</f>
        <v/>
      </c>
      <c r="Y147" s="594">
        <f>直接データ入力!BG45</f>
        <v>0</v>
      </c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</row>
    <row r="148" spans="1:38" ht="25.25" customHeight="1">
      <c r="A148" s="404">
        <f>直接データ入力!AF46</f>
        <v>0</v>
      </c>
      <c r="B148" s="414">
        <v>7</v>
      </c>
      <c r="C148" s="414" t="str">
        <f>直接データ入力!AN46</f>
        <v/>
      </c>
      <c r="D148" s="414"/>
      <c r="E148" s="414"/>
      <c r="F148" s="415">
        <f>直接データ入力!AH46</f>
        <v>0</v>
      </c>
      <c r="G148" s="414">
        <f>直接データ入力!AJ46</f>
        <v>0</v>
      </c>
      <c r="H148" s="414">
        <f>直接データ入力!K46</f>
        <v>0</v>
      </c>
      <c r="I148" s="414"/>
      <c r="J148" s="414">
        <f>直接データ入力!AM46</f>
        <v>1</v>
      </c>
      <c r="K148" s="416">
        <f>直接データ入力!AI46</f>
        <v>0</v>
      </c>
      <c r="L148" s="414"/>
      <c r="M148" s="414"/>
      <c r="N148" s="415">
        <f>直接データ入力!AG46</f>
        <v>3</v>
      </c>
      <c r="O148" s="414"/>
      <c r="P148" s="415" t="str">
        <f>直接データ入力!BB46</f>
        <v/>
      </c>
      <c r="Q148" s="594">
        <f>直接データ入力!AQ46</f>
        <v>0</v>
      </c>
      <c r="R148" s="414"/>
      <c r="S148" s="414"/>
      <c r="T148" s="415" t="str">
        <f>直接データ入力!BD46</f>
        <v/>
      </c>
      <c r="U148" s="594">
        <f>直接データ入力!R46</f>
        <v>0</v>
      </c>
      <c r="V148" s="414"/>
      <c r="W148" s="414"/>
      <c r="X148" s="415" t="str">
        <f>直接データ入力!BF46</f>
        <v/>
      </c>
      <c r="Y148" s="594">
        <f>直接データ入力!BG46</f>
        <v>0</v>
      </c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</row>
    <row r="149" spans="1:38" ht="25.25" customHeight="1">
      <c r="A149" s="404">
        <f>直接データ入力!AF47</f>
        <v>0</v>
      </c>
      <c r="B149" s="414">
        <v>8</v>
      </c>
      <c r="C149" s="414" t="str">
        <f>直接データ入力!AN47</f>
        <v/>
      </c>
      <c r="D149" s="414"/>
      <c r="E149" s="414"/>
      <c r="F149" s="415">
        <f>直接データ入力!AH47</f>
        <v>0</v>
      </c>
      <c r="G149" s="414">
        <f>直接データ入力!AJ47</f>
        <v>0</v>
      </c>
      <c r="H149" s="414">
        <f>直接データ入力!K47</f>
        <v>0</v>
      </c>
      <c r="I149" s="414"/>
      <c r="J149" s="414">
        <f>直接データ入力!AM47</f>
        <v>1</v>
      </c>
      <c r="K149" s="416">
        <f>直接データ入力!AI47</f>
        <v>0</v>
      </c>
      <c r="L149" s="414"/>
      <c r="M149" s="414"/>
      <c r="N149" s="415">
        <f>直接データ入力!AG47</f>
        <v>3</v>
      </c>
      <c r="O149" s="414"/>
      <c r="P149" s="415" t="str">
        <f>直接データ入力!BB47</f>
        <v/>
      </c>
      <c r="Q149" s="594">
        <f>直接データ入力!AQ47</f>
        <v>0</v>
      </c>
      <c r="R149" s="414"/>
      <c r="S149" s="414"/>
      <c r="T149" s="415" t="str">
        <f>直接データ入力!BD47</f>
        <v/>
      </c>
      <c r="U149" s="594">
        <f>直接データ入力!R47</f>
        <v>0</v>
      </c>
      <c r="V149" s="414"/>
      <c r="W149" s="414"/>
      <c r="X149" s="415" t="str">
        <f>直接データ入力!BF47</f>
        <v/>
      </c>
      <c r="Y149" s="594">
        <f>直接データ入力!BG47</f>
        <v>0</v>
      </c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</row>
    <row r="150" spans="1:38" ht="25.25" customHeight="1">
      <c r="A150" s="404">
        <f>直接データ入力!AF48</f>
        <v>0</v>
      </c>
      <c r="B150" s="414">
        <v>9</v>
      </c>
      <c r="C150" s="414" t="str">
        <f>直接データ入力!AN48</f>
        <v/>
      </c>
      <c r="D150" s="414"/>
      <c r="E150" s="414"/>
      <c r="F150" s="415">
        <f>直接データ入力!AH48</f>
        <v>0</v>
      </c>
      <c r="G150" s="414">
        <f>直接データ入力!AJ48</f>
        <v>0</v>
      </c>
      <c r="H150" s="414">
        <f>直接データ入力!K48</f>
        <v>0</v>
      </c>
      <c r="I150" s="414"/>
      <c r="J150" s="414">
        <f>直接データ入力!AM48</f>
        <v>1</v>
      </c>
      <c r="K150" s="416">
        <f>直接データ入力!AI48</f>
        <v>0</v>
      </c>
      <c r="L150" s="414"/>
      <c r="M150" s="414"/>
      <c r="N150" s="415">
        <f>直接データ入力!AG48</f>
        <v>3</v>
      </c>
      <c r="O150" s="414"/>
      <c r="P150" s="415" t="str">
        <f>直接データ入力!BB48</f>
        <v/>
      </c>
      <c r="Q150" s="594">
        <f>直接データ入力!AQ48</f>
        <v>0</v>
      </c>
      <c r="R150" s="414"/>
      <c r="S150" s="414"/>
      <c r="T150" s="415" t="str">
        <f>直接データ入力!BD48</f>
        <v/>
      </c>
      <c r="U150" s="594">
        <f>直接データ入力!R48</f>
        <v>0</v>
      </c>
      <c r="V150" s="414"/>
      <c r="W150" s="414"/>
      <c r="X150" s="415" t="str">
        <f>直接データ入力!BF48</f>
        <v/>
      </c>
      <c r="Y150" s="594">
        <f>直接データ入力!BG48</f>
        <v>0</v>
      </c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</row>
    <row r="151" spans="1:38" ht="25.25" customHeight="1">
      <c r="A151" s="404">
        <f>直接データ入力!AF49</f>
        <v>0</v>
      </c>
      <c r="B151" s="414">
        <v>10</v>
      </c>
      <c r="C151" s="414" t="str">
        <f>直接データ入力!AN49</f>
        <v/>
      </c>
      <c r="D151" s="414"/>
      <c r="E151" s="414"/>
      <c r="F151" s="415">
        <f>直接データ入力!AH49</f>
        <v>0</v>
      </c>
      <c r="G151" s="414">
        <f>直接データ入力!AJ49</f>
        <v>0</v>
      </c>
      <c r="H151" s="414">
        <f>直接データ入力!K49</f>
        <v>0</v>
      </c>
      <c r="I151" s="414"/>
      <c r="J151" s="414">
        <f>直接データ入力!AM49</f>
        <v>1</v>
      </c>
      <c r="K151" s="416">
        <f>直接データ入力!AI49</f>
        <v>0</v>
      </c>
      <c r="L151" s="414"/>
      <c r="M151" s="414"/>
      <c r="N151" s="415">
        <f>直接データ入力!AG49</f>
        <v>3</v>
      </c>
      <c r="O151" s="414"/>
      <c r="P151" s="415" t="str">
        <f>直接データ入力!BB49</f>
        <v/>
      </c>
      <c r="Q151" s="594">
        <f>直接データ入力!AQ49</f>
        <v>0</v>
      </c>
      <c r="R151" s="414"/>
      <c r="S151" s="414"/>
      <c r="T151" s="415" t="str">
        <f>直接データ入力!BD49</f>
        <v/>
      </c>
      <c r="U151" s="594">
        <f>直接データ入力!R49</f>
        <v>0</v>
      </c>
      <c r="V151" s="414"/>
      <c r="W151" s="414"/>
      <c r="X151" s="415" t="str">
        <f>直接データ入力!BF49</f>
        <v/>
      </c>
      <c r="Y151" s="594">
        <f>直接データ入力!BG49</f>
        <v>0</v>
      </c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</row>
    <row r="152" spans="1:38" ht="25.25" customHeight="1">
      <c r="A152" s="404">
        <f>直接データ入力!AF50</f>
        <v>0</v>
      </c>
      <c r="B152" s="414">
        <v>11</v>
      </c>
      <c r="C152" s="414" t="str">
        <f>直接データ入力!AN50</f>
        <v/>
      </c>
      <c r="D152" s="414"/>
      <c r="E152" s="414"/>
      <c r="F152" s="415">
        <f>直接データ入力!AH50</f>
        <v>0</v>
      </c>
      <c r="G152" s="414">
        <f>直接データ入力!AJ50</f>
        <v>0</v>
      </c>
      <c r="H152" s="414">
        <f>直接データ入力!K50</f>
        <v>0</v>
      </c>
      <c r="I152" s="414"/>
      <c r="J152" s="414">
        <f>直接データ入力!AM50</f>
        <v>1</v>
      </c>
      <c r="K152" s="416">
        <f>直接データ入力!AI50</f>
        <v>0</v>
      </c>
      <c r="L152" s="414"/>
      <c r="M152" s="414"/>
      <c r="N152" s="415">
        <f>直接データ入力!AG50</f>
        <v>3</v>
      </c>
      <c r="O152" s="414"/>
      <c r="P152" s="415" t="str">
        <f>直接データ入力!BB50</f>
        <v/>
      </c>
      <c r="Q152" s="594">
        <f>直接データ入力!AQ50</f>
        <v>0</v>
      </c>
      <c r="R152" s="414"/>
      <c r="S152" s="414"/>
      <c r="T152" s="415" t="str">
        <f>直接データ入力!BD50</f>
        <v/>
      </c>
      <c r="U152" s="594">
        <f>直接データ入力!R50</f>
        <v>0</v>
      </c>
      <c r="V152" s="414"/>
      <c r="W152" s="414"/>
      <c r="X152" s="415" t="str">
        <f>直接データ入力!BF50</f>
        <v/>
      </c>
      <c r="Y152" s="594">
        <f>直接データ入力!BG50</f>
        <v>0</v>
      </c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</row>
    <row r="153" spans="1:38" ht="25.25" customHeight="1">
      <c r="A153" s="404">
        <f>直接データ入力!AF51</f>
        <v>0</v>
      </c>
      <c r="B153" s="414">
        <v>12</v>
      </c>
      <c r="C153" s="414" t="str">
        <f>直接データ入力!AN51</f>
        <v/>
      </c>
      <c r="D153" s="414"/>
      <c r="E153" s="414"/>
      <c r="F153" s="415">
        <f>直接データ入力!AH51</f>
        <v>0</v>
      </c>
      <c r="G153" s="414">
        <f>直接データ入力!AJ51</f>
        <v>0</v>
      </c>
      <c r="H153" s="414">
        <f>直接データ入力!K51</f>
        <v>0</v>
      </c>
      <c r="I153" s="414"/>
      <c r="J153" s="414">
        <f>直接データ入力!AM51</f>
        <v>1</v>
      </c>
      <c r="K153" s="416">
        <f>直接データ入力!AI51</f>
        <v>0</v>
      </c>
      <c r="L153" s="414"/>
      <c r="M153" s="414"/>
      <c r="N153" s="415">
        <f>直接データ入力!AG51</f>
        <v>3</v>
      </c>
      <c r="O153" s="414"/>
      <c r="P153" s="415" t="str">
        <f>直接データ入力!BB51</f>
        <v/>
      </c>
      <c r="Q153" s="594">
        <f>直接データ入力!AQ51</f>
        <v>0</v>
      </c>
      <c r="R153" s="414"/>
      <c r="S153" s="414"/>
      <c r="T153" s="415" t="str">
        <f>直接データ入力!BD51</f>
        <v/>
      </c>
      <c r="U153" s="594">
        <f>直接データ入力!R51</f>
        <v>0</v>
      </c>
      <c r="V153" s="414"/>
      <c r="W153" s="414"/>
      <c r="X153" s="415" t="str">
        <f>直接データ入力!BF51</f>
        <v/>
      </c>
      <c r="Y153" s="594">
        <f>直接データ入力!BG51</f>
        <v>0</v>
      </c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</row>
    <row r="154" spans="1:38" ht="25.25" customHeight="1">
      <c r="A154" s="404">
        <f>直接データ入力!AF52</f>
        <v>0</v>
      </c>
      <c r="B154" s="414">
        <v>13</v>
      </c>
      <c r="C154" s="414" t="str">
        <f>直接データ入力!AN52</f>
        <v/>
      </c>
      <c r="D154" s="414"/>
      <c r="E154" s="414"/>
      <c r="F154" s="415">
        <f>直接データ入力!AH52</f>
        <v>0</v>
      </c>
      <c r="G154" s="414">
        <f>直接データ入力!AJ52</f>
        <v>0</v>
      </c>
      <c r="H154" s="414">
        <f>直接データ入力!K52</f>
        <v>0</v>
      </c>
      <c r="I154" s="414"/>
      <c r="J154" s="414">
        <f>直接データ入力!AM52</f>
        <v>1</v>
      </c>
      <c r="K154" s="416">
        <f>直接データ入力!AI52</f>
        <v>0</v>
      </c>
      <c r="L154" s="414"/>
      <c r="M154" s="414"/>
      <c r="N154" s="415">
        <f>直接データ入力!AG52</f>
        <v>3</v>
      </c>
      <c r="O154" s="414"/>
      <c r="P154" s="415" t="str">
        <f>直接データ入力!BB52</f>
        <v/>
      </c>
      <c r="Q154" s="594">
        <f>直接データ入力!AQ52</f>
        <v>0</v>
      </c>
      <c r="R154" s="414"/>
      <c r="S154" s="414"/>
      <c r="T154" s="415" t="str">
        <f>直接データ入力!BD52</f>
        <v/>
      </c>
      <c r="U154" s="594">
        <f>直接データ入力!R52</f>
        <v>0</v>
      </c>
      <c r="V154" s="414"/>
      <c r="W154" s="414"/>
      <c r="X154" s="415" t="str">
        <f>直接データ入力!BF52</f>
        <v/>
      </c>
      <c r="Y154" s="594">
        <f>直接データ入力!BG52</f>
        <v>0</v>
      </c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</row>
    <row r="155" spans="1:38" ht="25.25" customHeight="1">
      <c r="A155" s="404">
        <f>直接データ入力!AF53</f>
        <v>0</v>
      </c>
      <c r="B155" s="414">
        <v>14</v>
      </c>
      <c r="C155" s="414" t="str">
        <f>直接データ入力!AN53</f>
        <v/>
      </c>
      <c r="D155" s="414"/>
      <c r="E155" s="414"/>
      <c r="F155" s="415">
        <f>直接データ入力!AH53</f>
        <v>0</v>
      </c>
      <c r="G155" s="414">
        <f>直接データ入力!AJ53</f>
        <v>0</v>
      </c>
      <c r="H155" s="414">
        <f>直接データ入力!K53</f>
        <v>0</v>
      </c>
      <c r="I155" s="414"/>
      <c r="J155" s="414">
        <f>直接データ入力!AM53</f>
        <v>1</v>
      </c>
      <c r="K155" s="416">
        <f>直接データ入力!AI53</f>
        <v>0</v>
      </c>
      <c r="L155" s="414"/>
      <c r="M155" s="414"/>
      <c r="N155" s="415">
        <f>直接データ入力!AG53</f>
        <v>3</v>
      </c>
      <c r="O155" s="414"/>
      <c r="P155" s="415" t="str">
        <f>直接データ入力!BB53</f>
        <v/>
      </c>
      <c r="Q155" s="594">
        <f>直接データ入力!AQ53</f>
        <v>0</v>
      </c>
      <c r="R155" s="414"/>
      <c r="S155" s="414"/>
      <c r="T155" s="415" t="str">
        <f>直接データ入力!BD53</f>
        <v/>
      </c>
      <c r="U155" s="594">
        <f>直接データ入力!R53</f>
        <v>0</v>
      </c>
      <c r="V155" s="414"/>
      <c r="W155" s="414"/>
      <c r="X155" s="415" t="str">
        <f>直接データ入力!BF53</f>
        <v/>
      </c>
      <c r="Y155" s="594">
        <f>直接データ入力!BG53</f>
        <v>0</v>
      </c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</row>
    <row r="156" spans="1:38" ht="25.25" customHeight="1">
      <c r="A156" s="404">
        <f>直接データ入力!AF54</f>
        <v>0</v>
      </c>
      <c r="B156" s="414">
        <v>15</v>
      </c>
      <c r="C156" s="414" t="str">
        <f>直接データ入力!AN54</f>
        <v/>
      </c>
      <c r="D156" s="414"/>
      <c r="E156" s="414"/>
      <c r="F156" s="415">
        <f>直接データ入力!AH54</f>
        <v>0</v>
      </c>
      <c r="G156" s="414">
        <f>直接データ入力!AJ54</f>
        <v>0</v>
      </c>
      <c r="H156" s="414">
        <f>直接データ入力!K54</f>
        <v>0</v>
      </c>
      <c r="I156" s="414"/>
      <c r="J156" s="414">
        <f>直接データ入力!AM54</f>
        <v>1</v>
      </c>
      <c r="K156" s="416">
        <f>直接データ入力!AI54</f>
        <v>0</v>
      </c>
      <c r="L156" s="414"/>
      <c r="M156" s="414"/>
      <c r="N156" s="415">
        <f>直接データ入力!AG54</f>
        <v>3</v>
      </c>
      <c r="O156" s="414"/>
      <c r="P156" s="415" t="str">
        <f>直接データ入力!BB54</f>
        <v/>
      </c>
      <c r="Q156" s="594">
        <f>直接データ入力!AQ54</f>
        <v>0</v>
      </c>
      <c r="R156" s="414"/>
      <c r="S156" s="414"/>
      <c r="T156" s="415" t="str">
        <f>直接データ入力!BD54</f>
        <v/>
      </c>
      <c r="U156" s="594">
        <f>直接データ入力!R54</f>
        <v>0</v>
      </c>
      <c r="V156" s="414"/>
      <c r="W156" s="414"/>
      <c r="X156" s="415" t="str">
        <f>直接データ入力!BF54</f>
        <v/>
      </c>
      <c r="Y156" s="594">
        <f>直接データ入力!BG54</f>
        <v>0</v>
      </c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</row>
    <row r="157" spans="1:38" ht="25.25" customHeight="1">
      <c r="A157" s="404">
        <f>直接データ入力!AF55</f>
        <v>0</v>
      </c>
      <c r="B157" s="414">
        <v>16</v>
      </c>
      <c r="C157" s="414" t="str">
        <f>直接データ入力!AN55</f>
        <v/>
      </c>
      <c r="D157" s="414"/>
      <c r="E157" s="414"/>
      <c r="F157" s="415">
        <f>直接データ入力!AH55</f>
        <v>0</v>
      </c>
      <c r="G157" s="414">
        <f>直接データ入力!AJ55</f>
        <v>0</v>
      </c>
      <c r="H157" s="414">
        <f>直接データ入力!K55</f>
        <v>0</v>
      </c>
      <c r="I157" s="414"/>
      <c r="J157" s="414">
        <f>直接データ入力!AM55</f>
        <v>1</v>
      </c>
      <c r="K157" s="416">
        <f>直接データ入力!AI55</f>
        <v>0</v>
      </c>
      <c r="L157" s="414"/>
      <c r="M157" s="414"/>
      <c r="N157" s="415">
        <f>直接データ入力!AG55</f>
        <v>3</v>
      </c>
      <c r="O157" s="414"/>
      <c r="P157" s="415" t="str">
        <f>直接データ入力!BB55</f>
        <v/>
      </c>
      <c r="Q157" s="594">
        <f>直接データ入力!AQ55</f>
        <v>0</v>
      </c>
      <c r="R157" s="414"/>
      <c r="S157" s="414"/>
      <c r="T157" s="415" t="str">
        <f>直接データ入力!BD55</f>
        <v/>
      </c>
      <c r="U157" s="594">
        <f>直接データ入力!R55</f>
        <v>0</v>
      </c>
      <c r="V157" s="414"/>
      <c r="W157" s="414"/>
      <c r="X157" s="415" t="str">
        <f>直接データ入力!BF55</f>
        <v/>
      </c>
      <c r="Y157" s="594">
        <f>直接データ入力!BG55</f>
        <v>0</v>
      </c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</row>
    <row r="158" spans="1:38" ht="25.25" customHeight="1">
      <c r="A158" s="404">
        <f>直接データ入力!AF56</f>
        <v>0</v>
      </c>
      <c r="B158" s="414">
        <v>17</v>
      </c>
      <c r="C158" s="414" t="str">
        <f>直接データ入力!AN56</f>
        <v/>
      </c>
      <c r="D158" s="414"/>
      <c r="E158" s="414"/>
      <c r="F158" s="415">
        <f>直接データ入力!AH56</f>
        <v>0</v>
      </c>
      <c r="G158" s="414">
        <f>直接データ入力!AJ56</f>
        <v>0</v>
      </c>
      <c r="H158" s="414">
        <f>直接データ入力!K56</f>
        <v>0</v>
      </c>
      <c r="I158" s="414"/>
      <c r="J158" s="414">
        <f>直接データ入力!AM56</f>
        <v>1</v>
      </c>
      <c r="K158" s="416">
        <f>直接データ入力!AI56</f>
        <v>0</v>
      </c>
      <c r="L158" s="414"/>
      <c r="M158" s="414"/>
      <c r="N158" s="415">
        <f>直接データ入力!AG56</f>
        <v>3</v>
      </c>
      <c r="O158" s="414"/>
      <c r="P158" s="415" t="str">
        <f>直接データ入力!BB56</f>
        <v/>
      </c>
      <c r="Q158" s="594">
        <f>直接データ入力!AQ56</f>
        <v>0</v>
      </c>
      <c r="R158" s="414"/>
      <c r="S158" s="414"/>
      <c r="T158" s="415" t="str">
        <f>直接データ入力!BD56</f>
        <v/>
      </c>
      <c r="U158" s="594">
        <f>直接データ入力!R56</f>
        <v>0</v>
      </c>
      <c r="V158" s="414"/>
      <c r="W158" s="414"/>
      <c r="X158" s="415" t="str">
        <f>直接データ入力!BF56</f>
        <v/>
      </c>
      <c r="Y158" s="594">
        <f>直接データ入力!BG56</f>
        <v>0</v>
      </c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</row>
    <row r="159" spans="1:38" ht="25.25" customHeight="1">
      <c r="A159" s="404">
        <f>直接データ入力!AF57</f>
        <v>0</v>
      </c>
      <c r="B159" s="414">
        <v>18</v>
      </c>
      <c r="C159" s="414" t="str">
        <f>直接データ入力!AN57</f>
        <v/>
      </c>
      <c r="D159" s="414"/>
      <c r="E159" s="414"/>
      <c r="F159" s="415">
        <f>直接データ入力!AH57</f>
        <v>0</v>
      </c>
      <c r="G159" s="414">
        <f>直接データ入力!AJ57</f>
        <v>0</v>
      </c>
      <c r="H159" s="414">
        <f>直接データ入力!K57</f>
        <v>0</v>
      </c>
      <c r="I159" s="414"/>
      <c r="J159" s="414">
        <f>直接データ入力!AM57</f>
        <v>1</v>
      </c>
      <c r="K159" s="416">
        <f>直接データ入力!AI57</f>
        <v>0</v>
      </c>
      <c r="L159" s="414"/>
      <c r="M159" s="414"/>
      <c r="N159" s="415">
        <f>直接データ入力!AG57</f>
        <v>3</v>
      </c>
      <c r="O159" s="414"/>
      <c r="P159" s="415" t="str">
        <f>直接データ入力!BB57</f>
        <v/>
      </c>
      <c r="Q159" s="594">
        <f>直接データ入力!AQ57</f>
        <v>0</v>
      </c>
      <c r="R159" s="414"/>
      <c r="S159" s="414"/>
      <c r="T159" s="415" t="str">
        <f>直接データ入力!BD57</f>
        <v/>
      </c>
      <c r="U159" s="594">
        <f>直接データ入力!R57</f>
        <v>0</v>
      </c>
      <c r="V159" s="414"/>
      <c r="W159" s="414"/>
      <c r="X159" s="415" t="str">
        <f>直接データ入力!BF57</f>
        <v/>
      </c>
      <c r="Y159" s="594">
        <f>直接データ入力!BG57</f>
        <v>0</v>
      </c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</row>
    <row r="160" spans="1:38" ht="25.75" customHeight="1">
      <c r="A160" s="404">
        <f>直接データ入力!AF58</f>
        <v>0</v>
      </c>
      <c r="B160" s="414">
        <v>19</v>
      </c>
      <c r="C160" s="414" t="str">
        <f>直接データ入力!AN58</f>
        <v/>
      </c>
      <c r="D160" s="414"/>
      <c r="E160" s="414"/>
      <c r="F160" s="415">
        <f>直接データ入力!AH58</f>
        <v>0</v>
      </c>
      <c r="G160" s="414">
        <f>直接データ入力!AJ58</f>
        <v>0</v>
      </c>
      <c r="H160" s="414">
        <f>直接データ入力!K58</f>
        <v>0</v>
      </c>
      <c r="I160" s="414"/>
      <c r="J160" s="414">
        <f>直接データ入力!AM58</f>
        <v>1</v>
      </c>
      <c r="K160" s="416">
        <f>直接データ入力!AI58</f>
        <v>0</v>
      </c>
      <c r="L160" s="414"/>
      <c r="M160" s="414"/>
      <c r="N160" s="415">
        <f>直接データ入力!AG58</f>
        <v>3</v>
      </c>
      <c r="O160" s="414"/>
      <c r="P160" s="415" t="str">
        <f>直接データ入力!BB58</f>
        <v/>
      </c>
      <c r="Q160" s="594">
        <f>直接データ入力!AQ58</f>
        <v>0</v>
      </c>
      <c r="R160" s="414"/>
      <c r="S160" s="414"/>
      <c r="T160" s="415" t="str">
        <f>直接データ入力!BD58</f>
        <v/>
      </c>
      <c r="U160" s="594">
        <f>直接データ入力!R58</f>
        <v>0</v>
      </c>
      <c r="V160" s="414"/>
      <c r="W160" s="414"/>
      <c r="X160" s="415" t="str">
        <f>直接データ入力!BF58</f>
        <v/>
      </c>
      <c r="Y160" s="594">
        <f>直接データ入力!BG58</f>
        <v>0</v>
      </c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</row>
    <row r="161" spans="1:38" ht="25.75" customHeight="1">
      <c r="A161" s="404">
        <f>直接データ入力!AF59</f>
        <v>0</v>
      </c>
      <c r="B161" s="414">
        <v>20</v>
      </c>
      <c r="C161" s="414" t="str">
        <f>直接データ入力!AN59</f>
        <v/>
      </c>
      <c r="D161" s="414"/>
      <c r="E161" s="414"/>
      <c r="F161" s="415">
        <f>直接データ入力!AH59</f>
        <v>0</v>
      </c>
      <c r="G161" s="414">
        <f>直接データ入力!AJ59</f>
        <v>0</v>
      </c>
      <c r="H161" s="414">
        <f>直接データ入力!K59</f>
        <v>0</v>
      </c>
      <c r="I161" s="414"/>
      <c r="J161" s="414">
        <f>直接データ入力!AM59</f>
        <v>1</v>
      </c>
      <c r="K161" s="416">
        <f>直接データ入力!AI59</f>
        <v>0</v>
      </c>
      <c r="L161" s="414"/>
      <c r="M161" s="414"/>
      <c r="N161" s="415">
        <f>直接データ入力!AG59</f>
        <v>3</v>
      </c>
      <c r="O161" s="414"/>
      <c r="P161" s="415" t="str">
        <f>直接データ入力!BB59</f>
        <v/>
      </c>
      <c r="Q161" s="594">
        <f>直接データ入力!AQ59</f>
        <v>0</v>
      </c>
      <c r="R161" s="414"/>
      <c r="S161" s="414"/>
      <c r="T161" s="415" t="str">
        <f>直接データ入力!BD59</f>
        <v/>
      </c>
      <c r="U161" s="594">
        <f>直接データ入力!R59</f>
        <v>0</v>
      </c>
      <c r="V161" s="414"/>
      <c r="W161" s="414"/>
      <c r="X161" s="415" t="str">
        <f>直接データ入力!BF59</f>
        <v/>
      </c>
      <c r="Y161" s="594">
        <f>直接データ入力!BG59</f>
        <v>0</v>
      </c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</row>
    <row r="162" spans="1:38" ht="25.75" customHeight="1">
      <c r="A162" s="404">
        <f>直接データ入力!AF60</f>
        <v>0</v>
      </c>
      <c r="B162" s="414">
        <v>21</v>
      </c>
      <c r="C162" s="414" t="str">
        <f>直接データ入力!AN60</f>
        <v/>
      </c>
      <c r="D162" s="414"/>
      <c r="E162" s="414"/>
      <c r="F162" s="415">
        <f>直接データ入力!AH60</f>
        <v>0</v>
      </c>
      <c r="G162" s="414">
        <f>直接データ入力!AJ60</f>
        <v>0</v>
      </c>
      <c r="H162" s="414">
        <f>直接データ入力!K60</f>
        <v>0</v>
      </c>
      <c r="I162" s="414"/>
      <c r="J162" s="414">
        <f>直接データ入力!AM60</f>
        <v>1</v>
      </c>
      <c r="K162" s="416">
        <f>直接データ入力!AI60</f>
        <v>0</v>
      </c>
      <c r="L162" s="414"/>
      <c r="M162" s="414"/>
      <c r="N162" s="415">
        <f>直接データ入力!AG60</f>
        <v>3</v>
      </c>
      <c r="O162" s="414"/>
      <c r="P162" s="415" t="str">
        <f>直接データ入力!BB60</f>
        <v/>
      </c>
      <c r="Q162" s="594">
        <f>直接データ入力!AQ60</f>
        <v>0</v>
      </c>
      <c r="R162" s="414"/>
      <c r="S162" s="414"/>
      <c r="T162" s="415" t="str">
        <f>直接データ入力!BD60</f>
        <v/>
      </c>
      <c r="U162" s="594">
        <f>直接データ入力!R60</f>
        <v>0</v>
      </c>
      <c r="V162" s="414"/>
      <c r="W162" s="414"/>
      <c r="X162" s="415" t="str">
        <f>直接データ入力!BF60</f>
        <v/>
      </c>
      <c r="Y162" s="594">
        <f>直接データ入力!BG60</f>
        <v>0</v>
      </c>
    </row>
    <row r="163" spans="1:38" ht="25.75" customHeight="1">
      <c r="A163" s="404">
        <f>直接データ入力!AF61</f>
        <v>0</v>
      </c>
      <c r="B163" s="414">
        <v>22</v>
      </c>
      <c r="C163" s="414" t="str">
        <f>直接データ入力!AN61</f>
        <v/>
      </c>
      <c r="D163" s="414"/>
      <c r="E163" s="414"/>
      <c r="F163" s="415">
        <f>直接データ入力!AH61</f>
        <v>0</v>
      </c>
      <c r="G163" s="414">
        <f>直接データ入力!AJ61</f>
        <v>0</v>
      </c>
      <c r="H163" s="414">
        <f>直接データ入力!K61</f>
        <v>0</v>
      </c>
      <c r="I163" s="414"/>
      <c r="J163" s="414">
        <f>直接データ入力!AM61</f>
        <v>1</v>
      </c>
      <c r="K163" s="416">
        <f>直接データ入力!AI61</f>
        <v>0</v>
      </c>
      <c r="L163" s="414"/>
      <c r="M163" s="414"/>
      <c r="N163" s="415">
        <f>直接データ入力!AG61</f>
        <v>3</v>
      </c>
      <c r="O163" s="414"/>
      <c r="P163" s="415" t="str">
        <f>直接データ入力!BB61</f>
        <v/>
      </c>
      <c r="Q163" s="594">
        <f>直接データ入力!AQ61</f>
        <v>0</v>
      </c>
      <c r="R163" s="414"/>
      <c r="S163" s="414"/>
      <c r="T163" s="415" t="str">
        <f>直接データ入力!BD61</f>
        <v/>
      </c>
      <c r="U163" s="594">
        <f>直接データ入力!R61</f>
        <v>0</v>
      </c>
      <c r="V163" s="414"/>
      <c r="W163" s="414"/>
      <c r="X163" s="415" t="str">
        <f>直接データ入力!BF61</f>
        <v/>
      </c>
      <c r="Y163" s="594">
        <f>直接データ入力!BG61</f>
        <v>0</v>
      </c>
    </row>
    <row r="164" spans="1:38" ht="25.75" customHeight="1">
      <c r="A164" s="404">
        <f>直接データ入力!AF62</f>
        <v>0</v>
      </c>
      <c r="B164" s="414">
        <v>23</v>
      </c>
      <c r="C164" s="414" t="str">
        <f>直接データ入力!AN62</f>
        <v/>
      </c>
      <c r="D164" s="414"/>
      <c r="E164" s="414"/>
      <c r="F164" s="415">
        <f>直接データ入力!AH62</f>
        <v>0</v>
      </c>
      <c r="G164" s="414">
        <f>直接データ入力!AJ62</f>
        <v>0</v>
      </c>
      <c r="H164" s="414">
        <f>直接データ入力!K62</f>
        <v>0</v>
      </c>
      <c r="I164" s="414"/>
      <c r="J164" s="414">
        <f>直接データ入力!AM62</f>
        <v>1</v>
      </c>
      <c r="K164" s="416">
        <f>直接データ入力!AI62</f>
        <v>0</v>
      </c>
      <c r="L164" s="414"/>
      <c r="M164" s="414"/>
      <c r="N164" s="415">
        <f>直接データ入力!AG62</f>
        <v>3</v>
      </c>
      <c r="O164" s="414"/>
      <c r="P164" s="415" t="str">
        <f>直接データ入力!BB62</f>
        <v/>
      </c>
      <c r="Q164" s="594">
        <f>直接データ入力!AQ62</f>
        <v>0</v>
      </c>
      <c r="R164" s="414"/>
      <c r="S164" s="414"/>
      <c r="T164" s="415" t="str">
        <f>直接データ入力!BD62</f>
        <v/>
      </c>
      <c r="U164" s="594">
        <f>直接データ入力!R62</f>
        <v>0</v>
      </c>
      <c r="V164" s="414"/>
      <c r="W164" s="414"/>
      <c r="X164" s="415" t="str">
        <f>直接データ入力!BF62</f>
        <v/>
      </c>
      <c r="Y164" s="594">
        <f>直接データ入力!BG62</f>
        <v>0</v>
      </c>
    </row>
    <row r="165" spans="1:38" ht="25.75" customHeight="1">
      <c r="A165" s="404">
        <f>直接データ入力!AF63</f>
        <v>0</v>
      </c>
      <c r="B165" s="414">
        <v>24</v>
      </c>
      <c r="C165" s="414" t="str">
        <f>直接データ入力!AN63</f>
        <v/>
      </c>
      <c r="D165" s="414"/>
      <c r="E165" s="414"/>
      <c r="F165" s="415">
        <f>直接データ入力!AH63</f>
        <v>0</v>
      </c>
      <c r="G165" s="414">
        <f>直接データ入力!AJ63</f>
        <v>0</v>
      </c>
      <c r="H165" s="414">
        <f>直接データ入力!K63</f>
        <v>0</v>
      </c>
      <c r="I165" s="414"/>
      <c r="J165" s="414">
        <f>直接データ入力!AM63</f>
        <v>1</v>
      </c>
      <c r="K165" s="416">
        <f>直接データ入力!AI63</f>
        <v>0</v>
      </c>
      <c r="L165" s="414"/>
      <c r="M165" s="414"/>
      <c r="N165" s="415">
        <f>直接データ入力!AG63</f>
        <v>3</v>
      </c>
      <c r="O165" s="414"/>
      <c r="P165" s="415" t="str">
        <f>直接データ入力!BB63</f>
        <v/>
      </c>
      <c r="Q165" s="594">
        <f>直接データ入力!AQ63</f>
        <v>0</v>
      </c>
      <c r="R165" s="414"/>
      <c r="S165" s="414"/>
      <c r="T165" s="415" t="str">
        <f>直接データ入力!BD63</f>
        <v/>
      </c>
      <c r="U165" s="594">
        <f>直接データ入力!R63</f>
        <v>0</v>
      </c>
      <c r="V165" s="414"/>
      <c r="W165" s="414"/>
      <c r="X165" s="415" t="str">
        <f>直接データ入力!BF63</f>
        <v/>
      </c>
      <c r="Y165" s="594">
        <f>直接データ入力!BG63</f>
        <v>0</v>
      </c>
    </row>
    <row r="166" spans="1:38" ht="25.75" customHeight="1">
      <c r="A166" s="404">
        <f>直接データ入力!AF64</f>
        <v>0</v>
      </c>
      <c r="B166" s="414">
        <v>25</v>
      </c>
      <c r="C166" s="414" t="str">
        <f>直接データ入力!AN64</f>
        <v/>
      </c>
      <c r="D166" s="414"/>
      <c r="E166" s="414"/>
      <c r="F166" s="415">
        <f>直接データ入力!AH64</f>
        <v>0</v>
      </c>
      <c r="G166" s="414">
        <f>直接データ入力!AJ64</f>
        <v>0</v>
      </c>
      <c r="H166" s="414">
        <f>直接データ入力!K64</f>
        <v>0</v>
      </c>
      <c r="I166" s="414"/>
      <c r="J166" s="414">
        <f>直接データ入力!AM64</f>
        <v>1</v>
      </c>
      <c r="K166" s="416">
        <f>直接データ入力!AI64</f>
        <v>0</v>
      </c>
      <c r="L166" s="414"/>
      <c r="M166" s="414"/>
      <c r="N166" s="415">
        <f>直接データ入力!AG64</f>
        <v>3</v>
      </c>
      <c r="O166" s="414"/>
      <c r="P166" s="415" t="str">
        <f>直接データ入力!BB64</f>
        <v/>
      </c>
      <c r="Q166" s="594">
        <f>直接データ入力!AQ64</f>
        <v>0</v>
      </c>
      <c r="R166" s="414"/>
      <c r="S166" s="414"/>
      <c r="T166" s="415" t="str">
        <f>直接データ入力!BD64</f>
        <v/>
      </c>
      <c r="U166" s="594">
        <f>直接データ入力!R64</f>
        <v>0</v>
      </c>
      <c r="V166" s="414"/>
      <c r="W166" s="414"/>
      <c r="X166" s="415" t="str">
        <f>直接データ入力!BF64</f>
        <v/>
      </c>
      <c r="Y166" s="594">
        <f>直接データ入力!BG64</f>
        <v>0</v>
      </c>
    </row>
    <row r="167" spans="1:38" ht="16.5">
      <c r="A167" s="404"/>
      <c r="B167" s="404"/>
      <c r="C167" s="404"/>
      <c r="D167" s="404"/>
      <c r="E167" s="404"/>
      <c r="F167" s="410"/>
      <c r="G167" s="404"/>
      <c r="H167" s="404"/>
      <c r="I167" s="404"/>
      <c r="J167" s="404"/>
      <c r="K167" s="411"/>
      <c r="L167" s="404"/>
      <c r="M167" s="404"/>
      <c r="N167" s="410"/>
      <c r="O167" s="404"/>
      <c r="P167" s="410"/>
      <c r="Q167" s="596"/>
      <c r="R167" s="404"/>
      <c r="S167" s="404"/>
      <c r="T167" s="410"/>
      <c r="U167" s="411"/>
      <c r="V167" s="404"/>
      <c r="W167" s="404"/>
      <c r="X167" s="410"/>
      <c r="Y167" s="411"/>
    </row>
    <row r="178" spans="1:24">
      <c r="A178" s="32"/>
      <c r="E178" s="33"/>
      <c r="F178" s="32"/>
      <c r="J178" s="34"/>
      <c r="K178" s="32"/>
      <c r="M178" s="33"/>
      <c r="N178" s="32"/>
      <c r="O178" s="33"/>
      <c r="S178" s="33"/>
      <c r="T178" s="32"/>
      <c r="W178" s="33"/>
      <c r="X178" s="32"/>
    </row>
    <row r="179" spans="1:24">
      <c r="A179" s="32"/>
      <c r="E179" s="33"/>
      <c r="F179" s="32"/>
      <c r="J179" s="34"/>
      <c r="K179" s="32"/>
      <c r="M179" s="33"/>
      <c r="N179" s="32"/>
      <c r="O179" s="33"/>
      <c r="S179" s="33"/>
      <c r="T179" s="32"/>
      <c r="W179" s="33"/>
      <c r="X179" s="32"/>
    </row>
    <row r="180" spans="1:24">
      <c r="A180" s="32"/>
      <c r="E180" s="33"/>
      <c r="F180" s="32"/>
      <c r="J180" s="34"/>
      <c r="K180" s="32"/>
      <c r="M180" s="33"/>
      <c r="N180" s="32"/>
      <c r="O180" s="33"/>
      <c r="S180" s="33"/>
      <c r="T180" s="32"/>
      <c r="W180" s="33"/>
      <c r="X180" s="32"/>
    </row>
    <row r="181" spans="1:24">
      <c r="A181" s="32"/>
      <c r="E181" s="33"/>
      <c r="F181" s="32"/>
      <c r="J181" s="34"/>
      <c r="K181" s="32"/>
      <c r="M181" s="33"/>
      <c r="N181" s="32"/>
      <c r="O181" s="33"/>
      <c r="S181" s="33"/>
      <c r="T181" s="32"/>
      <c r="W181" s="33"/>
      <c r="X181" s="32"/>
    </row>
    <row r="182" spans="1:24">
      <c r="A182" s="32"/>
      <c r="E182" s="33"/>
      <c r="F182" s="32"/>
      <c r="J182" s="34"/>
      <c r="K182" s="32"/>
      <c r="M182" s="33"/>
      <c r="N182" s="32"/>
      <c r="O182" s="33"/>
      <c r="S182" s="33"/>
      <c r="T182" s="32"/>
      <c r="W182" s="33"/>
      <c r="X182" s="32"/>
    </row>
    <row r="183" spans="1:24">
      <c r="A183" s="32"/>
      <c r="E183" s="33"/>
      <c r="F183" s="32"/>
      <c r="J183" s="34"/>
      <c r="K183" s="32"/>
      <c r="M183" s="33"/>
      <c r="N183" s="32"/>
      <c r="O183" s="33"/>
      <c r="S183" s="33"/>
      <c r="T183" s="32"/>
      <c r="W183" s="33"/>
      <c r="X183" s="32"/>
    </row>
    <row r="184" spans="1:24">
      <c r="A184" s="32"/>
      <c r="E184" s="33"/>
      <c r="F184" s="32"/>
      <c r="J184" s="34"/>
      <c r="K184" s="32"/>
      <c r="M184" s="33"/>
      <c r="N184" s="32"/>
      <c r="O184" s="33"/>
      <c r="S184" s="33"/>
      <c r="T184" s="32"/>
      <c r="W184" s="33"/>
      <c r="X184" s="32"/>
    </row>
    <row r="185" spans="1:24">
      <c r="A185" s="32"/>
      <c r="E185" s="33"/>
      <c r="F185" s="32"/>
      <c r="J185" s="34"/>
      <c r="K185" s="32"/>
      <c r="M185" s="33"/>
      <c r="N185" s="32"/>
      <c r="O185" s="33"/>
      <c r="S185" s="33"/>
      <c r="T185" s="32"/>
      <c r="W185" s="33"/>
      <c r="X185" s="32"/>
    </row>
    <row r="186" spans="1:24">
      <c r="A186" s="32"/>
      <c r="E186" s="33"/>
      <c r="F186" s="32"/>
      <c r="J186" s="34"/>
      <c r="K186" s="32"/>
      <c r="M186" s="33"/>
      <c r="N186" s="32"/>
      <c r="O186" s="33"/>
      <c r="S186" s="33"/>
      <c r="T186" s="32"/>
      <c r="W186" s="33"/>
      <c r="X186" s="32"/>
    </row>
    <row r="187" spans="1:24">
      <c r="A187" s="32"/>
      <c r="E187" s="33"/>
      <c r="F187" s="32"/>
      <c r="J187" s="34"/>
      <c r="K187" s="32"/>
      <c r="M187" s="33"/>
      <c r="N187" s="32"/>
      <c r="O187" s="33"/>
      <c r="S187" s="33"/>
      <c r="T187" s="32"/>
      <c r="W187" s="33"/>
      <c r="X187" s="32"/>
    </row>
    <row r="188" spans="1:24">
      <c r="A188" s="32"/>
      <c r="E188" s="33"/>
      <c r="F188" s="32"/>
      <c r="J188" s="34"/>
      <c r="K188" s="32"/>
      <c r="M188" s="33"/>
      <c r="N188" s="32"/>
      <c r="O188" s="33"/>
      <c r="S188" s="33"/>
      <c r="T188" s="32"/>
      <c r="W188" s="33"/>
      <c r="X188" s="32"/>
    </row>
    <row r="189" spans="1:24">
      <c r="A189" s="32"/>
      <c r="E189" s="33"/>
      <c r="F189" s="32"/>
      <c r="J189" s="34"/>
      <c r="K189" s="32"/>
      <c r="M189" s="33"/>
      <c r="N189" s="32"/>
      <c r="O189" s="33"/>
      <c r="S189" s="33"/>
      <c r="T189" s="32"/>
      <c r="W189" s="33"/>
      <c r="X189" s="32"/>
    </row>
    <row r="190" spans="1:24">
      <c r="A190" s="32"/>
      <c r="E190" s="33"/>
      <c r="F190" s="32"/>
      <c r="J190" s="34"/>
      <c r="K190" s="32"/>
      <c r="M190" s="33"/>
      <c r="N190" s="32"/>
      <c r="O190" s="33"/>
      <c r="S190" s="33"/>
      <c r="T190" s="32"/>
      <c r="W190" s="33"/>
      <c r="X190" s="32"/>
    </row>
    <row r="191" spans="1:24">
      <c r="A191" s="32"/>
      <c r="E191" s="33"/>
      <c r="F191" s="32"/>
      <c r="J191" s="34"/>
      <c r="K191" s="32"/>
      <c r="M191" s="33"/>
      <c r="N191" s="32"/>
      <c r="O191" s="33"/>
      <c r="S191" s="33"/>
      <c r="T191" s="32"/>
      <c r="W191" s="33"/>
      <c r="X191" s="32"/>
    </row>
    <row r="192" spans="1:24">
      <c r="A192" s="32"/>
      <c r="E192" s="33"/>
      <c r="F192" s="32"/>
      <c r="J192" s="34"/>
      <c r="K192" s="32"/>
      <c r="M192" s="33"/>
      <c r="N192" s="32"/>
      <c r="O192" s="33"/>
      <c r="S192" s="33"/>
      <c r="T192" s="32"/>
      <c r="W192" s="33"/>
      <c r="X192" s="32"/>
    </row>
    <row r="193" spans="1:24">
      <c r="A193" s="32"/>
      <c r="E193" s="33"/>
      <c r="F193" s="32"/>
      <c r="J193" s="34"/>
      <c r="K193" s="32"/>
      <c r="M193" s="33"/>
      <c r="N193" s="32"/>
      <c r="O193" s="33"/>
      <c r="S193" s="33"/>
      <c r="T193" s="32"/>
      <c r="W193" s="33"/>
      <c r="X193" s="32"/>
    </row>
    <row r="194" spans="1:24">
      <c r="A194" s="32"/>
      <c r="E194" s="33"/>
      <c r="F194" s="32"/>
      <c r="J194" s="34"/>
      <c r="K194" s="32"/>
      <c r="M194" s="33"/>
      <c r="N194" s="32"/>
      <c r="O194" s="33"/>
      <c r="S194" s="33"/>
      <c r="T194" s="32"/>
      <c r="W194" s="33"/>
      <c r="X194" s="32"/>
    </row>
    <row r="195" spans="1:24">
      <c r="A195" s="32"/>
      <c r="E195" s="33"/>
      <c r="F195" s="32"/>
      <c r="J195" s="34"/>
      <c r="K195" s="32"/>
      <c r="M195" s="33"/>
      <c r="N195" s="32"/>
      <c r="O195" s="33"/>
      <c r="S195" s="33"/>
      <c r="T195" s="32"/>
      <c r="W195" s="33"/>
      <c r="X195" s="32"/>
    </row>
    <row r="196" spans="1:24">
      <c r="A196" s="32"/>
      <c r="E196" s="33"/>
      <c r="F196" s="32"/>
      <c r="J196" s="34"/>
      <c r="K196" s="32"/>
      <c r="M196" s="33"/>
      <c r="N196" s="32"/>
      <c r="O196" s="33"/>
      <c r="S196" s="33"/>
      <c r="T196" s="32"/>
      <c r="W196" s="33"/>
      <c r="X196" s="32"/>
    </row>
    <row r="197" spans="1:24">
      <c r="A197" s="32"/>
      <c r="E197" s="33"/>
      <c r="F197" s="32"/>
      <c r="J197" s="34"/>
      <c r="K197" s="32"/>
      <c r="M197" s="33"/>
      <c r="N197" s="32"/>
      <c r="O197" s="33"/>
      <c r="S197" s="33"/>
      <c r="T197" s="32"/>
      <c r="W197" s="33"/>
      <c r="X197" s="32"/>
    </row>
    <row r="198" spans="1:24">
      <c r="A198" s="32"/>
      <c r="E198" s="33"/>
      <c r="F198" s="32"/>
      <c r="J198" s="34"/>
      <c r="K198" s="32"/>
      <c r="M198" s="33"/>
      <c r="N198" s="32"/>
      <c r="O198" s="33"/>
      <c r="S198" s="33"/>
      <c r="T198" s="32"/>
      <c r="W198" s="33"/>
      <c r="X198" s="32"/>
    </row>
    <row r="199" spans="1:24">
      <c r="A199" s="32"/>
      <c r="E199" s="33"/>
      <c r="F199" s="32"/>
      <c r="J199" s="34"/>
      <c r="K199" s="32"/>
      <c r="M199" s="33"/>
      <c r="N199" s="32"/>
      <c r="O199" s="33"/>
      <c r="S199" s="33"/>
      <c r="T199" s="32"/>
      <c r="W199" s="33"/>
      <c r="X199" s="32"/>
    </row>
    <row r="200" spans="1:24">
      <c r="A200" s="32"/>
      <c r="E200" s="33"/>
      <c r="F200" s="32"/>
      <c r="J200" s="34"/>
      <c r="K200" s="32"/>
      <c r="M200" s="33"/>
      <c r="N200" s="32"/>
      <c r="O200" s="33"/>
      <c r="S200" s="33"/>
      <c r="T200" s="32"/>
      <c r="W200" s="33"/>
      <c r="X200" s="32"/>
    </row>
    <row r="201" spans="1:24">
      <c r="A201" s="32"/>
      <c r="E201" s="33"/>
      <c r="F201" s="32"/>
      <c r="J201" s="34"/>
      <c r="K201" s="32"/>
      <c r="M201" s="33"/>
      <c r="N201" s="32"/>
      <c r="O201" s="33"/>
      <c r="S201" s="33"/>
      <c r="T201" s="32"/>
      <c r="W201" s="33"/>
      <c r="X201" s="32"/>
    </row>
    <row r="202" spans="1:24">
      <c r="A202" s="32"/>
      <c r="E202" s="33"/>
      <c r="F202" s="32"/>
      <c r="J202" s="34"/>
      <c r="K202" s="32"/>
      <c r="M202" s="33"/>
      <c r="N202" s="32"/>
      <c r="O202" s="33"/>
      <c r="S202" s="33"/>
      <c r="T202" s="32"/>
      <c r="W202" s="33"/>
      <c r="X202" s="32"/>
    </row>
    <row r="203" spans="1:24">
      <c r="A203" s="32"/>
      <c r="E203" s="33"/>
      <c r="F203" s="32"/>
      <c r="J203" s="34"/>
      <c r="K203" s="32"/>
      <c r="M203" s="33"/>
      <c r="N203" s="32"/>
      <c r="O203" s="33"/>
      <c r="S203" s="33"/>
      <c r="T203" s="32"/>
      <c r="W203" s="33"/>
      <c r="X203" s="32"/>
    </row>
    <row r="204" spans="1:24">
      <c r="A204" s="32"/>
      <c r="E204" s="33"/>
      <c r="F204" s="32"/>
      <c r="J204" s="34"/>
      <c r="K204" s="32"/>
      <c r="M204" s="33"/>
      <c r="N204" s="32"/>
      <c r="O204" s="33"/>
      <c r="S204" s="33"/>
      <c r="T204" s="32"/>
      <c r="W204" s="33"/>
      <c r="X204" s="32"/>
    </row>
    <row r="205" spans="1:24">
      <c r="A205" s="32"/>
      <c r="E205" s="33"/>
      <c r="F205" s="32"/>
      <c r="J205" s="34"/>
      <c r="K205" s="32"/>
      <c r="M205" s="33"/>
      <c r="N205" s="32"/>
      <c r="O205" s="33"/>
      <c r="S205" s="33"/>
      <c r="T205" s="32"/>
      <c r="W205" s="33"/>
      <c r="X205" s="32"/>
    </row>
    <row r="206" spans="1:24">
      <c r="A206" s="32"/>
      <c r="E206" s="33"/>
      <c r="F206" s="32"/>
      <c r="J206" s="34"/>
      <c r="K206" s="32"/>
      <c r="M206" s="33"/>
      <c r="N206" s="32"/>
      <c r="O206" s="33"/>
      <c r="S206" s="33"/>
      <c r="T206" s="32"/>
      <c r="W206" s="33"/>
      <c r="X206" s="32"/>
    </row>
    <row r="207" spans="1:24">
      <c r="A207" s="32"/>
      <c r="E207" s="33"/>
      <c r="F207" s="32"/>
      <c r="J207" s="34"/>
      <c r="K207" s="32"/>
      <c r="M207" s="33"/>
      <c r="N207" s="32"/>
      <c r="O207" s="33"/>
      <c r="S207" s="33"/>
      <c r="T207" s="32"/>
      <c r="W207" s="33"/>
      <c r="X207" s="32"/>
    </row>
    <row r="208" spans="1:24">
      <c r="A208" s="32"/>
      <c r="E208" s="33"/>
      <c r="F208" s="32"/>
      <c r="J208" s="34"/>
      <c r="K208" s="32"/>
      <c r="M208" s="33"/>
      <c r="N208" s="32"/>
      <c r="O208" s="33"/>
      <c r="S208" s="33"/>
      <c r="T208" s="32"/>
      <c r="W208" s="33"/>
      <c r="X208" s="32"/>
    </row>
    <row r="209" spans="1:24">
      <c r="A209" s="32"/>
      <c r="E209" s="33"/>
      <c r="F209" s="32"/>
      <c r="J209" s="34"/>
      <c r="K209" s="32"/>
      <c r="M209" s="33"/>
      <c r="N209" s="32"/>
      <c r="O209" s="33"/>
      <c r="S209" s="33"/>
      <c r="T209" s="32"/>
      <c r="W209" s="33"/>
      <c r="X209" s="32"/>
    </row>
    <row r="210" spans="1:24">
      <c r="A210" s="32"/>
      <c r="E210" s="33"/>
      <c r="F210" s="32"/>
      <c r="J210" s="34"/>
      <c r="K210" s="32"/>
      <c r="M210" s="33"/>
      <c r="N210" s="32"/>
      <c r="O210" s="33"/>
      <c r="S210" s="33"/>
      <c r="T210" s="32"/>
      <c r="W210" s="33"/>
      <c r="X210" s="32"/>
    </row>
    <row r="211" spans="1:24">
      <c r="A211" s="32"/>
      <c r="E211" s="33"/>
      <c r="F211" s="32"/>
      <c r="J211" s="34"/>
      <c r="K211" s="32"/>
      <c r="M211" s="33"/>
      <c r="N211" s="32"/>
      <c r="O211" s="33"/>
      <c r="S211" s="33"/>
      <c r="T211" s="32"/>
      <c r="W211" s="33"/>
      <c r="X211" s="32"/>
    </row>
    <row r="212" spans="1:24">
      <c r="A212" s="32"/>
      <c r="E212" s="33"/>
      <c r="F212" s="32"/>
      <c r="J212" s="34"/>
      <c r="K212" s="32"/>
      <c r="M212" s="33"/>
      <c r="N212" s="32"/>
      <c r="O212" s="33"/>
      <c r="S212" s="33"/>
      <c r="T212" s="32"/>
      <c r="W212" s="33"/>
      <c r="X212" s="32"/>
    </row>
    <row r="213" spans="1:24">
      <c r="A213" s="32"/>
      <c r="E213" s="33"/>
      <c r="F213" s="32"/>
      <c r="J213" s="34"/>
      <c r="K213" s="32"/>
      <c r="M213" s="33"/>
      <c r="N213" s="32"/>
      <c r="O213" s="33"/>
      <c r="S213" s="33"/>
      <c r="T213" s="32"/>
      <c r="W213" s="33"/>
      <c r="X213" s="32"/>
    </row>
    <row r="214" spans="1:24">
      <c r="A214" s="32"/>
      <c r="E214" s="33"/>
      <c r="F214" s="32"/>
      <c r="J214" s="34"/>
      <c r="K214" s="32"/>
      <c r="M214" s="33"/>
      <c r="N214" s="32"/>
      <c r="O214" s="33"/>
      <c r="S214" s="33"/>
      <c r="T214" s="32"/>
      <c r="W214" s="33"/>
      <c r="X214" s="32"/>
    </row>
    <row r="215" spans="1:24">
      <c r="A215" s="32"/>
      <c r="E215" s="33"/>
      <c r="F215" s="32"/>
      <c r="J215" s="34"/>
      <c r="K215" s="32"/>
      <c r="M215" s="33"/>
      <c r="N215" s="32"/>
      <c r="O215" s="33"/>
      <c r="S215" s="33"/>
      <c r="T215" s="32"/>
      <c r="W215" s="33"/>
      <c r="X215" s="32"/>
    </row>
    <row r="216" spans="1:24">
      <c r="A216" s="32"/>
      <c r="E216" s="33"/>
      <c r="F216" s="32"/>
      <c r="J216" s="34"/>
      <c r="K216" s="32"/>
      <c r="M216" s="33"/>
      <c r="N216" s="32"/>
      <c r="O216" s="33"/>
      <c r="S216" s="33"/>
      <c r="T216" s="32"/>
      <c r="W216" s="33"/>
      <c r="X216" s="32"/>
    </row>
    <row r="217" spans="1:24">
      <c r="A217" s="32"/>
      <c r="E217" s="33"/>
      <c r="F217" s="32"/>
      <c r="J217" s="34"/>
      <c r="K217" s="32"/>
      <c r="M217" s="33"/>
      <c r="N217" s="32"/>
      <c r="O217" s="33"/>
      <c r="S217" s="33"/>
      <c r="T217" s="32"/>
      <c r="W217" s="33"/>
      <c r="X217" s="32"/>
    </row>
    <row r="218" spans="1:24">
      <c r="A218" s="32"/>
      <c r="E218" s="33"/>
      <c r="F218" s="32"/>
      <c r="J218" s="34"/>
      <c r="K218" s="32"/>
      <c r="M218" s="33"/>
      <c r="N218" s="32"/>
      <c r="O218" s="33"/>
      <c r="S218" s="33"/>
      <c r="T218" s="32"/>
      <c r="W218" s="33"/>
      <c r="X218" s="32"/>
    </row>
    <row r="219" spans="1:24">
      <c r="A219" s="32"/>
      <c r="E219" s="33"/>
      <c r="F219" s="32"/>
      <c r="J219" s="34"/>
      <c r="K219" s="32"/>
      <c r="M219" s="33"/>
      <c r="N219" s="32"/>
      <c r="O219" s="33"/>
      <c r="S219" s="33"/>
      <c r="T219" s="32"/>
      <c r="W219" s="33"/>
      <c r="X219" s="32"/>
    </row>
    <row r="220" spans="1:24">
      <c r="A220" s="32"/>
      <c r="E220" s="33"/>
      <c r="F220" s="32"/>
      <c r="J220" s="34"/>
      <c r="K220" s="32"/>
      <c r="M220" s="33"/>
      <c r="N220" s="32"/>
      <c r="O220" s="33"/>
      <c r="S220" s="33"/>
      <c r="T220" s="32"/>
      <c r="W220" s="33"/>
      <c r="X220" s="32"/>
    </row>
    <row r="221" spans="1:24">
      <c r="A221" s="32"/>
      <c r="E221" s="33"/>
      <c r="F221" s="32"/>
      <c r="J221" s="34"/>
      <c r="K221" s="32"/>
      <c r="M221" s="33"/>
      <c r="N221" s="32"/>
      <c r="O221" s="33"/>
      <c r="S221" s="33"/>
      <c r="T221" s="32"/>
      <c r="W221" s="33"/>
      <c r="X221" s="32"/>
    </row>
    <row r="222" spans="1:24">
      <c r="A222" s="32"/>
      <c r="E222" s="33"/>
      <c r="F222" s="32"/>
      <c r="J222" s="34"/>
      <c r="K222" s="32"/>
      <c r="M222" s="33"/>
      <c r="N222" s="32"/>
      <c r="O222" s="33"/>
      <c r="S222" s="33"/>
      <c r="T222" s="32"/>
      <c r="W222" s="33"/>
      <c r="X222" s="32"/>
    </row>
    <row r="223" spans="1:24">
      <c r="A223" s="32"/>
      <c r="E223" s="33"/>
      <c r="F223" s="32"/>
      <c r="J223" s="34"/>
      <c r="K223" s="32"/>
      <c r="M223" s="33"/>
      <c r="N223" s="32"/>
      <c r="O223" s="33"/>
      <c r="S223" s="33"/>
      <c r="T223" s="32"/>
      <c r="W223" s="33"/>
      <c r="X223" s="32"/>
    </row>
    <row r="224" spans="1:24">
      <c r="A224" s="32"/>
      <c r="E224" s="33"/>
      <c r="F224" s="32"/>
      <c r="J224" s="34"/>
      <c r="K224" s="32"/>
      <c r="M224" s="33"/>
      <c r="N224" s="32"/>
      <c r="O224" s="33"/>
      <c r="S224" s="33"/>
      <c r="T224" s="32"/>
      <c r="W224" s="33"/>
      <c r="X224" s="32"/>
    </row>
    <row r="225" spans="1:24">
      <c r="A225" s="32"/>
      <c r="E225" s="33"/>
      <c r="F225" s="32"/>
      <c r="J225" s="34"/>
      <c r="K225" s="32"/>
      <c r="M225" s="33"/>
      <c r="N225" s="32"/>
      <c r="O225" s="33"/>
      <c r="S225" s="33"/>
      <c r="T225" s="32"/>
      <c r="W225" s="33"/>
      <c r="X225" s="32"/>
    </row>
    <row r="226" spans="1:24">
      <c r="A226" s="32"/>
      <c r="E226" s="33"/>
      <c r="F226" s="32"/>
      <c r="J226" s="34"/>
      <c r="K226" s="32"/>
      <c r="M226" s="33"/>
      <c r="N226" s="32"/>
      <c r="O226" s="33"/>
      <c r="S226" s="33"/>
      <c r="T226" s="32"/>
      <c r="W226" s="33"/>
      <c r="X226" s="32"/>
    </row>
    <row r="227" spans="1:24">
      <c r="A227" s="32"/>
      <c r="E227" s="33"/>
      <c r="F227" s="32"/>
      <c r="J227" s="34"/>
      <c r="K227" s="32"/>
      <c r="M227" s="33"/>
      <c r="N227" s="32"/>
      <c r="O227" s="33"/>
      <c r="S227" s="33"/>
      <c r="T227" s="32"/>
      <c r="W227" s="33"/>
      <c r="X227" s="32"/>
    </row>
    <row r="228" spans="1:24">
      <c r="A228" s="32"/>
      <c r="E228" s="33"/>
      <c r="F228" s="32"/>
      <c r="J228" s="34"/>
      <c r="K228" s="32"/>
      <c r="M228" s="33"/>
      <c r="N228" s="32"/>
      <c r="O228" s="33"/>
      <c r="S228" s="33"/>
      <c r="T228" s="32"/>
      <c r="W228" s="33"/>
      <c r="X228" s="32"/>
    </row>
  </sheetData>
  <mergeCells count="12">
    <mergeCell ref="E140:G140"/>
    <mergeCell ref="A112:C112"/>
    <mergeCell ref="H111:L111"/>
    <mergeCell ref="A141:C141"/>
    <mergeCell ref="H140:L140"/>
    <mergeCell ref="G56:H56"/>
    <mergeCell ref="G2:H2"/>
    <mergeCell ref="A2:C2"/>
    <mergeCell ref="E111:G111"/>
    <mergeCell ref="I2:K2"/>
    <mergeCell ref="I56:K56"/>
    <mergeCell ref="A56:C56"/>
  </mergeCells>
  <phoneticPr fontId="4"/>
  <pageMargins left="0.23622047244094491" right="0.23622047244094491" top="0.74803149606299213" bottom="0.74803149606299213" header="0.31496062992125984" footer="0.31496062992125984"/>
  <pageSetup paperSize="9" scale="49" orientation="landscape" r:id="rId1"/>
  <rowBreaks count="3" manualBreakCount="3">
    <brk id="55" max="24" man="1"/>
    <brk id="110" max="24" man="1"/>
    <brk id="139" max="2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N65"/>
  <sheetViews>
    <sheetView view="pageBreakPreview" zoomScaleNormal="100" zoomScaleSheetLayoutView="100" workbookViewId="0">
      <selection activeCell="L38" sqref="L38"/>
    </sheetView>
  </sheetViews>
  <sheetFormatPr defaultRowHeight="14"/>
  <cols>
    <col min="3" max="3" width="14.6640625" customWidth="1"/>
    <col min="5" max="5" width="15.5" customWidth="1"/>
    <col min="8" max="8" width="9.6640625" customWidth="1"/>
    <col min="9" max="9" width="16.1640625" customWidth="1"/>
    <col min="10" max="10" width="15.08203125" customWidth="1"/>
  </cols>
  <sheetData>
    <row r="1" spans="1:14" ht="14.5" thickBot="1">
      <c r="F1" s="1148" t="s">
        <v>520</v>
      </c>
      <c r="G1" s="1149"/>
    </row>
    <row r="2" spans="1:14" ht="17" thickBot="1">
      <c r="A2" s="1146" t="s">
        <v>475</v>
      </c>
      <c r="B2" s="1147"/>
      <c r="F2" s="1150"/>
      <c r="G2" s="1151"/>
    </row>
    <row r="4" spans="1:14">
      <c r="A4" s="13" t="s">
        <v>396</v>
      </c>
      <c r="B4" s="13" t="s">
        <v>397</v>
      </c>
      <c r="C4" s="13" t="s">
        <v>398</v>
      </c>
      <c r="D4" s="13" t="s">
        <v>399</v>
      </c>
      <c r="E4" s="13" t="s">
        <v>400</v>
      </c>
      <c r="F4" s="26" t="s">
        <v>401</v>
      </c>
      <c r="G4" s="13" t="s">
        <v>402</v>
      </c>
      <c r="H4" s="13" t="s">
        <v>47</v>
      </c>
      <c r="I4" s="13" t="s">
        <v>52</v>
      </c>
      <c r="J4" s="13" t="s">
        <v>403</v>
      </c>
      <c r="K4" s="13" t="s">
        <v>404</v>
      </c>
      <c r="L4" s="13" t="s">
        <v>405</v>
      </c>
      <c r="M4" s="19" t="s">
        <v>406</v>
      </c>
      <c r="N4" s="46"/>
    </row>
    <row r="5" spans="1:14">
      <c r="A5" s="47" t="e">
        <f>'男子リレ-入力'!$J$15</f>
        <v>#VALUE!</v>
      </c>
      <c r="B5" s="50" t="str">
        <f>'男子リレ-入力'!$I$13</f>
        <v/>
      </c>
      <c r="C5" s="47" t="str">
        <f>'男子リレ-入力'!$G$13</f>
        <v/>
      </c>
      <c r="D5" s="47"/>
      <c r="E5" s="47">
        <f>'男子リレ-入力'!$H$13</f>
        <v>0</v>
      </c>
      <c r="F5" s="48"/>
      <c r="G5" s="47">
        <f>'男子リレ-入力'!D13</f>
        <v>1</v>
      </c>
      <c r="H5" s="47">
        <f>'男子リレ-入力'!E13</f>
        <v>0</v>
      </c>
      <c r="I5" s="49" t="str">
        <f>'男子リレ-入力'!F13</f>
        <v/>
      </c>
      <c r="J5" s="47">
        <v>14</v>
      </c>
      <c r="K5" s="49"/>
      <c r="L5" s="49"/>
      <c r="M5" s="46"/>
      <c r="N5" s="46"/>
    </row>
    <row r="6" spans="1:14">
      <c r="A6" s="47" t="e">
        <f>'男子リレ-入力'!$J$15</f>
        <v>#VALUE!</v>
      </c>
      <c r="B6" s="50" t="str">
        <f>'男子リレ-入力'!$I$13</f>
        <v/>
      </c>
      <c r="C6" s="47" t="str">
        <f>'男子リレ-入力'!$G$13</f>
        <v/>
      </c>
      <c r="D6" s="47"/>
      <c r="E6" s="47">
        <f>'男子リレ-入力'!$H$13</f>
        <v>0</v>
      </c>
      <c r="F6" s="48"/>
      <c r="G6" s="47">
        <f>'男子リレ-入力'!D14</f>
        <v>2</v>
      </c>
      <c r="H6" s="47">
        <f>'男子リレ-入力'!E14</f>
        <v>0</v>
      </c>
      <c r="I6" s="49" t="str">
        <f>'男子リレ-入力'!F14</f>
        <v/>
      </c>
      <c r="J6" s="47">
        <v>14</v>
      </c>
      <c r="K6" s="49"/>
      <c r="L6" s="49"/>
      <c r="M6" s="46"/>
      <c r="N6" s="46"/>
    </row>
    <row r="7" spans="1:14">
      <c r="A7" s="47" t="e">
        <f>'男子リレ-入力'!$J$15</f>
        <v>#VALUE!</v>
      </c>
      <c r="B7" s="50" t="str">
        <f>'男子リレ-入力'!$I$13</f>
        <v/>
      </c>
      <c r="C7" s="47" t="str">
        <f>'男子リレ-入力'!$G$13</f>
        <v/>
      </c>
      <c r="D7" s="47"/>
      <c r="E7" s="47">
        <f>'男子リレ-入力'!$H$13</f>
        <v>0</v>
      </c>
      <c r="F7" s="48"/>
      <c r="G7" s="47">
        <f>'男子リレ-入力'!D15</f>
        <v>3</v>
      </c>
      <c r="H7" s="47">
        <f>'男子リレ-入力'!E15</f>
        <v>0</v>
      </c>
      <c r="I7" s="49" t="str">
        <f>'男子リレ-入力'!F15</f>
        <v/>
      </c>
      <c r="J7" s="47">
        <v>14</v>
      </c>
      <c r="K7" s="49"/>
      <c r="L7" s="49"/>
      <c r="M7" s="46"/>
      <c r="N7" s="46"/>
    </row>
    <row r="8" spans="1:14">
      <c r="A8" s="47" t="e">
        <f>'男子リレ-入力'!$J$15</f>
        <v>#VALUE!</v>
      </c>
      <c r="B8" s="50" t="str">
        <f>'男子リレ-入力'!$I$13</f>
        <v/>
      </c>
      <c r="C8" s="47" t="str">
        <f>'男子リレ-入力'!$G$13</f>
        <v/>
      </c>
      <c r="D8" s="47"/>
      <c r="E8" s="47">
        <f>'男子リレ-入力'!$H$13</f>
        <v>0</v>
      </c>
      <c r="F8" s="48"/>
      <c r="G8" s="47">
        <f>'男子リレ-入力'!D16</f>
        <v>4</v>
      </c>
      <c r="H8" s="47">
        <f>'男子リレ-入力'!E16</f>
        <v>0</v>
      </c>
      <c r="I8" s="49" t="str">
        <f>'男子リレ-入力'!F16</f>
        <v/>
      </c>
      <c r="J8" s="47">
        <v>14</v>
      </c>
      <c r="K8" s="49"/>
      <c r="L8" s="49"/>
      <c r="M8" s="46"/>
      <c r="N8" s="46"/>
    </row>
    <row r="9" spans="1:14">
      <c r="A9" s="47" t="e">
        <f>'男子リレ-入力'!$J$15</f>
        <v>#VALUE!</v>
      </c>
      <c r="B9" s="50" t="str">
        <f>'男子リレ-入力'!$I$13</f>
        <v/>
      </c>
      <c r="C9" s="47" t="str">
        <f>'男子リレ-入力'!$G$13</f>
        <v/>
      </c>
      <c r="D9" s="47"/>
      <c r="E9" s="47">
        <f>'男子リレ-入力'!$H$13</f>
        <v>0</v>
      </c>
      <c r="F9" s="48"/>
      <c r="G9" s="47">
        <f>'男子リレ-入力'!D17</f>
        <v>5</v>
      </c>
      <c r="H9" s="47">
        <f>'男子リレ-入力'!E17</f>
        <v>0</v>
      </c>
      <c r="I9" s="49" t="str">
        <f>'男子リレ-入力'!F17</f>
        <v/>
      </c>
      <c r="J9" s="47">
        <v>14</v>
      </c>
      <c r="K9" s="49"/>
      <c r="L9" s="49"/>
      <c r="M9" s="46"/>
      <c r="N9" s="46"/>
    </row>
    <row r="10" spans="1:14">
      <c r="A10" s="47" t="e">
        <f>'男子リレ-入力'!$J$15</f>
        <v>#VALUE!</v>
      </c>
      <c r="B10" s="50" t="str">
        <f>'男子リレ-入力'!$I$13</f>
        <v/>
      </c>
      <c r="C10" s="47" t="str">
        <f>'男子リレ-入力'!$G$13</f>
        <v/>
      </c>
      <c r="D10" s="47"/>
      <c r="E10" s="47">
        <f>'男子リレ-入力'!$H$13</f>
        <v>0</v>
      </c>
      <c r="F10" s="48"/>
      <c r="G10" s="47">
        <f>'男子リレ-入力'!D18</f>
        <v>6</v>
      </c>
      <c r="H10" s="47">
        <f>'男子リレ-入力'!E18</f>
        <v>0</v>
      </c>
      <c r="I10" s="49" t="str">
        <f>'男子リレ-入力'!F18</f>
        <v/>
      </c>
      <c r="J10" s="47">
        <v>14</v>
      </c>
      <c r="K10" s="49"/>
      <c r="L10" s="49"/>
      <c r="M10" s="46"/>
      <c r="N10" s="46"/>
    </row>
    <row r="11" spans="1:14" hidden="1">
      <c r="A11" s="93" t="e">
        <f>'男子リレ-入力'!$J$26</f>
        <v>#VALUE!</v>
      </c>
      <c r="B11" s="94" t="str">
        <f>'男子リレ-入力'!$I$24</f>
        <v/>
      </c>
      <c r="C11" s="93" t="str">
        <f>'男子リレ-入力'!$G$24</f>
        <v/>
      </c>
      <c r="D11" s="95"/>
      <c r="E11" s="93">
        <f>'男子リレ-入力'!$H$24</f>
        <v>0</v>
      </c>
      <c r="F11" s="95"/>
      <c r="G11" s="93">
        <f>'男子リレ-入力'!D24</f>
        <v>1</v>
      </c>
      <c r="H11" s="93">
        <f>'男子リレ-入力'!E24</f>
        <v>0</v>
      </c>
      <c r="I11" s="95" t="str">
        <f>'男子リレ-入力'!F24</f>
        <v/>
      </c>
      <c r="J11" s="93">
        <v>11</v>
      </c>
      <c r="K11" s="95"/>
      <c r="L11" s="95"/>
      <c r="M11" s="46"/>
      <c r="N11" s="46"/>
    </row>
    <row r="12" spans="1:14" hidden="1">
      <c r="A12" s="93" t="e">
        <f>'男子リレ-入力'!$J$26</f>
        <v>#VALUE!</v>
      </c>
      <c r="B12" s="94" t="str">
        <f>'男子リレ-入力'!$I$24</f>
        <v/>
      </c>
      <c r="C12" s="93" t="str">
        <f>'男子リレ-入力'!$G$24</f>
        <v/>
      </c>
      <c r="D12" s="95"/>
      <c r="E12" s="93">
        <f>'男子リレ-入力'!$H$24</f>
        <v>0</v>
      </c>
      <c r="F12" s="95"/>
      <c r="G12" s="93">
        <f>'男子リレ-入力'!D25</f>
        <v>2</v>
      </c>
      <c r="H12" s="93">
        <f>'男子リレ-入力'!E25</f>
        <v>0</v>
      </c>
      <c r="I12" s="95" t="str">
        <f>'男子リレ-入力'!F25</f>
        <v/>
      </c>
      <c r="J12" s="93">
        <v>11</v>
      </c>
      <c r="K12" s="95"/>
      <c r="L12" s="95"/>
      <c r="M12" s="46"/>
      <c r="N12" s="46"/>
    </row>
    <row r="13" spans="1:14" hidden="1">
      <c r="A13" s="93" t="e">
        <f>'男子リレ-入力'!$J$26</f>
        <v>#VALUE!</v>
      </c>
      <c r="B13" s="94" t="str">
        <f>'男子リレ-入力'!$I$24</f>
        <v/>
      </c>
      <c r="C13" s="93" t="str">
        <f>'男子リレ-入力'!$G$24</f>
        <v/>
      </c>
      <c r="D13" s="95"/>
      <c r="E13" s="93">
        <f>'男子リレ-入力'!$H$24</f>
        <v>0</v>
      </c>
      <c r="F13" s="95"/>
      <c r="G13" s="93">
        <f>'男子リレ-入力'!D26</f>
        <v>3</v>
      </c>
      <c r="H13" s="93">
        <f>'男子リレ-入力'!E26</f>
        <v>0</v>
      </c>
      <c r="I13" s="95" t="str">
        <f>'男子リレ-入力'!F26</f>
        <v/>
      </c>
      <c r="J13" s="93">
        <v>11</v>
      </c>
      <c r="K13" s="95"/>
      <c r="L13" s="95"/>
      <c r="M13" s="46"/>
      <c r="N13" s="46"/>
    </row>
    <row r="14" spans="1:14" hidden="1">
      <c r="A14" s="93" t="e">
        <f>'男子リレ-入力'!$J$26</f>
        <v>#VALUE!</v>
      </c>
      <c r="B14" s="94" t="str">
        <f>'男子リレ-入力'!$I$24</f>
        <v/>
      </c>
      <c r="C14" s="93" t="str">
        <f>'男子リレ-入力'!$G$24</f>
        <v/>
      </c>
      <c r="D14" s="95"/>
      <c r="E14" s="93">
        <f>'男子リレ-入力'!$H$24</f>
        <v>0</v>
      </c>
      <c r="F14" s="95"/>
      <c r="G14" s="93">
        <f>'男子リレ-入力'!D27</f>
        <v>4</v>
      </c>
      <c r="H14" s="93">
        <f>'男子リレ-入力'!E27</f>
        <v>0</v>
      </c>
      <c r="I14" s="95" t="str">
        <f>'男子リレ-入力'!F27</f>
        <v/>
      </c>
      <c r="J14" s="93">
        <v>11</v>
      </c>
      <c r="K14" s="95"/>
      <c r="L14" s="95"/>
      <c r="M14" s="46"/>
      <c r="N14" s="46"/>
    </row>
    <row r="15" spans="1:14" hidden="1">
      <c r="A15" s="93" t="e">
        <f>'男子リレ-入力'!$J$26</f>
        <v>#VALUE!</v>
      </c>
      <c r="B15" s="94" t="str">
        <f>'男子リレ-入力'!$I$24</f>
        <v/>
      </c>
      <c r="C15" s="93" t="str">
        <f>'男子リレ-入力'!$G$24</f>
        <v/>
      </c>
      <c r="D15" s="95"/>
      <c r="E15" s="93">
        <f>'男子リレ-入力'!$H$24</f>
        <v>0</v>
      </c>
      <c r="F15" s="95"/>
      <c r="G15" s="93">
        <f>'男子リレ-入力'!D28</f>
        <v>5</v>
      </c>
      <c r="H15" s="93">
        <f>'男子リレ-入力'!E28</f>
        <v>0</v>
      </c>
      <c r="I15" s="95" t="str">
        <f>'男子リレ-入力'!F28</f>
        <v/>
      </c>
      <c r="J15" s="93">
        <v>11</v>
      </c>
      <c r="K15" s="95"/>
      <c r="L15" s="95"/>
      <c r="M15" s="46"/>
      <c r="N15" s="46"/>
    </row>
    <row r="16" spans="1:14" hidden="1">
      <c r="A16" s="93" t="e">
        <f>'男子リレ-入力'!$J$26</f>
        <v>#VALUE!</v>
      </c>
      <c r="B16" s="94" t="str">
        <f>'男子リレ-入力'!$I$24</f>
        <v/>
      </c>
      <c r="C16" s="93" t="str">
        <f>'男子リレ-入力'!$G$24</f>
        <v/>
      </c>
      <c r="D16" s="95"/>
      <c r="E16" s="93">
        <f>'男子リレ-入力'!$H$24</f>
        <v>0</v>
      </c>
      <c r="F16" s="95"/>
      <c r="G16" s="93">
        <f>'男子リレ-入力'!D29</f>
        <v>6</v>
      </c>
      <c r="H16" s="93">
        <f>'男子リレ-入力'!E29</f>
        <v>0</v>
      </c>
      <c r="I16" s="95" t="str">
        <f>'男子リレ-入力'!F29</f>
        <v/>
      </c>
      <c r="J16" s="93">
        <v>11</v>
      </c>
      <c r="K16" s="95"/>
      <c r="L16" s="95"/>
      <c r="M16" s="46"/>
      <c r="N16" s="46"/>
    </row>
    <row r="17" spans="1:14" hidden="1">
      <c r="A17" s="47" t="e">
        <f>'男子リレ-入力'!$J$37</f>
        <v>#VALUE!</v>
      </c>
      <c r="B17" s="50" t="str">
        <f>'男子リレ-入力'!$I$37</f>
        <v/>
      </c>
      <c r="C17" s="47">
        <f>'男子リレ-入力'!$G$35</f>
        <v>0</v>
      </c>
      <c r="D17" s="49"/>
      <c r="E17" s="47">
        <f>'男子リレ-入力'!$H$35</f>
        <v>0</v>
      </c>
      <c r="F17" s="49"/>
      <c r="G17" s="47">
        <f>'男子リレ-入力'!D35</f>
        <v>1</v>
      </c>
      <c r="H17" s="47">
        <f>'男子リレ-入力'!E35</f>
        <v>0</v>
      </c>
      <c r="I17" s="49">
        <f>'男子リレ-入力'!F35</f>
        <v>0</v>
      </c>
      <c r="J17" s="47">
        <v>11</v>
      </c>
      <c r="K17" s="49"/>
      <c r="L17" s="49"/>
      <c r="M17" s="46"/>
      <c r="N17" s="46"/>
    </row>
    <row r="18" spans="1:14" hidden="1">
      <c r="A18" s="47" t="e">
        <f>'男子リレ-入力'!$J$37</f>
        <v>#VALUE!</v>
      </c>
      <c r="B18" s="50" t="str">
        <f>'男子リレ-入力'!$I$37</f>
        <v/>
      </c>
      <c r="C18" s="47">
        <f>'男子リレ-入力'!$G$35</f>
        <v>0</v>
      </c>
      <c r="D18" s="49"/>
      <c r="E18" s="47">
        <f>'男子リレ-入力'!$H$35</f>
        <v>0</v>
      </c>
      <c r="F18" s="49"/>
      <c r="G18" s="47">
        <f>'男子リレ-入力'!D36</f>
        <v>2</v>
      </c>
      <c r="H18" s="47">
        <f>'男子リレ-入力'!E36</f>
        <v>0</v>
      </c>
      <c r="I18" s="49">
        <f>'男子リレ-入力'!F36</f>
        <v>0</v>
      </c>
      <c r="J18" s="47">
        <v>11</v>
      </c>
      <c r="K18" s="49"/>
      <c r="L18" s="49"/>
      <c r="M18" s="46"/>
      <c r="N18" s="46"/>
    </row>
    <row r="19" spans="1:14" hidden="1">
      <c r="A19" s="47" t="e">
        <f>'男子リレ-入力'!$J$37</f>
        <v>#VALUE!</v>
      </c>
      <c r="B19" s="50" t="str">
        <f>'男子リレ-入力'!$I$37</f>
        <v/>
      </c>
      <c r="C19" s="47">
        <f>'男子リレ-入力'!$G$35</f>
        <v>0</v>
      </c>
      <c r="D19" s="49"/>
      <c r="E19" s="47">
        <f>'男子リレ-入力'!$H$35</f>
        <v>0</v>
      </c>
      <c r="F19" s="49"/>
      <c r="G19" s="47">
        <f>'男子リレ-入力'!D37</f>
        <v>3</v>
      </c>
      <c r="H19" s="47">
        <f>'男子リレ-入力'!E37</f>
        <v>0</v>
      </c>
      <c r="I19" s="49">
        <f>'男子リレ-入力'!F37</f>
        <v>0</v>
      </c>
      <c r="J19" s="47">
        <v>11</v>
      </c>
      <c r="K19" s="49"/>
      <c r="L19" s="49"/>
      <c r="M19" s="46"/>
      <c r="N19" s="46"/>
    </row>
    <row r="20" spans="1:14" hidden="1">
      <c r="A20" s="47" t="e">
        <f>'男子リレ-入力'!$J$37</f>
        <v>#VALUE!</v>
      </c>
      <c r="B20" s="50" t="str">
        <f>'男子リレ-入力'!$I$37</f>
        <v/>
      </c>
      <c r="C20" s="47">
        <f>'男子リレ-入力'!$G$35</f>
        <v>0</v>
      </c>
      <c r="D20" s="49"/>
      <c r="E20" s="47">
        <f>'男子リレ-入力'!$H$35</f>
        <v>0</v>
      </c>
      <c r="F20" s="49"/>
      <c r="G20" s="47">
        <f>'男子リレ-入力'!D38</f>
        <v>4</v>
      </c>
      <c r="H20" s="47">
        <f>'男子リレ-入力'!E38</f>
        <v>0</v>
      </c>
      <c r="I20" s="49">
        <f>'男子リレ-入力'!F38</f>
        <v>0</v>
      </c>
      <c r="J20" s="47">
        <v>11</v>
      </c>
      <c r="K20" s="49"/>
      <c r="L20" s="49"/>
      <c r="M20" s="46"/>
      <c r="N20" s="46"/>
    </row>
    <row r="21" spans="1:14" hidden="1">
      <c r="A21" s="47" t="e">
        <f>'男子リレ-入力'!$J$37</f>
        <v>#VALUE!</v>
      </c>
      <c r="B21" s="50" t="str">
        <f>'男子リレ-入力'!$I$37</f>
        <v/>
      </c>
      <c r="C21" s="47">
        <f>'男子リレ-入力'!$G$35</f>
        <v>0</v>
      </c>
      <c r="D21" s="49"/>
      <c r="E21" s="47">
        <f>'男子リレ-入力'!$H$35</f>
        <v>0</v>
      </c>
      <c r="F21" s="49"/>
      <c r="G21" s="47">
        <f>'男子リレ-入力'!D39</f>
        <v>5</v>
      </c>
      <c r="H21" s="47">
        <f>'男子リレ-入力'!E39</f>
        <v>0</v>
      </c>
      <c r="I21" s="49">
        <f>'男子リレ-入力'!F39</f>
        <v>0</v>
      </c>
      <c r="J21" s="47">
        <v>11</v>
      </c>
      <c r="K21" s="49"/>
      <c r="L21" s="49"/>
      <c r="M21" s="46"/>
      <c r="N21" s="46"/>
    </row>
    <row r="22" spans="1:14" hidden="1">
      <c r="A22" s="47" t="e">
        <f>'男子リレ-入力'!$J$37</f>
        <v>#VALUE!</v>
      </c>
      <c r="B22" s="50" t="str">
        <f>'男子リレ-入力'!$I$37</f>
        <v/>
      </c>
      <c r="C22" s="47">
        <f>'男子リレ-入力'!$G$35</f>
        <v>0</v>
      </c>
      <c r="D22" s="49"/>
      <c r="E22" s="47">
        <f>'男子リレ-入力'!$H$35</f>
        <v>0</v>
      </c>
      <c r="F22" s="49"/>
      <c r="G22" s="47">
        <f>'男子リレ-入力'!D40</f>
        <v>6</v>
      </c>
      <c r="H22" s="47">
        <f>'男子リレ-入力'!E40</f>
        <v>0</v>
      </c>
      <c r="I22" s="49">
        <f>'男子リレ-入力'!F40</f>
        <v>0</v>
      </c>
      <c r="J22" s="47">
        <v>11</v>
      </c>
      <c r="K22" s="49"/>
      <c r="L22" s="49"/>
      <c r="M22" s="46"/>
      <c r="N22" s="46"/>
    </row>
    <row r="23" spans="1:14">
      <c r="A23" s="342"/>
      <c r="B23" s="343"/>
      <c r="C23" s="342"/>
      <c r="D23" s="344"/>
      <c r="E23" s="342"/>
      <c r="F23" s="344"/>
      <c r="G23" s="342"/>
      <c r="H23" s="342"/>
      <c r="I23" s="344"/>
      <c r="J23" s="342"/>
      <c r="K23" s="344"/>
      <c r="L23" s="344"/>
      <c r="M23" s="46"/>
      <c r="N23" s="46"/>
    </row>
    <row r="24" spans="1:14">
      <c r="A24" s="47" t="e">
        <f>'男子リレ-入力'!$J$48</f>
        <v>#VALUE!</v>
      </c>
      <c r="B24" s="50" t="str">
        <f>'男子リレ-入力'!$I$46</f>
        <v/>
      </c>
      <c r="C24" s="47">
        <f>'男子リレ-入力'!$G$46</f>
        <v>0</v>
      </c>
      <c r="D24" s="49"/>
      <c r="E24" s="47">
        <f>'男子リレ-入力'!$H$46</f>
        <v>0</v>
      </c>
      <c r="F24" s="49"/>
      <c r="G24" s="47">
        <f>'男子リレ-入力'!D46</f>
        <v>1</v>
      </c>
      <c r="H24" s="47">
        <f>'男子リレ-入力'!E46</f>
        <v>0</v>
      </c>
      <c r="I24" s="49">
        <f>'男子リレ-入力'!F46</f>
        <v>0</v>
      </c>
      <c r="J24" s="47">
        <v>14</v>
      </c>
      <c r="K24" s="49"/>
      <c r="L24" s="49"/>
      <c r="M24" s="46"/>
      <c r="N24" s="46"/>
    </row>
    <row r="25" spans="1:14">
      <c r="A25" s="47" t="e">
        <f>'男子リレ-入力'!$J$48</f>
        <v>#VALUE!</v>
      </c>
      <c r="B25" s="50" t="str">
        <f>'男子リレ-入力'!$I$46</f>
        <v/>
      </c>
      <c r="C25" s="47">
        <f>'男子リレ-入力'!$G$46</f>
        <v>0</v>
      </c>
      <c r="D25" s="49"/>
      <c r="E25" s="47">
        <f>'男子リレ-入力'!$H$46</f>
        <v>0</v>
      </c>
      <c r="F25" s="49"/>
      <c r="G25" s="47">
        <f>'男子リレ-入力'!D47</f>
        <v>2</v>
      </c>
      <c r="H25" s="47">
        <f>'男子リレ-入力'!E47</f>
        <v>0</v>
      </c>
      <c r="I25" s="49">
        <f>'男子リレ-入力'!F47</f>
        <v>0</v>
      </c>
      <c r="J25" s="47">
        <v>14</v>
      </c>
      <c r="K25" s="49"/>
      <c r="L25" s="49"/>
      <c r="M25" s="46"/>
      <c r="N25" s="46"/>
    </row>
    <row r="26" spans="1:14">
      <c r="A26" s="47" t="e">
        <f>'男子リレ-入力'!$J$48</f>
        <v>#VALUE!</v>
      </c>
      <c r="B26" s="50" t="str">
        <f>'男子リレ-入力'!$I$46</f>
        <v/>
      </c>
      <c r="C26" s="47">
        <f>'男子リレ-入力'!$G$46</f>
        <v>0</v>
      </c>
      <c r="D26" s="49"/>
      <c r="E26" s="47">
        <f>'男子リレ-入力'!$H$46</f>
        <v>0</v>
      </c>
      <c r="F26" s="49"/>
      <c r="G26" s="47">
        <f>'男子リレ-入力'!D48</f>
        <v>3</v>
      </c>
      <c r="H26" s="47">
        <f>'男子リレ-入力'!E48</f>
        <v>0</v>
      </c>
      <c r="I26" s="49">
        <f>'男子リレ-入力'!F48</f>
        <v>0</v>
      </c>
      <c r="J26" s="47">
        <v>14</v>
      </c>
      <c r="K26" s="49"/>
      <c r="L26" s="49"/>
      <c r="M26" s="46"/>
      <c r="N26" s="46"/>
    </row>
    <row r="27" spans="1:14">
      <c r="A27" s="47" t="e">
        <f>'男子リレ-入力'!$J$48</f>
        <v>#VALUE!</v>
      </c>
      <c r="B27" s="50" t="str">
        <f>'男子リレ-入力'!$I$46</f>
        <v/>
      </c>
      <c r="C27" s="47">
        <f>'男子リレ-入力'!$G$46</f>
        <v>0</v>
      </c>
      <c r="D27" s="49"/>
      <c r="E27" s="47">
        <f>'男子リレ-入力'!$H$46</f>
        <v>0</v>
      </c>
      <c r="F27" s="49"/>
      <c r="G27" s="47">
        <f>'男子リレ-入力'!D49</f>
        <v>4</v>
      </c>
      <c r="H27" s="47">
        <f>'男子リレ-入力'!E49</f>
        <v>0</v>
      </c>
      <c r="I27" s="49">
        <f>'男子リレ-入力'!F49</f>
        <v>0</v>
      </c>
      <c r="J27" s="47">
        <v>14</v>
      </c>
      <c r="K27" s="49"/>
      <c r="L27" s="49"/>
      <c r="M27" s="46"/>
      <c r="N27" s="46"/>
    </row>
    <row r="28" spans="1:14">
      <c r="A28" s="47" t="e">
        <f>'男子リレ-入力'!$J$48</f>
        <v>#VALUE!</v>
      </c>
      <c r="B28" s="50" t="str">
        <f>'男子リレ-入力'!$I$46</f>
        <v/>
      </c>
      <c r="C28" s="47">
        <f>'男子リレ-入力'!$G$46</f>
        <v>0</v>
      </c>
      <c r="D28" s="49"/>
      <c r="E28" s="47">
        <f>'男子リレ-入力'!$H$46</f>
        <v>0</v>
      </c>
      <c r="F28" s="49"/>
      <c r="G28" s="47">
        <f>'男子リレ-入力'!D50</f>
        <v>5</v>
      </c>
      <c r="H28" s="47">
        <f>'男子リレ-入力'!E50</f>
        <v>0</v>
      </c>
      <c r="I28" s="49">
        <f>'男子リレ-入力'!F50</f>
        <v>0</v>
      </c>
      <c r="J28" s="47">
        <v>14</v>
      </c>
      <c r="K28" s="49"/>
      <c r="L28" s="49"/>
      <c r="M28" s="46"/>
      <c r="N28" s="46"/>
    </row>
    <row r="29" spans="1:14">
      <c r="A29" s="47" t="e">
        <f>'男子リレ-入力'!$J$48</f>
        <v>#VALUE!</v>
      </c>
      <c r="B29" s="50" t="str">
        <f>'男子リレ-入力'!$I$46</f>
        <v/>
      </c>
      <c r="C29" s="47">
        <f>'男子リレ-入力'!$G$46</f>
        <v>0</v>
      </c>
      <c r="D29" s="49"/>
      <c r="E29" s="47">
        <f>'男子リレ-入力'!$H$46</f>
        <v>0</v>
      </c>
      <c r="F29" s="49"/>
      <c r="G29" s="47">
        <f>'男子リレ-入力'!D51</f>
        <v>6</v>
      </c>
      <c r="H29" s="47">
        <f>'男子リレ-入力'!E51</f>
        <v>0</v>
      </c>
      <c r="I29" s="49">
        <f>'男子リレ-入力'!F51</f>
        <v>0</v>
      </c>
      <c r="J29" s="47">
        <v>14</v>
      </c>
      <c r="K29" s="49"/>
      <c r="L29" s="49"/>
      <c r="M29" s="46"/>
      <c r="N29" s="46"/>
    </row>
    <row r="30" spans="1:14">
      <c r="A30" s="13"/>
    </row>
    <row r="31" spans="1:14" ht="14.5" thickBot="1">
      <c r="A31" s="13"/>
    </row>
    <row r="32" spans="1:14" ht="17" thickBot="1">
      <c r="A32" s="1146" t="s">
        <v>472</v>
      </c>
      <c r="B32" s="1147"/>
    </row>
    <row r="33" spans="1:14">
      <c r="A33" s="13"/>
    </row>
    <row r="34" spans="1:14">
      <c r="A34" s="13" t="s">
        <v>396</v>
      </c>
      <c r="B34" s="13" t="s">
        <v>397</v>
      </c>
      <c r="C34" s="13" t="s">
        <v>398</v>
      </c>
      <c r="D34" s="13" t="s">
        <v>399</v>
      </c>
      <c r="E34" s="13" t="s">
        <v>400</v>
      </c>
      <c r="F34" s="26" t="s">
        <v>401</v>
      </c>
      <c r="G34" s="13" t="s">
        <v>402</v>
      </c>
      <c r="H34" s="13" t="s">
        <v>47</v>
      </c>
      <c r="I34" s="13" t="s">
        <v>52</v>
      </c>
      <c r="J34" s="13" t="s">
        <v>403</v>
      </c>
      <c r="K34" s="13" t="s">
        <v>404</v>
      </c>
      <c r="L34" s="13" t="s">
        <v>405</v>
      </c>
      <c r="M34" s="47" t="s">
        <v>406</v>
      </c>
      <c r="N34" s="49"/>
    </row>
    <row r="35" spans="1:14">
      <c r="A35" s="97" t="e">
        <f>'男子リレ-入力'!$V$15</f>
        <v>#VALUE!</v>
      </c>
      <c r="B35" s="98" t="str">
        <f>'男子リレ-入力'!$U$13</f>
        <v/>
      </c>
      <c r="C35" s="97" t="str">
        <f>'男子リレ-入力'!$S$13</f>
        <v/>
      </c>
      <c r="D35" s="97"/>
      <c r="E35" s="97">
        <f>'男子リレ-入力'!$T$13</f>
        <v>0</v>
      </c>
      <c r="F35" s="100"/>
      <c r="G35" s="97">
        <f>'男子リレ-入力'!P13</f>
        <v>1</v>
      </c>
      <c r="H35" s="97">
        <f>'男子リレ-入力'!Q13</f>
        <v>0</v>
      </c>
      <c r="I35" s="99" t="str">
        <f>'男子リレ-入力'!R13</f>
        <v/>
      </c>
      <c r="J35" s="97">
        <v>15</v>
      </c>
      <c r="K35" s="99"/>
      <c r="L35" s="99"/>
      <c r="M35" s="49"/>
      <c r="N35" s="49"/>
    </row>
    <row r="36" spans="1:14">
      <c r="A36" s="97" t="e">
        <f>'男子リレ-入力'!$V$15</f>
        <v>#VALUE!</v>
      </c>
      <c r="B36" s="98" t="str">
        <f>'男子リレ-入力'!$U$13</f>
        <v/>
      </c>
      <c r="C36" s="97" t="str">
        <f>'男子リレ-入力'!$S$13</f>
        <v/>
      </c>
      <c r="D36" s="97"/>
      <c r="E36" s="97">
        <f>'男子リレ-入力'!$T$13</f>
        <v>0</v>
      </c>
      <c r="F36" s="100"/>
      <c r="G36" s="97">
        <f>'男子リレ-入力'!P14</f>
        <v>2</v>
      </c>
      <c r="H36" s="97">
        <f>'男子リレ-入力'!Q14</f>
        <v>0</v>
      </c>
      <c r="I36" s="99" t="str">
        <f>'男子リレ-入力'!R14</f>
        <v/>
      </c>
      <c r="J36" s="97">
        <v>15</v>
      </c>
      <c r="K36" s="99"/>
      <c r="L36" s="99"/>
      <c r="M36" s="49"/>
      <c r="N36" s="49"/>
    </row>
    <row r="37" spans="1:14">
      <c r="A37" s="97" t="e">
        <f>'男子リレ-入力'!$V$15</f>
        <v>#VALUE!</v>
      </c>
      <c r="B37" s="98" t="str">
        <f>'男子リレ-入力'!$U$13</f>
        <v/>
      </c>
      <c r="C37" s="97" t="str">
        <f>'男子リレ-入力'!$S$13</f>
        <v/>
      </c>
      <c r="D37" s="97"/>
      <c r="E37" s="97">
        <f>'男子リレ-入力'!$T$13</f>
        <v>0</v>
      </c>
      <c r="F37" s="100"/>
      <c r="G37" s="97">
        <f>'男子リレ-入力'!P15</f>
        <v>3</v>
      </c>
      <c r="H37" s="97">
        <f>'男子リレ-入力'!Q15</f>
        <v>0</v>
      </c>
      <c r="I37" s="99" t="str">
        <f>'男子リレ-入力'!R15</f>
        <v/>
      </c>
      <c r="J37" s="97">
        <v>15</v>
      </c>
      <c r="K37" s="99"/>
      <c r="L37" s="99"/>
      <c r="M37" s="49"/>
      <c r="N37" s="49"/>
    </row>
    <row r="38" spans="1:14">
      <c r="A38" s="97" t="e">
        <f>'男子リレ-入力'!$V$15</f>
        <v>#VALUE!</v>
      </c>
      <c r="B38" s="98" t="str">
        <f>'男子リレ-入力'!$U$13</f>
        <v/>
      </c>
      <c r="C38" s="97" t="str">
        <f>'男子リレ-入力'!$S$13</f>
        <v/>
      </c>
      <c r="D38" s="97"/>
      <c r="E38" s="97">
        <f>'男子リレ-入力'!$T$13</f>
        <v>0</v>
      </c>
      <c r="F38" s="100"/>
      <c r="G38" s="97">
        <f>'男子リレ-入力'!P16</f>
        <v>4</v>
      </c>
      <c r="H38" s="97">
        <f>'男子リレ-入力'!Q16</f>
        <v>0</v>
      </c>
      <c r="I38" s="99" t="str">
        <f>'男子リレ-入力'!R16</f>
        <v/>
      </c>
      <c r="J38" s="97">
        <v>15</v>
      </c>
      <c r="K38" s="99"/>
      <c r="L38" s="99"/>
      <c r="M38" s="49"/>
      <c r="N38" s="49"/>
    </row>
    <row r="39" spans="1:14">
      <c r="A39" s="97" t="e">
        <f>'男子リレ-入力'!$V$15</f>
        <v>#VALUE!</v>
      </c>
      <c r="B39" s="98" t="str">
        <f>'男子リレ-入力'!$U$13</f>
        <v/>
      </c>
      <c r="C39" s="97" t="str">
        <f>'男子リレ-入力'!$S$13</f>
        <v/>
      </c>
      <c r="D39" s="97"/>
      <c r="E39" s="97">
        <f>'男子リレ-入力'!$T$13</f>
        <v>0</v>
      </c>
      <c r="F39" s="100"/>
      <c r="G39" s="97">
        <f>'男子リレ-入力'!P17</f>
        <v>5</v>
      </c>
      <c r="H39" s="97">
        <f>'男子リレ-入力'!Q17</f>
        <v>0</v>
      </c>
      <c r="I39" s="99" t="str">
        <f>'男子リレ-入力'!R17</f>
        <v/>
      </c>
      <c r="J39" s="97">
        <v>15</v>
      </c>
      <c r="K39" s="99"/>
      <c r="L39" s="99"/>
      <c r="M39" s="49"/>
      <c r="N39" s="49"/>
    </row>
    <row r="40" spans="1:14">
      <c r="A40" s="97" t="e">
        <f>'男子リレ-入力'!$V$15</f>
        <v>#VALUE!</v>
      </c>
      <c r="B40" s="98" t="str">
        <f>'男子リレ-入力'!$U$13</f>
        <v/>
      </c>
      <c r="C40" s="97" t="str">
        <f>'男子リレ-入力'!$S$13</f>
        <v/>
      </c>
      <c r="D40" s="97"/>
      <c r="E40" s="97">
        <f>'男子リレ-入力'!$T$13</f>
        <v>0</v>
      </c>
      <c r="F40" s="100"/>
      <c r="G40" s="97">
        <f>'男子リレ-入力'!P18</f>
        <v>6</v>
      </c>
      <c r="H40" s="97">
        <f>'男子リレ-入力'!Q18</f>
        <v>0</v>
      </c>
      <c r="I40" s="99" t="str">
        <f>'男子リレ-入力'!R18</f>
        <v/>
      </c>
      <c r="J40" s="97">
        <v>15</v>
      </c>
      <c r="K40" s="99"/>
      <c r="L40" s="99"/>
      <c r="M40" s="49"/>
      <c r="N40" s="49"/>
    </row>
    <row r="41" spans="1:14" hidden="1">
      <c r="A41" s="47" t="e">
        <f>'男子リレ-入力'!$V$26</f>
        <v>#VALUE!</v>
      </c>
      <c r="B41" s="50" t="str">
        <f>'男子リレ-入力'!$U$24</f>
        <v/>
      </c>
      <c r="C41" s="47" t="str">
        <f>'男子リレ-入力'!$S$24</f>
        <v/>
      </c>
      <c r="D41" s="49"/>
      <c r="E41" s="47">
        <f>'男子リレ-入力'!$T$24</f>
        <v>0</v>
      </c>
      <c r="F41" s="49"/>
      <c r="G41" s="47">
        <f>'男子リレ-入力'!P24</f>
        <v>1</v>
      </c>
      <c r="H41" s="47">
        <f>'男子リレ-入力'!Q24</f>
        <v>0</v>
      </c>
      <c r="I41" s="49" t="str">
        <f>'男子リレ-入力'!R24</f>
        <v/>
      </c>
      <c r="J41" s="47">
        <v>12</v>
      </c>
      <c r="K41" s="49"/>
      <c r="L41" s="49"/>
      <c r="M41" s="49"/>
      <c r="N41" s="49"/>
    </row>
    <row r="42" spans="1:14" hidden="1">
      <c r="A42" s="47" t="e">
        <f>'男子リレ-入力'!$V$26</f>
        <v>#VALUE!</v>
      </c>
      <c r="B42" s="50" t="str">
        <f>'男子リレ-入力'!$U$24</f>
        <v/>
      </c>
      <c r="C42" s="47" t="str">
        <f>'男子リレ-入力'!$S$24</f>
        <v/>
      </c>
      <c r="D42" s="49"/>
      <c r="E42" s="47">
        <f>'男子リレ-入力'!$T$24</f>
        <v>0</v>
      </c>
      <c r="F42" s="49"/>
      <c r="G42" s="47">
        <f>'男子リレ-入力'!P25</f>
        <v>2</v>
      </c>
      <c r="H42" s="47">
        <f>'男子リレ-入力'!Q25</f>
        <v>0</v>
      </c>
      <c r="I42" s="49" t="str">
        <f>'男子リレ-入力'!R25</f>
        <v/>
      </c>
      <c r="J42" s="47">
        <v>12</v>
      </c>
      <c r="K42" s="49"/>
      <c r="L42" s="49"/>
      <c r="M42" s="49"/>
      <c r="N42" s="49"/>
    </row>
    <row r="43" spans="1:14" hidden="1">
      <c r="A43" s="47" t="e">
        <f>'男子リレ-入力'!$V$26</f>
        <v>#VALUE!</v>
      </c>
      <c r="B43" s="50" t="str">
        <f>'男子リレ-入力'!$U$24</f>
        <v/>
      </c>
      <c r="C43" s="47" t="str">
        <f>'男子リレ-入力'!$S$24</f>
        <v/>
      </c>
      <c r="D43" s="49"/>
      <c r="E43" s="47">
        <f>'男子リレ-入力'!$T$24</f>
        <v>0</v>
      </c>
      <c r="F43" s="49"/>
      <c r="G43" s="47">
        <f>'男子リレ-入力'!P26</f>
        <v>3</v>
      </c>
      <c r="H43" s="47">
        <f>'男子リレ-入力'!Q26</f>
        <v>0</v>
      </c>
      <c r="I43" s="49" t="str">
        <f>'男子リレ-入力'!R26</f>
        <v/>
      </c>
      <c r="J43" s="47">
        <v>12</v>
      </c>
      <c r="K43" s="49"/>
      <c r="L43" s="49"/>
      <c r="M43" s="49"/>
      <c r="N43" s="49"/>
    </row>
    <row r="44" spans="1:14" hidden="1">
      <c r="A44" s="47" t="e">
        <f>'男子リレ-入力'!$V$26</f>
        <v>#VALUE!</v>
      </c>
      <c r="B44" s="50" t="str">
        <f>'男子リレ-入力'!$U$24</f>
        <v/>
      </c>
      <c r="C44" s="47" t="str">
        <f>'男子リレ-入力'!$S$24</f>
        <v/>
      </c>
      <c r="D44" s="49"/>
      <c r="E44" s="47">
        <f>'男子リレ-入力'!$T$24</f>
        <v>0</v>
      </c>
      <c r="F44" s="49"/>
      <c r="G44" s="47">
        <f>'男子リレ-入力'!P27</f>
        <v>4</v>
      </c>
      <c r="H44" s="47">
        <f>'男子リレ-入力'!Q27</f>
        <v>0</v>
      </c>
      <c r="I44" s="49" t="str">
        <f>'男子リレ-入力'!R27</f>
        <v/>
      </c>
      <c r="J44" s="47">
        <v>12</v>
      </c>
      <c r="K44" s="49"/>
      <c r="L44" s="49"/>
      <c r="M44" s="49"/>
      <c r="N44" s="49"/>
    </row>
    <row r="45" spans="1:14" hidden="1">
      <c r="A45" s="47" t="e">
        <f>'男子リレ-入力'!$V$26</f>
        <v>#VALUE!</v>
      </c>
      <c r="B45" s="50" t="str">
        <f>'男子リレ-入力'!$U$24</f>
        <v/>
      </c>
      <c r="C45" s="47" t="str">
        <f>'男子リレ-入力'!$S$24</f>
        <v/>
      </c>
      <c r="D45" s="49"/>
      <c r="E45" s="47">
        <f>'男子リレ-入力'!$T$24</f>
        <v>0</v>
      </c>
      <c r="F45" s="49"/>
      <c r="G45" s="47">
        <f>'男子リレ-入力'!P28</f>
        <v>5</v>
      </c>
      <c r="H45" s="47">
        <f>'男子リレ-入力'!Q28</f>
        <v>0</v>
      </c>
      <c r="I45" s="49" t="str">
        <f>'男子リレ-入力'!R28</f>
        <v/>
      </c>
      <c r="J45" s="47">
        <v>12</v>
      </c>
      <c r="K45" s="49"/>
      <c r="L45" s="49"/>
      <c r="M45" s="49"/>
      <c r="N45" s="49"/>
    </row>
    <row r="46" spans="1:14" hidden="1">
      <c r="A46" s="47" t="e">
        <f>'男子リレ-入力'!$V$26</f>
        <v>#VALUE!</v>
      </c>
      <c r="B46" s="50" t="str">
        <f>'男子リレ-入力'!$U$24</f>
        <v/>
      </c>
      <c r="C46" s="47" t="str">
        <f>'男子リレ-入力'!$S$24</f>
        <v/>
      </c>
      <c r="D46" s="49"/>
      <c r="E46" s="47">
        <f>'男子リレ-入力'!$T$24</f>
        <v>0</v>
      </c>
      <c r="F46" s="49"/>
      <c r="G46" s="47">
        <f>'男子リレ-入力'!P29</f>
        <v>6</v>
      </c>
      <c r="H46" s="47">
        <f>'男子リレ-入力'!Q29</f>
        <v>0</v>
      </c>
      <c r="I46" s="49" t="str">
        <f>'男子リレ-入力'!R29</f>
        <v/>
      </c>
      <c r="J46" s="47">
        <v>12</v>
      </c>
      <c r="K46" s="49"/>
      <c r="L46" s="49"/>
      <c r="M46" s="47"/>
      <c r="N46" s="49"/>
    </row>
    <row r="47" spans="1:14" hidden="1">
      <c r="A47" s="47" t="e">
        <f>'男子リレ-入力'!$V$37</f>
        <v>#VALUE!</v>
      </c>
      <c r="B47" s="50" t="str">
        <f>'男子リレ-入力'!$U$35</f>
        <v/>
      </c>
      <c r="C47" s="47">
        <f>'男子リレ-入力'!$S$35</f>
        <v>0</v>
      </c>
      <c r="D47" s="49"/>
      <c r="E47" s="47">
        <f>'男子リレ-入力'!$T$35</f>
        <v>0</v>
      </c>
      <c r="F47" s="49"/>
      <c r="G47" s="47">
        <f>'男子リレ-入力'!P35</f>
        <v>1</v>
      </c>
      <c r="H47" s="47">
        <f>'男子リレ-入力'!Q35</f>
        <v>0</v>
      </c>
      <c r="I47" s="49">
        <f>'男子リレ-入力'!R35</f>
        <v>0</v>
      </c>
      <c r="J47" s="47">
        <v>12</v>
      </c>
      <c r="K47" s="49"/>
      <c r="L47" s="49"/>
      <c r="M47" s="47"/>
      <c r="N47" s="49"/>
    </row>
    <row r="48" spans="1:14" hidden="1">
      <c r="A48" s="47" t="e">
        <f>'男子リレ-入力'!$V$37</f>
        <v>#VALUE!</v>
      </c>
      <c r="B48" s="50" t="str">
        <f>'男子リレ-入力'!$U$35</f>
        <v/>
      </c>
      <c r="C48" s="47">
        <f>'男子リレ-入力'!$S$35</f>
        <v>0</v>
      </c>
      <c r="D48" s="49"/>
      <c r="E48" s="47">
        <f>'男子リレ-入力'!$T$35</f>
        <v>0</v>
      </c>
      <c r="F48" s="49"/>
      <c r="G48" s="47">
        <f>'男子リレ-入力'!P36</f>
        <v>2</v>
      </c>
      <c r="H48" s="47">
        <f>'男子リレ-入力'!Q36</f>
        <v>0</v>
      </c>
      <c r="I48" s="49">
        <f>'男子リレ-入力'!R36</f>
        <v>0</v>
      </c>
      <c r="J48" s="47">
        <v>12</v>
      </c>
      <c r="K48" s="49"/>
      <c r="L48" s="49"/>
      <c r="M48" s="47"/>
      <c r="N48" s="49"/>
    </row>
    <row r="49" spans="1:14" hidden="1">
      <c r="A49" s="47" t="e">
        <f>'男子リレ-入力'!$V$37</f>
        <v>#VALUE!</v>
      </c>
      <c r="B49" s="50" t="str">
        <f>'男子リレ-入力'!$U$35</f>
        <v/>
      </c>
      <c r="C49" s="47">
        <f>'男子リレ-入力'!$S$35</f>
        <v>0</v>
      </c>
      <c r="D49" s="49"/>
      <c r="E49" s="47">
        <f>'男子リレ-入力'!$T$35</f>
        <v>0</v>
      </c>
      <c r="F49" s="49"/>
      <c r="G49" s="47">
        <f>'男子リレ-入力'!P37</f>
        <v>3</v>
      </c>
      <c r="H49" s="47">
        <f>'男子リレ-入力'!Q37</f>
        <v>0</v>
      </c>
      <c r="I49" s="49">
        <f>'男子リレ-入力'!R37</f>
        <v>0</v>
      </c>
      <c r="J49" s="47">
        <v>12</v>
      </c>
      <c r="K49" s="49"/>
      <c r="L49" s="49"/>
      <c r="M49" s="47"/>
      <c r="N49" s="49"/>
    </row>
    <row r="50" spans="1:14" hidden="1">
      <c r="A50" s="47" t="e">
        <f>'男子リレ-入力'!$V$37</f>
        <v>#VALUE!</v>
      </c>
      <c r="B50" s="50" t="str">
        <f>'男子リレ-入力'!$U$35</f>
        <v/>
      </c>
      <c r="C50" s="47">
        <f>'男子リレ-入力'!$S$35</f>
        <v>0</v>
      </c>
      <c r="D50" s="49"/>
      <c r="E50" s="47">
        <f>'男子リレ-入力'!$T$35</f>
        <v>0</v>
      </c>
      <c r="F50" s="49"/>
      <c r="G50" s="47">
        <f>'男子リレ-入力'!P38</f>
        <v>4</v>
      </c>
      <c r="H50" s="47">
        <f>'男子リレ-入力'!Q38</f>
        <v>0</v>
      </c>
      <c r="I50" s="49">
        <f>'男子リレ-入力'!R38</f>
        <v>0</v>
      </c>
      <c r="J50" s="47">
        <v>12</v>
      </c>
      <c r="K50" s="49"/>
      <c r="L50" s="49"/>
      <c r="M50" s="47"/>
      <c r="N50" s="49"/>
    </row>
    <row r="51" spans="1:14" hidden="1">
      <c r="A51" s="47" t="e">
        <f>'男子リレ-入力'!$V$37</f>
        <v>#VALUE!</v>
      </c>
      <c r="B51" s="50" t="str">
        <f>'男子リレ-入力'!$U$35</f>
        <v/>
      </c>
      <c r="C51" s="47">
        <f>'男子リレ-入力'!$S$35</f>
        <v>0</v>
      </c>
      <c r="D51" s="49"/>
      <c r="E51" s="47">
        <f>'男子リレ-入力'!$T$35</f>
        <v>0</v>
      </c>
      <c r="F51" s="49"/>
      <c r="G51" s="47">
        <f>'男子リレ-入力'!P39</f>
        <v>5</v>
      </c>
      <c r="H51" s="47">
        <f>'男子リレ-入力'!Q39</f>
        <v>0</v>
      </c>
      <c r="I51" s="49">
        <f>'男子リレ-入力'!R39</f>
        <v>0</v>
      </c>
      <c r="J51" s="47">
        <v>12</v>
      </c>
      <c r="K51" s="49"/>
      <c r="L51" s="49"/>
      <c r="M51" s="47"/>
      <c r="N51" s="49"/>
    </row>
    <row r="52" spans="1:14" hidden="1">
      <c r="A52" s="47" t="e">
        <f>'男子リレ-入力'!$V$37</f>
        <v>#VALUE!</v>
      </c>
      <c r="B52" s="50" t="str">
        <f>'男子リレ-入力'!$U$35</f>
        <v/>
      </c>
      <c r="C52" s="47">
        <f>'男子リレ-入力'!$S$35</f>
        <v>0</v>
      </c>
      <c r="D52" s="49"/>
      <c r="E52" s="47">
        <f>'男子リレ-入力'!$T$35</f>
        <v>0</v>
      </c>
      <c r="F52" s="49"/>
      <c r="G52" s="47">
        <f>'男子リレ-入力'!P40</f>
        <v>6</v>
      </c>
      <c r="H52" s="47">
        <f>'男子リレ-入力'!Q40</f>
        <v>0</v>
      </c>
      <c r="I52" s="49">
        <f>'男子リレ-入力'!R40</f>
        <v>0</v>
      </c>
      <c r="J52" s="47">
        <v>12</v>
      </c>
      <c r="K52" s="49"/>
      <c r="L52" s="49"/>
      <c r="M52" s="49"/>
      <c r="N52" s="49"/>
    </row>
    <row r="53" spans="1:14">
      <c r="A53" s="342"/>
      <c r="B53" s="343"/>
      <c r="C53" s="342"/>
      <c r="D53" s="344"/>
      <c r="E53" s="342"/>
      <c r="F53" s="344"/>
      <c r="G53" s="342"/>
      <c r="H53" s="342"/>
      <c r="I53" s="344"/>
      <c r="J53" s="342"/>
      <c r="K53" s="344"/>
      <c r="L53" s="344"/>
      <c r="M53" s="49"/>
      <c r="N53" s="49"/>
    </row>
    <row r="54" spans="1:14">
      <c r="A54" s="47" t="e">
        <f>'男子リレ-入力'!$V$48</f>
        <v>#VALUE!</v>
      </c>
      <c r="B54" s="50" t="str">
        <f>'男子リレ-入力'!$U$46</f>
        <v/>
      </c>
      <c r="C54" s="47">
        <f>'男子リレ-入力'!$S$46</f>
        <v>0</v>
      </c>
      <c r="D54" s="49"/>
      <c r="E54" s="47">
        <f>'男子リレ-入力'!$T$46</f>
        <v>0</v>
      </c>
      <c r="F54" s="49"/>
      <c r="G54" s="47">
        <f>'男子リレ-入力'!P46</f>
        <v>1</v>
      </c>
      <c r="H54" s="47">
        <f>'男子リレ-入力'!Q46</f>
        <v>0</v>
      </c>
      <c r="I54" s="49">
        <f>'男子リレ-入力'!R46</f>
        <v>0</v>
      </c>
      <c r="J54" s="47">
        <v>15</v>
      </c>
      <c r="K54" s="49"/>
      <c r="L54" s="49"/>
      <c r="M54" s="49"/>
      <c r="N54" s="49"/>
    </row>
    <row r="55" spans="1:14">
      <c r="A55" s="47" t="e">
        <f>'男子リレ-入力'!$V$48</f>
        <v>#VALUE!</v>
      </c>
      <c r="B55" s="50" t="str">
        <f>'男子リレ-入力'!$U$46</f>
        <v/>
      </c>
      <c r="C55" s="47">
        <f>'男子リレ-入力'!$S$46</f>
        <v>0</v>
      </c>
      <c r="D55" s="49"/>
      <c r="E55" s="47">
        <f>'男子リレ-入力'!$T$46</f>
        <v>0</v>
      </c>
      <c r="F55" s="49"/>
      <c r="G55" s="47">
        <f>'男子リレ-入力'!P47</f>
        <v>2</v>
      </c>
      <c r="H55" s="47">
        <f>'男子リレ-入力'!Q47</f>
        <v>0</v>
      </c>
      <c r="I55" s="49">
        <f>'男子リレ-入力'!R47</f>
        <v>0</v>
      </c>
      <c r="J55" s="47">
        <v>15</v>
      </c>
      <c r="K55" s="49"/>
      <c r="L55" s="49"/>
      <c r="M55" s="49"/>
      <c r="N55" s="49"/>
    </row>
    <row r="56" spans="1:14">
      <c r="A56" s="47" t="e">
        <f>'男子リレ-入力'!$V$48</f>
        <v>#VALUE!</v>
      </c>
      <c r="B56" s="50" t="str">
        <f>'男子リレ-入力'!$U$46</f>
        <v/>
      </c>
      <c r="C56" s="47">
        <f>'男子リレ-入力'!$S$46</f>
        <v>0</v>
      </c>
      <c r="D56" s="49"/>
      <c r="E56" s="47">
        <f>'男子リレ-入力'!$T$46</f>
        <v>0</v>
      </c>
      <c r="F56" s="49"/>
      <c r="G56" s="47">
        <f>'男子リレ-入力'!P48</f>
        <v>3</v>
      </c>
      <c r="H56" s="47">
        <f>'男子リレ-入力'!Q48</f>
        <v>0</v>
      </c>
      <c r="I56" s="49">
        <f>'男子リレ-入力'!R48</f>
        <v>0</v>
      </c>
      <c r="J56" s="47">
        <v>15</v>
      </c>
      <c r="K56" s="49"/>
      <c r="L56" s="49"/>
      <c r="M56" s="49"/>
      <c r="N56" s="49"/>
    </row>
    <row r="57" spans="1:14">
      <c r="A57" s="47" t="e">
        <f>'男子リレ-入力'!$V$48</f>
        <v>#VALUE!</v>
      </c>
      <c r="B57" s="50" t="str">
        <f>'男子リレ-入力'!$U$46</f>
        <v/>
      </c>
      <c r="C57" s="47">
        <f>'男子リレ-入力'!$S$46</f>
        <v>0</v>
      </c>
      <c r="D57" s="49"/>
      <c r="E57" s="47">
        <f>'男子リレ-入力'!$T$46</f>
        <v>0</v>
      </c>
      <c r="F57" s="49"/>
      <c r="G57" s="47">
        <f>'男子リレ-入力'!P49</f>
        <v>4</v>
      </c>
      <c r="H57" s="47">
        <f>'男子リレ-入力'!Q49</f>
        <v>0</v>
      </c>
      <c r="I57" s="49">
        <f>'男子リレ-入力'!R49</f>
        <v>0</v>
      </c>
      <c r="J57" s="47">
        <v>15</v>
      </c>
      <c r="K57" s="49"/>
      <c r="L57" s="49"/>
      <c r="M57" s="49"/>
      <c r="N57" s="49"/>
    </row>
    <row r="58" spans="1:14">
      <c r="A58" s="47" t="e">
        <f>'男子リレ-入力'!$V$48</f>
        <v>#VALUE!</v>
      </c>
      <c r="B58" s="50" t="str">
        <f>'男子リレ-入力'!$U$46</f>
        <v/>
      </c>
      <c r="C58" s="47">
        <f>'男子リレ-入力'!$S$46</f>
        <v>0</v>
      </c>
      <c r="D58" s="49"/>
      <c r="E58" s="47">
        <f>'男子リレ-入力'!$T$46</f>
        <v>0</v>
      </c>
      <c r="F58" s="49"/>
      <c r="G58" s="47">
        <f>'男子リレ-入力'!P50</f>
        <v>5</v>
      </c>
      <c r="H58" s="47">
        <f>'男子リレ-入力'!Q50</f>
        <v>0</v>
      </c>
      <c r="I58" s="49">
        <f>'男子リレ-入力'!R50</f>
        <v>0</v>
      </c>
      <c r="J58" s="47">
        <v>15</v>
      </c>
      <c r="K58" s="49"/>
      <c r="L58" s="49"/>
      <c r="M58" s="49"/>
      <c r="N58" s="49"/>
    </row>
    <row r="59" spans="1:14">
      <c r="A59" s="47" t="e">
        <f>'男子リレ-入力'!$V$48</f>
        <v>#VALUE!</v>
      </c>
      <c r="B59" s="50" t="str">
        <f>'男子リレ-入力'!$U$46</f>
        <v/>
      </c>
      <c r="C59" s="47">
        <f>'男子リレ-入力'!$S$46</f>
        <v>0</v>
      </c>
      <c r="D59" s="49"/>
      <c r="E59" s="47">
        <f>'男子リレ-入力'!$T$46</f>
        <v>0</v>
      </c>
      <c r="F59" s="49"/>
      <c r="G59" s="47">
        <f>'男子リレ-入力'!P51</f>
        <v>6</v>
      </c>
      <c r="H59" s="47">
        <f>'男子リレ-入力'!Q51</f>
        <v>0</v>
      </c>
      <c r="I59" s="49">
        <f>'男子リレ-入力'!R51</f>
        <v>0</v>
      </c>
      <c r="J59" s="47">
        <v>15</v>
      </c>
      <c r="K59" s="49"/>
      <c r="L59" s="49"/>
      <c r="M59" s="49"/>
      <c r="N59" s="49"/>
    </row>
    <row r="60" spans="1:14">
      <c r="M60" s="49"/>
      <c r="N60" s="49"/>
    </row>
    <row r="61" spans="1:14">
      <c r="M61" s="49"/>
      <c r="N61" s="49"/>
    </row>
    <row r="62" spans="1:14">
      <c r="M62" s="49"/>
      <c r="N62" s="49"/>
    </row>
    <row r="63" spans="1:14">
      <c r="M63" s="49"/>
      <c r="N63" s="49"/>
    </row>
    <row r="64" spans="1:14">
      <c r="M64" s="49"/>
      <c r="N64" s="49"/>
    </row>
    <row r="65" spans="13:14">
      <c r="M65" s="49"/>
      <c r="N65" s="49"/>
    </row>
  </sheetData>
  <sheetProtection algorithmName="SHA-512" hashValue="CH5R9BYV0aiQ5r6B3qxqexHLqpIu0abeuSEF8zjrHjt5OR9wLVvo+/2Gn/3LE/3OfNxBhqwU2awO0rJX/hbG7A==" saltValue="I88BSoKImN7j/R3SBEinKg==" spinCount="100000" sheet="1" objects="1" scenarios="1"/>
  <mergeCells count="3">
    <mergeCell ref="A2:B2"/>
    <mergeCell ref="A32:B32"/>
    <mergeCell ref="F1:G2"/>
  </mergeCells>
  <phoneticPr fontId="4"/>
  <pageMargins left="0.23622047244094491" right="0.23622047244094491" top="0.74803149606299213" bottom="0.74803149606299213" header="0.31496062992125984" footer="0.31496062992125984"/>
  <pageSetup paperSize="9" scale="85" fitToWidth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N60"/>
  <sheetViews>
    <sheetView view="pageBreakPreview" zoomScaleNormal="100" zoomScaleSheetLayoutView="100" workbookViewId="0">
      <selection activeCell="H8" sqref="H8"/>
    </sheetView>
  </sheetViews>
  <sheetFormatPr defaultRowHeight="14"/>
  <cols>
    <col min="3" max="3" width="14.6640625" customWidth="1"/>
    <col min="5" max="5" width="15.5" customWidth="1"/>
    <col min="8" max="8" width="9.6640625" customWidth="1"/>
    <col min="9" max="9" width="16.1640625" customWidth="1"/>
    <col min="10" max="10" width="15.08203125" customWidth="1"/>
  </cols>
  <sheetData>
    <row r="1" spans="1:14">
      <c r="F1" s="1154" t="s">
        <v>519</v>
      </c>
      <c r="G1" s="1155"/>
    </row>
    <row r="2" spans="1:14" ht="14.5" thickBot="1">
      <c r="F2" s="1156"/>
      <c r="G2" s="1157"/>
    </row>
    <row r="3" spans="1:14" ht="17" thickBot="1">
      <c r="A3" s="1152" t="s">
        <v>473</v>
      </c>
      <c r="B3" s="1153"/>
    </row>
    <row r="5" spans="1:14">
      <c r="A5" s="13" t="s">
        <v>396</v>
      </c>
      <c r="B5" s="13" t="s">
        <v>397</v>
      </c>
      <c r="C5" s="13" t="s">
        <v>398</v>
      </c>
      <c r="D5" s="13" t="s">
        <v>399</v>
      </c>
      <c r="E5" s="13" t="s">
        <v>400</v>
      </c>
      <c r="F5" s="26" t="s">
        <v>401</v>
      </c>
      <c r="G5" s="13" t="s">
        <v>402</v>
      </c>
      <c r="H5" s="13" t="s">
        <v>47</v>
      </c>
      <c r="I5" s="13" t="s">
        <v>52</v>
      </c>
      <c r="J5" s="13" t="s">
        <v>403</v>
      </c>
      <c r="K5" s="13" t="s">
        <v>404</v>
      </c>
      <c r="L5" s="13" t="s">
        <v>405</v>
      </c>
      <c r="M5" s="13" t="s">
        <v>406</v>
      </c>
    </row>
    <row r="6" spans="1:14">
      <c r="A6" s="29" t="e">
        <f>'女子リレ-入力'!$J$15</f>
        <v>#VALUE!</v>
      </c>
      <c r="B6" s="30" t="str">
        <f>'女子リレ-入力'!$I$13</f>
        <v/>
      </c>
      <c r="C6" s="29" t="str">
        <f>'女子リレ-入力'!$G$13</f>
        <v/>
      </c>
      <c r="D6" s="29"/>
      <c r="E6" s="29">
        <f>'女子リレ-入力'!$H$13</f>
        <v>0</v>
      </c>
      <c r="F6" s="92"/>
      <c r="G6" s="29">
        <f>'女子リレ-入力'!D13</f>
        <v>1</v>
      </c>
      <c r="H6" s="29">
        <f>'女子リレ-入力'!E13</f>
        <v>0</v>
      </c>
      <c r="I6" s="28" t="str">
        <f>'女子リレ-入力'!F13</f>
        <v/>
      </c>
      <c r="J6" s="29">
        <v>37</v>
      </c>
      <c r="K6" s="28"/>
      <c r="L6" s="28"/>
      <c r="M6" s="28"/>
      <c r="N6" s="28"/>
    </row>
    <row r="7" spans="1:14">
      <c r="A7" s="29" t="e">
        <f>'女子リレ-入力'!$J$15</f>
        <v>#VALUE!</v>
      </c>
      <c r="B7" s="30" t="str">
        <f>'女子リレ-入力'!$I$13</f>
        <v/>
      </c>
      <c r="C7" s="29" t="str">
        <f>'女子リレ-入力'!$G$13</f>
        <v/>
      </c>
      <c r="D7" s="29"/>
      <c r="E7" s="29">
        <f>'女子リレ-入力'!$H$13</f>
        <v>0</v>
      </c>
      <c r="F7" s="92"/>
      <c r="G7" s="29">
        <f>'女子リレ-入力'!D14</f>
        <v>2</v>
      </c>
      <c r="H7" s="29">
        <f>'女子リレ-入力'!E14</f>
        <v>0</v>
      </c>
      <c r="I7" s="28" t="str">
        <f>'女子リレ-入力'!F14</f>
        <v/>
      </c>
      <c r="J7" s="29">
        <v>37</v>
      </c>
      <c r="K7" s="28"/>
      <c r="L7" s="28"/>
      <c r="M7" s="28"/>
      <c r="N7" s="28"/>
    </row>
    <row r="8" spans="1:14">
      <c r="A8" s="29" t="e">
        <f>'女子リレ-入力'!$J$15</f>
        <v>#VALUE!</v>
      </c>
      <c r="B8" s="30" t="str">
        <f>'女子リレ-入力'!$I$13</f>
        <v/>
      </c>
      <c r="C8" s="29" t="str">
        <f>'女子リレ-入力'!$G$13</f>
        <v/>
      </c>
      <c r="D8" s="29"/>
      <c r="E8" s="29">
        <f>'女子リレ-入力'!$H$13</f>
        <v>0</v>
      </c>
      <c r="F8" s="92"/>
      <c r="G8" s="29">
        <f>'女子リレ-入力'!D15</f>
        <v>3</v>
      </c>
      <c r="H8" s="29">
        <f>'女子リレ-入力'!E15</f>
        <v>0</v>
      </c>
      <c r="I8" s="28" t="str">
        <f>'女子リレ-入力'!F15</f>
        <v/>
      </c>
      <c r="J8" s="29">
        <v>37</v>
      </c>
      <c r="K8" s="28"/>
      <c r="L8" s="28"/>
      <c r="M8" s="28"/>
      <c r="N8" s="28"/>
    </row>
    <row r="9" spans="1:14">
      <c r="A9" s="29" t="e">
        <f>'女子リレ-入力'!$J$15</f>
        <v>#VALUE!</v>
      </c>
      <c r="B9" s="30" t="str">
        <f>'女子リレ-入力'!$I$13</f>
        <v/>
      </c>
      <c r="C9" s="29" t="str">
        <f>'女子リレ-入力'!$G$13</f>
        <v/>
      </c>
      <c r="D9" s="29"/>
      <c r="E9" s="29">
        <f>'女子リレ-入力'!$H$13</f>
        <v>0</v>
      </c>
      <c r="F9" s="92"/>
      <c r="G9" s="29">
        <f>'女子リレ-入力'!D16</f>
        <v>4</v>
      </c>
      <c r="H9" s="29">
        <f>'女子リレ-入力'!E16</f>
        <v>0</v>
      </c>
      <c r="I9" s="28" t="str">
        <f>'女子リレ-入力'!F16</f>
        <v/>
      </c>
      <c r="J9" s="29">
        <v>37</v>
      </c>
      <c r="K9" s="28"/>
      <c r="L9" s="28"/>
      <c r="M9" s="28"/>
      <c r="N9" s="28"/>
    </row>
    <row r="10" spans="1:14">
      <c r="A10" s="29" t="e">
        <f>'女子リレ-入力'!$J$15</f>
        <v>#VALUE!</v>
      </c>
      <c r="B10" s="30" t="str">
        <f>'女子リレ-入力'!$I$13</f>
        <v/>
      </c>
      <c r="C10" s="29" t="str">
        <f>'女子リレ-入力'!$G$13</f>
        <v/>
      </c>
      <c r="D10" s="29"/>
      <c r="E10" s="29">
        <f>'女子リレ-入力'!$H$13</f>
        <v>0</v>
      </c>
      <c r="F10" s="92"/>
      <c r="G10" s="29">
        <f>'女子リレ-入力'!D17</f>
        <v>5</v>
      </c>
      <c r="H10" s="29">
        <f>'女子リレ-入力'!E17</f>
        <v>0</v>
      </c>
      <c r="I10" s="28" t="str">
        <f>'女子リレ-入力'!F17</f>
        <v/>
      </c>
      <c r="J10" s="29">
        <v>37</v>
      </c>
      <c r="K10" s="28"/>
      <c r="L10" s="28"/>
      <c r="M10" s="28"/>
      <c r="N10" s="28"/>
    </row>
    <row r="11" spans="1:14">
      <c r="A11" s="29" t="e">
        <f>'女子リレ-入力'!$J$15</f>
        <v>#VALUE!</v>
      </c>
      <c r="B11" s="30" t="str">
        <f>'女子リレ-入力'!$I$13</f>
        <v/>
      </c>
      <c r="C11" s="29" t="str">
        <f>'女子リレ-入力'!$G$13</f>
        <v/>
      </c>
      <c r="D11" s="29"/>
      <c r="E11" s="29">
        <f>'女子リレ-入力'!$H$13</f>
        <v>0</v>
      </c>
      <c r="F11" s="92"/>
      <c r="G11" s="29">
        <f>'女子リレ-入力'!D18</f>
        <v>6</v>
      </c>
      <c r="H11" s="29">
        <f>'女子リレ-入力'!E18</f>
        <v>0</v>
      </c>
      <c r="I11" s="28" t="str">
        <f>'女子リレ-入力'!F18</f>
        <v/>
      </c>
      <c r="J11" s="29">
        <v>37</v>
      </c>
      <c r="K11" s="28"/>
      <c r="L11" s="28"/>
      <c r="M11" s="28"/>
      <c r="N11" s="28"/>
    </row>
    <row r="12" spans="1:14" hidden="1">
      <c r="A12" s="51" t="e">
        <f>'女子リレ-入力'!$J$23</f>
        <v>#VALUE!</v>
      </c>
      <c r="B12" s="52" t="str">
        <f>'女子リレ-入力'!$I$21</f>
        <v/>
      </c>
      <c r="C12" s="51" t="str">
        <f>'女子リレ-入力'!$G$21</f>
        <v/>
      </c>
      <c r="D12" s="53"/>
      <c r="E12" s="51">
        <f>'女子リレ-入力'!$H$21</f>
        <v>0</v>
      </c>
      <c r="F12" s="53"/>
      <c r="G12" s="51">
        <f>'女子リレ-入力'!D21</f>
        <v>1</v>
      </c>
      <c r="H12" s="51">
        <f>'女子リレ-入力'!E21</f>
        <v>0</v>
      </c>
      <c r="I12" s="53" t="str">
        <f>'女子リレ-入力'!F21</f>
        <v/>
      </c>
      <c r="J12" s="51">
        <v>40</v>
      </c>
      <c r="K12" s="53"/>
      <c r="L12" s="53"/>
      <c r="M12" s="53"/>
      <c r="N12" s="53"/>
    </row>
    <row r="13" spans="1:14" hidden="1">
      <c r="A13" s="51" t="e">
        <f>'女子リレ-入力'!$J$23</f>
        <v>#VALUE!</v>
      </c>
      <c r="B13" s="52" t="str">
        <f>'女子リレ-入力'!$I$21</f>
        <v/>
      </c>
      <c r="C13" s="51" t="str">
        <f>'女子リレ-入力'!$G$21</f>
        <v/>
      </c>
      <c r="D13" s="53"/>
      <c r="E13" s="51">
        <f>'女子リレ-入力'!$H$21</f>
        <v>0</v>
      </c>
      <c r="F13" s="53"/>
      <c r="G13" s="51">
        <f>'女子リレ-入力'!D22</f>
        <v>2</v>
      </c>
      <c r="H13" s="51">
        <f>'女子リレ-入力'!E22</f>
        <v>0</v>
      </c>
      <c r="I13" s="53" t="str">
        <f>'女子リレ-入力'!F22</f>
        <v/>
      </c>
      <c r="J13" s="51">
        <v>40</v>
      </c>
      <c r="K13" s="53"/>
      <c r="L13" s="53"/>
      <c r="M13" s="53"/>
      <c r="N13" s="53"/>
    </row>
    <row r="14" spans="1:14" hidden="1">
      <c r="A14" s="51" t="e">
        <f>'女子リレ-入力'!$J$23</f>
        <v>#VALUE!</v>
      </c>
      <c r="B14" s="52" t="str">
        <f>'女子リレ-入力'!$I$21</f>
        <v/>
      </c>
      <c r="C14" s="51" t="str">
        <f>'女子リレ-入力'!$G$21</f>
        <v/>
      </c>
      <c r="D14" s="53"/>
      <c r="E14" s="51">
        <f>'女子リレ-入力'!$H$21</f>
        <v>0</v>
      </c>
      <c r="F14" s="53"/>
      <c r="G14" s="51">
        <f>'女子リレ-入力'!D23</f>
        <v>3</v>
      </c>
      <c r="H14" s="51">
        <f>'女子リレ-入力'!E23</f>
        <v>0</v>
      </c>
      <c r="I14" s="53" t="str">
        <f>'女子リレ-入力'!F23</f>
        <v/>
      </c>
      <c r="J14" s="51">
        <v>40</v>
      </c>
      <c r="K14" s="53"/>
      <c r="L14" s="53"/>
      <c r="M14" s="53"/>
      <c r="N14" s="53"/>
    </row>
    <row r="15" spans="1:14" hidden="1">
      <c r="A15" s="51" t="e">
        <f>'女子リレ-入力'!$J$23</f>
        <v>#VALUE!</v>
      </c>
      <c r="B15" s="52" t="str">
        <f>'女子リレ-入力'!$I$21</f>
        <v/>
      </c>
      <c r="C15" s="51" t="str">
        <f>'女子リレ-入力'!$G$21</f>
        <v/>
      </c>
      <c r="D15" s="53"/>
      <c r="E15" s="51">
        <f>'女子リレ-入力'!$H$21</f>
        <v>0</v>
      </c>
      <c r="F15" s="53"/>
      <c r="G15" s="51">
        <f>'女子リレ-入力'!D24</f>
        <v>4</v>
      </c>
      <c r="H15" s="51">
        <f>'女子リレ-入力'!E24</f>
        <v>0</v>
      </c>
      <c r="I15" s="53" t="str">
        <f>'女子リレ-入力'!F24</f>
        <v/>
      </c>
      <c r="J15" s="51">
        <v>40</v>
      </c>
      <c r="K15" s="53"/>
      <c r="L15" s="53"/>
      <c r="M15" s="53"/>
      <c r="N15" s="53"/>
    </row>
    <row r="16" spans="1:14" hidden="1">
      <c r="A16" s="51" t="e">
        <f>'女子リレ-入力'!$J$23</f>
        <v>#VALUE!</v>
      </c>
      <c r="B16" s="52" t="str">
        <f>'女子リレ-入力'!$I$21</f>
        <v/>
      </c>
      <c r="C16" s="51" t="str">
        <f>'女子リレ-入力'!$G$21</f>
        <v/>
      </c>
      <c r="D16" s="53"/>
      <c r="E16" s="51">
        <f>'女子リレ-入力'!$H$21</f>
        <v>0</v>
      </c>
      <c r="F16" s="53"/>
      <c r="G16" s="51">
        <f>'女子リレ-入力'!D25</f>
        <v>5</v>
      </c>
      <c r="H16" s="51">
        <f>'女子リレ-入力'!E25</f>
        <v>0</v>
      </c>
      <c r="I16" s="53" t="str">
        <f>'女子リレ-入力'!F25</f>
        <v/>
      </c>
      <c r="J16" s="51">
        <v>40</v>
      </c>
      <c r="K16" s="53"/>
      <c r="L16" s="53"/>
      <c r="M16" s="53"/>
      <c r="N16" s="53"/>
    </row>
    <row r="17" spans="1:14" hidden="1">
      <c r="A17" s="51" t="e">
        <f>'女子リレ-入力'!$J$23</f>
        <v>#VALUE!</v>
      </c>
      <c r="B17" s="52" t="str">
        <f>'女子リレ-入力'!$I$21</f>
        <v/>
      </c>
      <c r="C17" s="51" t="str">
        <f>'女子リレ-入力'!$G$21</f>
        <v/>
      </c>
      <c r="D17" s="53"/>
      <c r="E17" s="51">
        <f>'女子リレ-入力'!$H$21</f>
        <v>0</v>
      </c>
      <c r="F17" s="53"/>
      <c r="G17" s="51">
        <f>'女子リレ-入力'!D26</f>
        <v>6</v>
      </c>
      <c r="H17" s="51">
        <f>'女子リレ-入力'!E26</f>
        <v>0</v>
      </c>
      <c r="I17" s="53" t="str">
        <f>'女子リレ-入力'!F26</f>
        <v/>
      </c>
      <c r="J17" s="51">
        <v>40</v>
      </c>
      <c r="K17" s="53"/>
      <c r="L17" s="53"/>
      <c r="M17" s="53"/>
      <c r="N17" s="53"/>
    </row>
    <row r="18" spans="1:14" hidden="1">
      <c r="A18" s="93" t="e">
        <f>'女子リレ-入力'!$J$35</f>
        <v>#VALUE!</v>
      </c>
      <c r="B18" s="94" t="str">
        <f>'女子リレ-入力'!$I$33</f>
        <v/>
      </c>
      <c r="C18" s="93">
        <f>'女子リレ-入力'!$G$33</f>
        <v>0</v>
      </c>
      <c r="D18" s="95"/>
      <c r="E18" s="93">
        <f>'女子リレ-入力'!$H$33</f>
        <v>0</v>
      </c>
      <c r="F18" s="95"/>
      <c r="G18" s="93">
        <f>'女子リレ-入力'!D33</f>
        <v>1</v>
      </c>
      <c r="H18" s="93">
        <f>'女子リレ-入力'!E33</f>
        <v>0</v>
      </c>
      <c r="I18" s="95">
        <f>'女子リレ-入力'!F33</f>
        <v>0</v>
      </c>
      <c r="J18" s="93">
        <v>40</v>
      </c>
      <c r="K18" s="95"/>
      <c r="L18" s="95"/>
      <c r="M18" s="95"/>
      <c r="N18" s="95"/>
    </row>
    <row r="19" spans="1:14" hidden="1">
      <c r="A19" s="93" t="e">
        <f>'女子リレ-入力'!$J$35</f>
        <v>#VALUE!</v>
      </c>
      <c r="B19" s="94" t="str">
        <f>'女子リレ-入力'!$I$33</f>
        <v/>
      </c>
      <c r="C19" s="93">
        <f>'女子リレ-入力'!$G$33</f>
        <v>0</v>
      </c>
      <c r="D19" s="95"/>
      <c r="E19" s="93">
        <f>'女子リレ-入力'!$H$33</f>
        <v>0</v>
      </c>
      <c r="F19" s="95"/>
      <c r="G19" s="93">
        <f>'女子リレ-入力'!D34</f>
        <v>2</v>
      </c>
      <c r="H19" s="93">
        <f>'女子リレ-入力'!E34</f>
        <v>0</v>
      </c>
      <c r="I19" s="95">
        <f>'女子リレ-入力'!F34</f>
        <v>0</v>
      </c>
      <c r="J19" s="93">
        <v>40</v>
      </c>
      <c r="K19" s="95"/>
      <c r="L19" s="95"/>
      <c r="M19" s="95"/>
      <c r="N19" s="95"/>
    </row>
    <row r="20" spans="1:14" hidden="1">
      <c r="A20" s="93" t="e">
        <f>'女子リレ-入力'!$J$35</f>
        <v>#VALUE!</v>
      </c>
      <c r="B20" s="94" t="str">
        <f>'女子リレ-入力'!$I$33</f>
        <v/>
      </c>
      <c r="C20" s="93">
        <f>'女子リレ-入力'!$G$33</f>
        <v>0</v>
      </c>
      <c r="D20" s="95"/>
      <c r="E20" s="93">
        <f>'女子リレ-入力'!$H$33</f>
        <v>0</v>
      </c>
      <c r="F20" s="95"/>
      <c r="G20" s="93">
        <f>'女子リレ-入力'!D35</f>
        <v>3</v>
      </c>
      <c r="H20" s="93">
        <f>'女子リレ-入力'!E35</f>
        <v>0</v>
      </c>
      <c r="I20" s="95">
        <f>'女子リレ-入力'!F35</f>
        <v>0</v>
      </c>
      <c r="J20" s="93">
        <v>40</v>
      </c>
      <c r="K20" s="95"/>
      <c r="L20" s="95"/>
      <c r="M20" s="95"/>
      <c r="N20" s="95"/>
    </row>
    <row r="21" spans="1:14" hidden="1">
      <c r="A21" s="93" t="e">
        <f>'女子リレ-入力'!$J$35</f>
        <v>#VALUE!</v>
      </c>
      <c r="B21" s="94" t="str">
        <f>'女子リレ-入力'!$I$33</f>
        <v/>
      </c>
      <c r="C21" s="93">
        <f>'女子リレ-入力'!$G$33</f>
        <v>0</v>
      </c>
      <c r="D21" s="95"/>
      <c r="E21" s="93">
        <f>'女子リレ-入力'!$H$33</f>
        <v>0</v>
      </c>
      <c r="F21" s="95"/>
      <c r="G21" s="93">
        <f>'女子リレ-入力'!D36</f>
        <v>4</v>
      </c>
      <c r="H21" s="93">
        <f>'女子リレ-入力'!E36</f>
        <v>0</v>
      </c>
      <c r="I21" s="95">
        <f>'女子リレ-入力'!F36</f>
        <v>0</v>
      </c>
      <c r="J21" s="93">
        <v>40</v>
      </c>
      <c r="K21" s="95"/>
      <c r="L21" s="95"/>
      <c r="M21" s="95"/>
      <c r="N21" s="95"/>
    </row>
    <row r="22" spans="1:14" hidden="1">
      <c r="A22" s="93" t="e">
        <f>'女子リレ-入力'!$J$35</f>
        <v>#VALUE!</v>
      </c>
      <c r="B22" s="94" t="str">
        <f>'女子リレ-入力'!$I$33</f>
        <v/>
      </c>
      <c r="C22" s="93">
        <f>'女子リレ-入力'!$G$33</f>
        <v>0</v>
      </c>
      <c r="D22" s="95"/>
      <c r="E22" s="93">
        <f>'女子リレ-入力'!$H$33</f>
        <v>0</v>
      </c>
      <c r="F22" s="95"/>
      <c r="G22" s="93">
        <f>'女子リレ-入力'!D37</f>
        <v>5</v>
      </c>
      <c r="H22" s="93">
        <f>'女子リレ-入力'!E37</f>
        <v>0</v>
      </c>
      <c r="I22" s="95">
        <f>'女子リレ-入力'!F37</f>
        <v>0</v>
      </c>
      <c r="J22" s="93">
        <v>40</v>
      </c>
      <c r="K22" s="95"/>
      <c r="L22" s="95"/>
      <c r="M22" s="95"/>
      <c r="N22" s="95"/>
    </row>
    <row r="23" spans="1:14" hidden="1">
      <c r="A23" s="93" t="e">
        <f>'女子リレ-入力'!$J$35</f>
        <v>#VALUE!</v>
      </c>
      <c r="B23" s="94" t="str">
        <f>'女子リレ-入力'!$I$33</f>
        <v/>
      </c>
      <c r="C23" s="93">
        <f>'女子リレ-入力'!$G$33</f>
        <v>0</v>
      </c>
      <c r="D23" s="95"/>
      <c r="E23" s="93">
        <f>'女子リレ-入力'!$H$33</f>
        <v>0</v>
      </c>
      <c r="F23" s="95"/>
      <c r="G23" s="93">
        <f>'女子リレ-入力'!D38</f>
        <v>6</v>
      </c>
      <c r="H23" s="93">
        <f>'女子リレ-入力'!E38</f>
        <v>0</v>
      </c>
      <c r="I23" s="95">
        <f>'女子リレ-入力'!F38</f>
        <v>0</v>
      </c>
      <c r="J23" s="93">
        <v>40</v>
      </c>
      <c r="K23" s="95"/>
      <c r="L23" s="95"/>
      <c r="M23" s="95"/>
      <c r="N23" s="95"/>
    </row>
    <row r="24" spans="1:14">
      <c r="A24" s="93"/>
      <c r="B24" s="94"/>
      <c r="C24" s="93"/>
      <c r="D24" s="95"/>
      <c r="E24" s="93"/>
      <c r="F24" s="95"/>
      <c r="G24" s="93"/>
      <c r="H24" s="93"/>
      <c r="I24" s="95"/>
      <c r="J24" s="93"/>
      <c r="K24" s="95"/>
      <c r="L24" s="95"/>
      <c r="M24" s="95"/>
      <c r="N24" s="95"/>
    </row>
    <row r="25" spans="1:14">
      <c r="A25" s="51" t="e">
        <f>'女子リレ-入力'!$J$46</f>
        <v>#VALUE!</v>
      </c>
      <c r="B25" s="52" t="str">
        <f>'女子リレ-入力'!$I$44</f>
        <v/>
      </c>
      <c r="C25" s="51">
        <f>'女子リレ-入力'!$G$44</f>
        <v>0</v>
      </c>
      <c r="D25" s="53"/>
      <c r="E25" s="51">
        <f>'女子リレ-入力'!$H$44</f>
        <v>0</v>
      </c>
      <c r="F25" s="53"/>
      <c r="G25" s="51">
        <f>'女子リレ-入力'!D44</f>
        <v>1</v>
      </c>
      <c r="H25" s="51">
        <f>'女子リレ-入力'!E44</f>
        <v>0</v>
      </c>
      <c r="I25" s="53">
        <f>'女子リレ-入力'!F44</f>
        <v>0</v>
      </c>
      <c r="J25" s="51">
        <v>37</v>
      </c>
      <c r="K25" s="53"/>
      <c r="L25" s="53"/>
      <c r="M25" s="53"/>
      <c r="N25" s="53"/>
    </row>
    <row r="26" spans="1:14">
      <c r="A26" s="51" t="e">
        <f>'女子リレ-入力'!$J$46</f>
        <v>#VALUE!</v>
      </c>
      <c r="B26" s="52" t="str">
        <f>'女子リレ-入力'!$I$44</f>
        <v/>
      </c>
      <c r="C26" s="51">
        <f>'女子リレ-入力'!$G$44</f>
        <v>0</v>
      </c>
      <c r="D26" s="53"/>
      <c r="E26" s="51">
        <f>'女子リレ-入力'!$H$44</f>
        <v>0</v>
      </c>
      <c r="F26" s="53"/>
      <c r="G26" s="51">
        <f>'女子リレ-入力'!D45</f>
        <v>2</v>
      </c>
      <c r="H26" s="51">
        <f>'女子リレ-入力'!E45</f>
        <v>0</v>
      </c>
      <c r="I26" s="53">
        <f>'女子リレ-入力'!F45</f>
        <v>0</v>
      </c>
      <c r="J26" s="51">
        <v>37</v>
      </c>
      <c r="K26" s="53"/>
      <c r="L26" s="53"/>
      <c r="M26" s="53"/>
      <c r="N26" s="53"/>
    </row>
    <row r="27" spans="1:14">
      <c r="A27" s="51" t="e">
        <f>'女子リレ-入力'!$J$46</f>
        <v>#VALUE!</v>
      </c>
      <c r="B27" s="52" t="str">
        <f>'女子リレ-入力'!$I$44</f>
        <v/>
      </c>
      <c r="C27" s="51">
        <f>'女子リレ-入力'!$G$44</f>
        <v>0</v>
      </c>
      <c r="D27" s="53"/>
      <c r="E27" s="51">
        <f>'女子リレ-入力'!$H$44</f>
        <v>0</v>
      </c>
      <c r="F27" s="53"/>
      <c r="G27" s="51">
        <f>'女子リレ-入力'!D46</f>
        <v>3</v>
      </c>
      <c r="H27" s="51">
        <f>'女子リレ-入力'!E46</f>
        <v>0</v>
      </c>
      <c r="I27" s="53">
        <f>'女子リレ-入力'!F46</f>
        <v>0</v>
      </c>
      <c r="J27" s="51">
        <v>37</v>
      </c>
      <c r="K27" s="53"/>
      <c r="L27" s="53"/>
      <c r="M27" s="53"/>
      <c r="N27" s="53"/>
    </row>
    <row r="28" spans="1:14">
      <c r="A28" s="51" t="e">
        <f>'女子リレ-入力'!$J$46</f>
        <v>#VALUE!</v>
      </c>
      <c r="B28" s="52" t="str">
        <f>'女子リレ-入力'!$I$44</f>
        <v/>
      </c>
      <c r="C28" s="51">
        <f>'女子リレ-入力'!$G$44</f>
        <v>0</v>
      </c>
      <c r="D28" s="53"/>
      <c r="E28" s="51">
        <f>'女子リレ-入力'!$H$44</f>
        <v>0</v>
      </c>
      <c r="F28" s="53"/>
      <c r="G28" s="51">
        <f>'女子リレ-入力'!D47</f>
        <v>4</v>
      </c>
      <c r="H28" s="51">
        <f>'女子リレ-入力'!E47</f>
        <v>0</v>
      </c>
      <c r="I28" s="53">
        <f>'女子リレ-入力'!F47</f>
        <v>0</v>
      </c>
      <c r="J28" s="51">
        <v>37</v>
      </c>
      <c r="K28" s="53"/>
      <c r="L28" s="53"/>
      <c r="M28" s="53"/>
      <c r="N28" s="53"/>
    </row>
    <row r="29" spans="1:14">
      <c r="A29" s="51" t="e">
        <f>'女子リレ-入力'!$J$46</f>
        <v>#VALUE!</v>
      </c>
      <c r="B29" s="52" t="str">
        <f>'女子リレ-入力'!$I$44</f>
        <v/>
      </c>
      <c r="C29" s="51">
        <f>'女子リレ-入力'!$G$44</f>
        <v>0</v>
      </c>
      <c r="D29" s="53"/>
      <c r="E29" s="51">
        <f>'女子リレ-入力'!$H$44</f>
        <v>0</v>
      </c>
      <c r="F29" s="53"/>
      <c r="G29" s="51">
        <f>'女子リレ-入力'!D48</f>
        <v>5</v>
      </c>
      <c r="H29" s="51">
        <f>'女子リレ-入力'!E48</f>
        <v>0</v>
      </c>
      <c r="I29" s="53">
        <f>'女子リレ-入力'!F48</f>
        <v>0</v>
      </c>
      <c r="J29" s="51">
        <v>37</v>
      </c>
      <c r="K29" s="53"/>
      <c r="L29" s="53"/>
      <c r="M29" s="53"/>
      <c r="N29" s="53"/>
    </row>
    <row r="30" spans="1:14">
      <c r="A30" s="51" t="e">
        <f>'女子リレ-入力'!$J$46</f>
        <v>#VALUE!</v>
      </c>
      <c r="B30" s="52" t="str">
        <f>'女子リレ-入力'!$I$44</f>
        <v/>
      </c>
      <c r="C30" s="51">
        <f>'女子リレ-入力'!$G$44</f>
        <v>0</v>
      </c>
      <c r="D30" s="53"/>
      <c r="E30" s="51">
        <f>'女子リレ-入力'!$H$44</f>
        <v>0</v>
      </c>
      <c r="F30" s="53"/>
      <c r="G30" s="51">
        <f>'女子リレ-入力'!D49</f>
        <v>6</v>
      </c>
      <c r="H30" s="51">
        <f>'女子リレ-入力'!E49</f>
        <v>0</v>
      </c>
      <c r="I30" s="53">
        <f>'女子リレ-入力'!F49</f>
        <v>0</v>
      </c>
      <c r="J30" s="51">
        <v>37</v>
      </c>
      <c r="K30" s="53"/>
      <c r="L30" s="53"/>
      <c r="M30" s="53"/>
      <c r="N30" s="53"/>
    </row>
    <row r="31" spans="1:14">
      <c r="A31" s="13"/>
    </row>
    <row r="32" spans="1:14" ht="14.5" thickBot="1">
      <c r="A32" s="13"/>
    </row>
    <row r="33" spans="1:14" ht="17" thickBot="1">
      <c r="A33" s="1152" t="s">
        <v>474</v>
      </c>
      <c r="B33" s="1153"/>
    </row>
    <row r="34" spans="1:14">
      <c r="A34" s="13"/>
    </row>
    <row r="35" spans="1:14">
      <c r="A35" s="13" t="s">
        <v>396</v>
      </c>
      <c r="B35" s="13" t="s">
        <v>397</v>
      </c>
      <c r="C35" s="13" t="s">
        <v>398</v>
      </c>
      <c r="D35" s="13" t="s">
        <v>399</v>
      </c>
      <c r="E35" s="13" t="s">
        <v>400</v>
      </c>
      <c r="F35" s="26" t="s">
        <v>401</v>
      </c>
      <c r="G35" s="13" t="s">
        <v>402</v>
      </c>
      <c r="H35" s="13" t="s">
        <v>47</v>
      </c>
      <c r="I35" s="13" t="s">
        <v>52</v>
      </c>
      <c r="J35" s="13" t="s">
        <v>403</v>
      </c>
      <c r="K35" s="13" t="s">
        <v>404</v>
      </c>
      <c r="L35" s="13" t="s">
        <v>405</v>
      </c>
      <c r="M35" s="13" t="s">
        <v>406</v>
      </c>
    </row>
    <row r="36" spans="1:14">
      <c r="A36" s="93" t="e">
        <f>'女子リレ-入力'!$V$15</f>
        <v>#VALUE!</v>
      </c>
      <c r="B36" s="94" t="str">
        <f>'女子リレ-入力'!$U$13</f>
        <v/>
      </c>
      <c r="C36" s="93" t="str">
        <f>'女子リレ-入力'!$S$13</f>
        <v/>
      </c>
      <c r="D36" s="93"/>
      <c r="E36" s="93">
        <f>'女子リレ-入力'!$T$13</f>
        <v>0</v>
      </c>
      <c r="F36" s="96"/>
      <c r="G36" s="93">
        <f>'女子リレ-入力'!P13</f>
        <v>1</v>
      </c>
      <c r="H36" s="93">
        <f>'女子リレ-入力'!Q13</f>
        <v>0</v>
      </c>
      <c r="I36" s="95" t="str">
        <f>'女子リレ-入力'!R13</f>
        <v/>
      </c>
      <c r="J36" s="93">
        <v>38</v>
      </c>
      <c r="K36" s="95"/>
      <c r="L36" s="95"/>
      <c r="M36" s="95"/>
      <c r="N36" s="95"/>
    </row>
    <row r="37" spans="1:14">
      <c r="A37" s="93" t="e">
        <f>'女子リレ-入力'!$V$15</f>
        <v>#VALUE!</v>
      </c>
      <c r="B37" s="94" t="str">
        <f>'女子リレ-入力'!$U$13</f>
        <v/>
      </c>
      <c r="C37" s="93" t="str">
        <f>'女子リレ-入力'!$S$13</f>
        <v/>
      </c>
      <c r="D37" s="93"/>
      <c r="E37" s="93">
        <f>'女子リレ-入力'!$T$13</f>
        <v>0</v>
      </c>
      <c r="F37" s="96"/>
      <c r="G37" s="93">
        <f>'女子リレ-入力'!P14</f>
        <v>2</v>
      </c>
      <c r="H37" s="93">
        <f>'女子リレ-入力'!Q14</f>
        <v>0</v>
      </c>
      <c r="I37" s="95" t="str">
        <f>'女子リレ-入力'!R14</f>
        <v/>
      </c>
      <c r="J37" s="93">
        <v>38</v>
      </c>
      <c r="K37" s="95"/>
      <c r="L37" s="95"/>
      <c r="M37" s="95"/>
      <c r="N37" s="95"/>
    </row>
    <row r="38" spans="1:14">
      <c r="A38" s="93" t="e">
        <f>'女子リレ-入力'!$V$15</f>
        <v>#VALUE!</v>
      </c>
      <c r="B38" s="94" t="str">
        <f>'女子リレ-入力'!$U$13</f>
        <v/>
      </c>
      <c r="C38" s="93" t="str">
        <f>'女子リレ-入力'!$S$13</f>
        <v/>
      </c>
      <c r="D38" s="93"/>
      <c r="E38" s="93">
        <f>'女子リレ-入力'!$T$13</f>
        <v>0</v>
      </c>
      <c r="F38" s="96"/>
      <c r="G38" s="93">
        <f>'女子リレ-入力'!P15</f>
        <v>3</v>
      </c>
      <c r="H38" s="93">
        <f>'女子リレ-入力'!Q15</f>
        <v>0</v>
      </c>
      <c r="I38" s="95" t="str">
        <f>'女子リレ-入力'!R15</f>
        <v/>
      </c>
      <c r="J38" s="93">
        <v>38</v>
      </c>
      <c r="K38" s="95"/>
      <c r="L38" s="95"/>
      <c r="M38" s="95"/>
      <c r="N38" s="95"/>
    </row>
    <row r="39" spans="1:14">
      <c r="A39" s="93" t="e">
        <f>'女子リレ-入力'!$V$15</f>
        <v>#VALUE!</v>
      </c>
      <c r="B39" s="94" t="str">
        <f>'女子リレ-入力'!$U$13</f>
        <v/>
      </c>
      <c r="C39" s="93" t="str">
        <f>'女子リレ-入力'!$S$13</f>
        <v/>
      </c>
      <c r="D39" s="93"/>
      <c r="E39" s="93">
        <f>'女子リレ-入力'!$T$13</f>
        <v>0</v>
      </c>
      <c r="F39" s="96"/>
      <c r="G39" s="93">
        <f>'女子リレ-入力'!P16</f>
        <v>4</v>
      </c>
      <c r="H39" s="93">
        <f>'女子リレ-入力'!Q16</f>
        <v>0</v>
      </c>
      <c r="I39" s="95" t="str">
        <f>'女子リレ-入力'!R16</f>
        <v/>
      </c>
      <c r="J39" s="93">
        <v>38</v>
      </c>
      <c r="K39" s="95"/>
      <c r="L39" s="95"/>
      <c r="M39" s="95"/>
      <c r="N39" s="95"/>
    </row>
    <row r="40" spans="1:14">
      <c r="A40" s="93" t="e">
        <f>'女子リレ-入力'!$V$15</f>
        <v>#VALUE!</v>
      </c>
      <c r="B40" s="94" t="str">
        <f>'女子リレ-入力'!$U$13</f>
        <v/>
      </c>
      <c r="C40" s="93" t="str">
        <f>'女子リレ-入力'!$S$13</f>
        <v/>
      </c>
      <c r="D40" s="93"/>
      <c r="E40" s="93">
        <f>'女子リレ-入力'!$T$13</f>
        <v>0</v>
      </c>
      <c r="F40" s="96"/>
      <c r="G40" s="93">
        <f>'女子リレ-入力'!P17</f>
        <v>5</v>
      </c>
      <c r="H40" s="93">
        <f>'女子リレ-入力'!Q17</f>
        <v>0</v>
      </c>
      <c r="I40" s="95" t="str">
        <f>'女子リレ-入力'!R17</f>
        <v/>
      </c>
      <c r="J40" s="93">
        <v>38</v>
      </c>
      <c r="K40" s="95"/>
      <c r="L40" s="95"/>
      <c r="M40" s="95"/>
      <c r="N40" s="95"/>
    </row>
    <row r="41" spans="1:14">
      <c r="A41" s="93" t="e">
        <f>'女子リレ-入力'!$V$15</f>
        <v>#VALUE!</v>
      </c>
      <c r="B41" s="94" t="str">
        <f>'女子リレ-入力'!$U$13</f>
        <v/>
      </c>
      <c r="C41" s="93" t="str">
        <f>'女子リレ-入力'!$S$13</f>
        <v/>
      </c>
      <c r="D41" s="93"/>
      <c r="E41" s="93">
        <f>'女子リレ-入力'!$T$13</f>
        <v>0</v>
      </c>
      <c r="F41" s="96"/>
      <c r="G41" s="93">
        <f>'女子リレ-入力'!P18</f>
        <v>6</v>
      </c>
      <c r="H41" s="93">
        <f>'女子リレ-入力'!Q18</f>
        <v>0</v>
      </c>
      <c r="I41" s="95" t="str">
        <f>'女子リレ-入力'!R18</f>
        <v/>
      </c>
      <c r="J41" s="93">
        <v>38</v>
      </c>
      <c r="K41" s="95"/>
      <c r="L41" s="95"/>
      <c r="M41" s="95"/>
      <c r="N41" s="95"/>
    </row>
    <row r="42" spans="1:14" hidden="1">
      <c r="A42" s="54" t="e">
        <f>'女子リレ-入力'!$V$23</f>
        <v>#VALUE!</v>
      </c>
      <c r="B42" s="56" t="str">
        <f>'女子リレ-入力'!$U$21</f>
        <v/>
      </c>
      <c r="C42" s="54" t="str">
        <f>'女子リレ-入力'!$S$21</f>
        <v/>
      </c>
      <c r="D42" s="55"/>
      <c r="E42" s="54">
        <f>'女子リレ-入力'!$T$21</f>
        <v>0</v>
      </c>
      <c r="F42" s="55"/>
      <c r="G42" s="54">
        <f>'女子リレ-入力'!P21</f>
        <v>1</v>
      </c>
      <c r="H42" s="54">
        <f>'女子リレ-入力'!Q21</f>
        <v>0</v>
      </c>
      <c r="I42" s="55" t="str">
        <f>'女子リレ-入力'!R21</f>
        <v/>
      </c>
      <c r="J42" s="54">
        <v>41</v>
      </c>
      <c r="K42" s="55"/>
      <c r="L42" s="55"/>
      <c r="M42" s="55"/>
      <c r="N42" s="55"/>
    </row>
    <row r="43" spans="1:14" hidden="1">
      <c r="A43" s="54" t="e">
        <f>'女子リレ-入力'!$V$23</f>
        <v>#VALUE!</v>
      </c>
      <c r="B43" s="56" t="str">
        <f>'女子リレ-入力'!$U$21</f>
        <v/>
      </c>
      <c r="C43" s="54" t="str">
        <f>'女子リレ-入力'!$S$21</f>
        <v/>
      </c>
      <c r="D43" s="55"/>
      <c r="E43" s="54">
        <f>'女子リレ-入力'!$T$21</f>
        <v>0</v>
      </c>
      <c r="F43" s="55"/>
      <c r="G43" s="54">
        <f>'女子リレ-入力'!P22</f>
        <v>2</v>
      </c>
      <c r="H43" s="54">
        <f>'女子リレ-入力'!Q22</f>
        <v>0</v>
      </c>
      <c r="I43" s="55" t="str">
        <f>'女子リレ-入力'!R22</f>
        <v/>
      </c>
      <c r="J43" s="54">
        <v>41</v>
      </c>
      <c r="K43" s="55"/>
      <c r="L43" s="55"/>
      <c r="M43" s="55"/>
      <c r="N43" s="55"/>
    </row>
    <row r="44" spans="1:14" hidden="1">
      <c r="A44" s="54" t="e">
        <f>'女子リレ-入力'!$V$23</f>
        <v>#VALUE!</v>
      </c>
      <c r="B44" s="56" t="str">
        <f>'女子リレ-入力'!$U$21</f>
        <v/>
      </c>
      <c r="C44" s="54" t="str">
        <f>'女子リレ-入力'!$S$21</f>
        <v/>
      </c>
      <c r="D44" s="55"/>
      <c r="E44" s="54">
        <f>'女子リレ-入力'!$T$21</f>
        <v>0</v>
      </c>
      <c r="F44" s="55"/>
      <c r="G44" s="54">
        <f>'女子リレ-入力'!P23</f>
        <v>3</v>
      </c>
      <c r="H44" s="54">
        <f>'女子リレ-入力'!Q23</f>
        <v>0</v>
      </c>
      <c r="I44" s="55" t="str">
        <f>'女子リレ-入力'!R23</f>
        <v/>
      </c>
      <c r="J44" s="54">
        <v>41</v>
      </c>
      <c r="K44" s="55"/>
      <c r="L44" s="55"/>
      <c r="M44" s="55"/>
      <c r="N44" s="55"/>
    </row>
    <row r="45" spans="1:14" hidden="1">
      <c r="A45" s="54" t="e">
        <f>'女子リレ-入力'!$V$23</f>
        <v>#VALUE!</v>
      </c>
      <c r="B45" s="56" t="str">
        <f>'女子リレ-入力'!$U$21</f>
        <v/>
      </c>
      <c r="C45" s="54" t="str">
        <f>'女子リレ-入力'!$S$21</f>
        <v/>
      </c>
      <c r="D45" s="55"/>
      <c r="E45" s="54">
        <f>'女子リレ-入力'!$T$21</f>
        <v>0</v>
      </c>
      <c r="F45" s="55"/>
      <c r="G45" s="54">
        <f>'女子リレ-入力'!P24</f>
        <v>4</v>
      </c>
      <c r="H45" s="54">
        <f>'女子リレ-入力'!Q24</f>
        <v>0</v>
      </c>
      <c r="I45" s="55" t="str">
        <f>'女子リレ-入力'!R24</f>
        <v/>
      </c>
      <c r="J45" s="54">
        <v>41</v>
      </c>
      <c r="K45" s="55"/>
      <c r="L45" s="55"/>
      <c r="M45" s="55"/>
      <c r="N45" s="55"/>
    </row>
    <row r="46" spans="1:14" hidden="1">
      <c r="A46" s="54" t="e">
        <f>'女子リレ-入力'!$V$23</f>
        <v>#VALUE!</v>
      </c>
      <c r="B46" s="56" t="str">
        <f>'女子リレ-入力'!$U$21</f>
        <v/>
      </c>
      <c r="C46" s="54" t="str">
        <f>'女子リレ-入力'!$S$21</f>
        <v/>
      </c>
      <c r="D46" s="55"/>
      <c r="E46" s="54">
        <f>'女子リレ-入力'!$T$21</f>
        <v>0</v>
      </c>
      <c r="F46" s="55"/>
      <c r="G46" s="54">
        <f>'女子リレ-入力'!P25</f>
        <v>5</v>
      </c>
      <c r="H46" s="54">
        <f>'女子リレ-入力'!Q25</f>
        <v>0</v>
      </c>
      <c r="I46" s="55" t="str">
        <f>'女子リレ-入力'!R25</f>
        <v/>
      </c>
      <c r="J46" s="54">
        <v>41</v>
      </c>
      <c r="K46" s="55"/>
      <c r="L46" s="55"/>
      <c r="M46" s="55"/>
      <c r="N46" s="55"/>
    </row>
    <row r="47" spans="1:14" hidden="1">
      <c r="A47" s="54" t="e">
        <f>'女子リレ-入力'!$V$23</f>
        <v>#VALUE!</v>
      </c>
      <c r="B47" s="56" t="str">
        <f>'女子リレ-入力'!$U$21</f>
        <v/>
      </c>
      <c r="C47" s="54" t="str">
        <f>'女子リレ-入力'!$S$21</f>
        <v/>
      </c>
      <c r="D47" s="55"/>
      <c r="E47" s="54">
        <f>'女子リレ-入力'!$T$21</f>
        <v>0</v>
      </c>
      <c r="F47" s="55"/>
      <c r="G47" s="54">
        <f>'女子リレ-入力'!P26</f>
        <v>6</v>
      </c>
      <c r="H47" s="54">
        <f>'女子リレ-入力'!Q26</f>
        <v>0</v>
      </c>
      <c r="I47" s="55" t="str">
        <f>'女子リレ-入力'!R26</f>
        <v/>
      </c>
      <c r="J47" s="54">
        <v>41</v>
      </c>
      <c r="K47" s="55"/>
      <c r="L47" s="55"/>
      <c r="M47" s="54"/>
      <c r="N47" s="55"/>
    </row>
    <row r="48" spans="1:14" hidden="1">
      <c r="A48" s="47" t="e">
        <f>'女子リレ-入力'!$V$35</f>
        <v>#VALUE!</v>
      </c>
      <c r="B48" s="50" t="str">
        <f>'女子リレ-入力'!$U$33</f>
        <v/>
      </c>
      <c r="C48" s="47">
        <f>'女子リレ-入力'!$S$33</f>
        <v>0</v>
      </c>
      <c r="D48" s="49"/>
      <c r="E48" s="47">
        <f>'女子リレ-入力'!$T$33</f>
        <v>0</v>
      </c>
      <c r="F48" s="49"/>
      <c r="G48" s="47">
        <f>'女子リレ-入力'!P33</f>
        <v>1</v>
      </c>
      <c r="H48" s="47">
        <f>'女子リレ-入力'!Q33</f>
        <v>0</v>
      </c>
      <c r="I48" s="49">
        <f>'女子リレ-入力'!R33</f>
        <v>0</v>
      </c>
      <c r="J48" s="47">
        <v>41</v>
      </c>
      <c r="K48" s="49"/>
      <c r="L48" s="49"/>
      <c r="M48" s="49"/>
      <c r="N48" s="49"/>
    </row>
    <row r="49" spans="1:14" hidden="1">
      <c r="A49" s="47" t="e">
        <f>'女子リレ-入力'!$V$35</f>
        <v>#VALUE!</v>
      </c>
      <c r="B49" s="50" t="str">
        <f>'女子リレ-入力'!$U$33</f>
        <v/>
      </c>
      <c r="C49" s="47">
        <f>'女子リレ-入力'!$S$33</f>
        <v>0</v>
      </c>
      <c r="D49" s="49"/>
      <c r="E49" s="47">
        <f>'女子リレ-入力'!$T$33</f>
        <v>0</v>
      </c>
      <c r="F49" s="49"/>
      <c r="G49" s="47">
        <f>'女子リレ-入力'!P34</f>
        <v>2</v>
      </c>
      <c r="H49" s="47">
        <f>'女子リレ-入力'!Q34</f>
        <v>0</v>
      </c>
      <c r="I49" s="49">
        <f>'女子リレ-入力'!R34</f>
        <v>0</v>
      </c>
      <c r="J49" s="47">
        <v>41</v>
      </c>
      <c r="K49" s="49"/>
      <c r="L49" s="49"/>
      <c r="M49" s="49"/>
      <c r="N49" s="49"/>
    </row>
    <row r="50" spans="1:14" hidden="1">
      <c r="A50" s="47" t="e">
        <f>'女子リレ-入力'!$V$35</f>
        <v>#VALUE!</v>
      </c>
      <c r="B50" s="50" t="str">
        <f>'女子リレ-入力'!$U$33</f>
        <v/>
      </c>
      <c r="C50" s="47">
        <f>'女子リレ-入力'!$S$33</f>
        <v>0</v>
      </c>
      <c r="D50" s="49"/>
      <c r="E50" s="47">
        <f>'女子リレ-入力'!$T$33</f>
        <v>0</v>
      </c>
      <c r="F50" s="49"/>
      <c r="G50" s="47">
        <f>'女子リレ-入力'!P35</f>
        <v>3</v>
      </c>
      <c r="H50" s="47">
        <f>'女子リレ-入力'!Q35</f>
        <v>0</v>
      </c>
      <c r="I50" s="49">
        <f>'女子リレ-入力'!R35</f>
        <v>0</v>
      </c>
      <c r="J50" s="47">
        <v>41</v>
      </c>
      <c r="K50" s="49"/>
      <c r="L50" s="49"/>
      <c r="M50" s="49"/>
      <c r="N50" s="49"/>
    </row>
    <row r="51" spans="1:14" hidden="1">
      <c r="A51" s="47" t="e">
        <f>'女子リレ-入力'!$V$35</f>
        <v>#VALUE!</v>
      </c>
      <c r="B51" s="50" t="str">
        <f>'女子リレ-入力'!$U$33</f>
        <v/>
      </c>
      <c r="C51" s="47">
        <f>'女子リレ-入力'!$S$33</f>
        <v>0</v>
      </c>
      <c r="D51" s="49"/>
      <c r="E51" s="47">
        <f>'女子リレ-入力'!$T$33</f>
        <v>0</v>
      </c>
      <c r="F51" s="49"/>
      <c r="G51" s="47">
        <f>'女子リレ-入力'!P36</f>
        <v>4</v>
      </c>
      <c r="H51" s="47">
        <f>'女子リレ-入力'!Q36</f>
        <v>0</v>
      </c>
      <c r="I51" s="49">
        <f>'女子リレ-入力'!R36</f>
        <v>0</v>
      </c>
      <c r="J51" s="47">
        <v>41</v>
      </c>
      <c r="K51" s="49"/>
      <c r="L51" s="49"/>
      <c r="M51" s="49"/>
      <c r="N51" s="49"/>
    </row>
    <row r="52" spans="1:14" hidden="1">
      <c r="A52" s="47" t="e">
        <f>'女子リレ-入力'!$V$35</f>
        <v>#VALUE!</v>
      </c>
      <c r="B52" s="50" t="str">
        <f>'女子リレ-入力'!$U$33</f>
        <v/>
      </c>
      <c r="C52" s="47">
        <f>'女子リレ-入力'!$S$33</f>
        <v>0</v>
      </c>
      <c r="D52" s="49"/>
      <c r="E52" s="47">
        <f>'女子リレ-入力'!$T$33</f>
        <v>0</v>
      </c>
      <c r="F52" s="49"/>
      <c r="G52" s="47">
        <f>'女子リレ-入力'!P37</f>
        <v>5</v>
      </c>
      <c r="H52" s="47">
        <f>'女子リレ-入力'!Q37</f>
        <v>0</v>
      </c>
      <c r="I52" s="49">
        <f>'女子リレ-入力'!R37</f>
        <v>0</v>
      </c>
      <c r="J52" s="47">
        <v>41</v>
      </c>
      <c r="K52" s="49"/>
      <c r="L52" s="49"/>
      <c r="M52" s="49"/>
      <c r="N52" s="49"/>
    </row>
    <row r="53" spans="1:14" hidden="1">
      <c r="A53" s="47" t="e">
        <f>'女子リレ-入力'!$V$35</f>
        <v>#VALUE!</v>
      </c>
      <c r="B53" s="50" t="str">
        <f>'女子リレ-入力'!$U$33</f>
        <v/>
      </c>
      <c r="C53" s="47">
        <f>'女子リレ-入力'!$S$33</f>
        <v>0</v>
      </c>
      <c r="D53" s="49"/>
      <c r="E53" s="47">
        <f>'女子リレ-入力'!$T$33</f>
        <v>0</v>
      </c>
      <c r="F53" s="49"/>
      <c r="G53" s="47">
        <f>'女子リレ-入力'!P38</f>
        <v>6</v>
      </c>
      <c r="H53" s="47">
        <f>'女子リレ-入力'!Q38</f>
        <v>0</v>
      </c>
      <c r="I53" s="49">
        <f>'女子リレ-入力'!R38</f>
        <v>0</v>
      </c>
      <c r="J53" s="47">
        <v>41</v>
      </c>
      <c r="K53" s="49"/>
      <c r="L53" s="49"/>
      <c r="M53" s="49"/>
      <c r="N53" s="49"/>
    </row>
    <row r="54" spans="1:14">
      <c r="A54" s="47"/>
      <c r="B54" s="50"/>
      <c r="C54" s="47"/>
      <c r="D54" s="49"/>
      <c r="E54" s="47"/>
      <c r="F54" s="49"/>
      <c r="G54" s="47"/>
      <c r="H54" s="47"/>
      <c r="I54" s="49"/>
      <c r="J54" s="47"/>
      <c r="K54" s="49"/>
      <c r="L54" s="49"/>
      <c r="M54" s="49"/>
      <c r="N54" s="49"/>
    </row>
    <row r="55" spans="1:14">
      <c r="A55" s="97" t="e">
        <f>'女子リレ-入力'!$V$46</f>
        <v>#VALUE!</v>
      </c>
      <c r="B55" s="98" t="str">
        <f>'女子リレ-入力'!$U$44</f>
        <v/>
      </c>
      <c r="C55" s="97">
        <f>'女子リレ-入力'!$S$44</f>
        <v>0</v>
      </c>
      <c r="D55" s="99"/>
      <c r="E55" s="97">
        <f>'女子リレ-入力'!$T$44</f>
        <v>0</v>
      </c>
      <c r="F55" s="99"/>
      <c r="G55" s="97">
        <f>'女子リレ-入力'!P44</f>
        <v>1</v>
      </c>
      <c r="H55" s="97">
        <f>'女子リレ-入力'!Q44</f>
        <v>0</v>
      </c>
      <c r="I55" s="99">
        <f>'女子リレ-入力'!R44</f>
        <v>0</v>
      </c>
      <c r="J55" s="97">
        <v>38</v>
      </c>
      <c r="K55" s="99"/>
      <c r="L55" s="99"/>
      <c r="M55" s="99"/>
      <c r="N55" s="99"/>
    </row>
    <row r="56" spans="1:14">
      <c r="A56" s="97" t="e">
        <f>'女子リレ-入力'!$V$46</f>
        <v>#VALUE!</v>
      </c>
      <c r="B56" s="98" t="str">
        <f>'女子リレ-入力'!$U$44</f>
        <v/>
      </c>
      <c r="C56" s="97">
        <f>'女子リレ-入力'!$S$44</f>
        <v>0</v>
      </c>
      <c r="D56" s="99"/>
      <c r="E56" s="97">
        <f>'女子リレ-入力'!$T$44</f>
        <v>0</v>
      </c>
      <c r="F56" s="99"/>
      <c r="G56" s="97">
        <f>'女子リレ-入力'!P45</f>
        <v>2</v>
      </c>
      <c r="H56" s="97">
        <f>'女子リレ-入力'!Q45</f>
        <v>0</v>
      </c>
      <c r="I56" s="99">
        <f>'女子リレ-入力'!R45</f>
        <v>0</v>
      </c>
      <c r="J56" s="97">
        <v>38</v>
      </c>
      <c r="K56" s="99"/>
      <c r="L56" s="99"/>
      <c r="M56" s="99"/>
      <c r="N56" s="99"/>
    </row>
    <row r="57" spans="1:14">
      <c r="A57" s="97" t="e">
        <f>'女子リレ-入力'!$V$46</f>
        <v>#VALUE!</v>
      </c>
      <c r="B57" s="98" t="str">
        <f>'女子リレ-入力'!$U$44</f>
        <v/>
      </c>
      <c r="C57" s="97">
        <f>'女子リレ-入力'!$S$44</f>
        <v>0</v>
      </c>
      <c r="D57" s="99"/>
      <c r="E57" s="97">
        <f>'女子リレ-入力'!$T$44</f>
        <v>0</v>
      </c>
      <c r="F57" s="99"/>
      <c r="G57" s="97">
        <f>'女子リレ-入力'!P46</f>
        <v>3</v>
      </c>
      <c r="H57" s="97">
        <f>'女子リレ-入力'!Q46</f>
        <v>0</v>
      </c>
      <c r="I57" s="99">
        <f>'女子リレ-入力'!R46</f>
        <v>0</v>
      </c>
      <c r="J57" s="97">
        <v>38</v>
      </c>
      <c r="K57" s="99"/>
      <c r="L57" s="99"/>
      <c r="M57" s="99"/>
      <c r="N57" s="99"/>
    </row>
    <row r="58" spans="1:14">
      <c r="A58" s="97" t="e">
        <f>'女子リレ-入力'!$V$46</f>
        <v>#VALUE!</v>
      </c>
      <c r="B58" s="98" t="str">
        <f>'女子リレ-入力'!$U$44</f>
        <v/>
      </c>
      <c r="C58" s="97">
        <f>'女子リレ-入力'!$S$44</f>
        <v>0</v>
      </c>
      <c r="D58" s="99"/>
      <c r="E58" s="97">
        <f>'女子リレ-入力'!$T$44</f>
        <v>0</v>
      </c>
      <c r="F58" s="99"/>
      <c r="G58" s="97">
        <f>'女子リレ-入力'!P47</f>
        <v>4</v>
      </c>
      <c r="H58" s="97">
        <f>'女子リレ-入力'!Q47</f>
        <v>0</v>
      </c>
      <c r="I58" s="99">
        <f>'女子リレ-入力'!R47</f>
        <v>0</v>
      </c>
      <c r="J58" s="97">
        <v>38</v>
      </c>
      <c r="K58" s="99"/>
      <c r="L58" s="99"/>
      <c r="M58" s="99"/>
      <c r="N58" s="99"/>
    </row>
    <row r="59" spans="1:14">
      <c r="A59" s="97" t="e">
        <f>'女子リレ-入力'!$V$46</f>
        <v>#VALUE!</v>
      </c>
      <c r="B59" s="98" t="str">
        <f>'女子リレ-入力'!$U$44</f>
        <v/>
      </c>
      <c r="C59" s="97">
        <f>'女子リレ-入力'!$S$44</f>
        <v>0</v>
      </c>
      <c r="D59" s="99"/>
      <c r="E59" s="97">
        <f>'女子リレ-入力'!$T$44</f>
        <v>0</v>
      </c>
      <c r="F59" s="99"/>
      <c r="G59" s="97">
        <f>'女子リレ-入力'!P48</f>
        <v>5</v>
      </c>
      <c r="H59" s="97">
        <f>'女子リレ-入力'!Q48</f>
        <v>0</v>
      </c>
      <c r="I59" s="99">
        <f>'女子リレ-入力'!R48</f>
        <v>0</v>
      </c>
      <c r="J59" s="97">
        <v>38</v>
      </c>
      <c r="K59" s="99"/>
      <c r="L59" s="99"/>
      <c r="M59" s="99"/>
      <c r="N59" s="99"/>
    </row>
    <row r="60" spans="1:14">
      <c r="A60" s="97" t="e">
        <f>'女子リレ-入力'!$V$46</f>
        <v>#VALUE!</v>
      </c>
      <c r="B60" s="98" t="str">
        <f>'女子リレ-入力'!$U$44</f>
        <v/>
      </c>
      <c r="C60" s="97">
        <f>'女子リレ-入力'!$S$44</f>
        <v>0</v>
      </c>
      <c r="D60" s="99"/>
      <c r="E60" s="97">
        <f>'女子リレ-入力'!$T$44</f>
        <v>0</v>
      </c>
      <c r="F60" s="99"/>
      <c r="G60" s="97">
        <f>'女子リレ-入力'!P49</f>
        <v>6</v>
      </c>
      <c r="H60" s="97">
        <f>'女子リレ-入力'!Q49</f>
        <v>0</v>
      </c>
      <c r="I60" s="99">
        <f>'女子リレ-入力'!R49</f>
        <v>0</v>
      </c>
      <c r="J60" s="97">
        <v>38</v>
      </c>
      <c r="K60" s="99"/>
      <c r="L60" s="99"/>
      <c r="M60" s="99"/>
      <c r="N60" s="99"/>
    </row>
  </sheetData>
  <sheetProtection algorithmName="SHA-512" hashValue="af3Wd/SgHH1HKKHOMzqADea4vjbKa0biR0ysI0ONB7pbb7y9GMXOaeEghywvyNFXUhDsYfocFj/PIF+pC3olPg==" saltValue="b2LDh7BWRPCykV7pIlpxsA==" spinCount="100000" sheet="1" objects="1" scenarios="1"/>
  <mergeCells count="3">
    <mergeCell ref="A3:B3"/>
    <mergeCell ref="A33:B33"/>
    <mergeCell ref="F1:G2"/>
  </mergeCells>
  <phoneticPr fontId="4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5">
    <tabColor indexed="45"/>
  </sheetPr>
  <dimension ref="A1:L125"/>
  <sheetViews>
    <sheetView view="pageBreakPreview" zoomScale="85" zoomScaleNormal="100" zoomScaleSheetLayoutView="85" workbookViewId="0">
      <pane ySplit="3" topLeftCell="A30" activePane="bottomLeft" state="frozen"/>
      <selection activeCell="F25" sqref="F25"/>
      <selection pane="bottomLeft" activeCell="H51" sqref="H51"/>
    </sheetView>
  </sheetViews>
  <sheetFormatPr defaultColWidth="11" defaultRowHeight="14"/>
  <cols>
    <col min="1" max="1" width="15.1640625" style="3" customWidth="1"/>
    <col min="2" max="2" width="19.4140625" style="3" bestFit="1" customWidth="1"/>
    <col min="3" max="3" width="15.58203125" style="3" customWidth="1"/>
    <col min="4" max="5" width="9.5" style="3" customWidth="1"/>
    <col min="6" max="6" width="9.5" style="398" customWidth="1"/>
    <col min="7" max="7" width="9.5" style="3" customWidth="1"/>
    <col min="8" max="10" width="15.83203125" style="3" customWidth="1"/>
    <col min="11" max="11" width="5.6640625" style="3" customWidth="1"/>
    <col min="12" max="12" width="15.5" style="3" customWidth="1"/>
    <col min="13" max="16384" width="11" style="1"/>
  </cols>
  <sheetData>
    <row r="1" spans="1:12" ht="19">
      <c r="C1" s="1158" t="s">
        <v>732</v>
      </c>
      <c r="D1" s="1159"/>
      <c r="E1" s="1159"/>
      <c r="F1" s="1159"/>
      <c r="G1" s="1159"/>
    </row>
    <row r="2" spans="1:12" ht="16.5">
      <c r="A2" s="366" t="s">
        <v>731</v>
      </c>
    </row>
    <row r="3" spans="1:12">
      <c r="A3" s="399" t="s">
        <v>11</v>
      </c>
      <c r="B3" s="399" t="s">
        <v>12</v>
      </c>
      <c r="C3" s="399" t="s">
        <v>13</v>
      </c>
      <c r="D3" s="399" t="s">
        <v>14</v>
      </c>
      <c r="E3" s="399" t="s">
        <v>15</v>
      </c>
      <c r="F3" s="399" t="s">
        <v>16</v>
      </c>
      <c r="G3" s="399" t="s">
        <v>17</v>
      </c>
      <c r="H3" s="399" t="s">
        <v>18</v>
      </c>
      <c r="I3" s="399" t="s">
        <v>19</v>
      </c>
      <c r="J3" s="399" t="s">
        <v>40</v>
      </c>
      <c r="K3" s="399"/>
      <c r="L3" s="399" t="s">
        <v>44</v>
      </c>
    </row>
    <row r="4" spans="1:12">
      <c r="A4" s="399">
        <f>個人データ入力用!F20</f>
        <v>1</v>
      </c>
      <c r="B4" s="399" t="str">
        <f>個人データ入力用!AN20</f>
        <v>()</v>
      </c>
      <c r="C4" s="399" t="str">
        <f>個人データ入力用!AO20</f>
        <v/>
      </c>
      <c r="D4" s="399">
        <f>個人データ入力用!AP20</f>
        <v>2</v>
      </c>
      <c r="E4" s="399">
        <f>個人データ入力用!AJ20</f>
        <v>3</v>
      </c>
      <c r="F4" s="399" t="str">
        <f>個人データ入力用!AQ20</f>
        <v/>
      </c>
      <c r="G4" s="399">
        <f>個人データ入力用!AK20</f>
        <v>0</v>
      </c>
      <c r="H4" s="522" t="str">
        <f>個人データ入力用!AU20</f>
        <v xml:space="preserve"> 0</v>
      </c>
      <c r="I4" s="522" t="str">
        <f>個人データ入力用!AY20</f>
        <v/>
      </c>
      <c r="J4" s="522" t="str">
        <f>個人データ入力用!BC20</f>
        <v xml:space="preserve"> 0</v>
      </c>
      <c r="K4" s="399"/>
      <c r="L4" s="399" t="str">
        <f>個人データ入力用!AI20</f>
        <v/>
      </c>
    </row>
    <row r="5" spans="1:12">
      <c r="A5" s="399">
        <f>個人データ入力用!F21</f>
        <v>2</v>
      </c>
      <c r="B5" s="399" t="str">
        <f>個人データ入力用!AN21</f>
        <v>()</v>
      </c>
      <c r="C5" s="399" t="str">
        <f>個人データ入力用!AO21</f>
        <v/>
      </c>
      <c r="D5" s="399">
        <f>個人データ入力用!AP21</f>
        <v>2</v>
      </c>
      <c r="E5" s="399">
        <f>個人データ入力用!AJ21</f>
        <v>3</v>
      </c>
      <c r="F5" s="399" t="str">
        <f>個人データ入力用!AQ21</f>
        <v/>
      </c>
      <c r="G5" s="399">
        <f>個人データ入力用!AK21</f>
        <v>0</v>
      </c>
      <c r="H5" s="522" t="str">
        <f>個人データ入力用!AU21</f>
        <v xml:space="preserve"> 0</v>
      </c>
      <c r="I5" s="522" t="str">
        <f>個人データ入力用!AY21</f>
        <v/>
      </c>
      <c r="J5" s="522" t="str">
        <f>個人データ入力用!BC21</f>
        <v xml:space="preserve"> 0</v>
      </c>
      <c r="K5" s="399"/>
      <c r="L5" s="399" t="str">
        <f>個人データ入力用!AI21</f>
        <v/>
      </c>
    </row>
    <row r="6" spans="1:12">
      <c r="A6" s="399">
        <f>個人データ入力用!F22</f>
        <v>3</v>
      </c>
      <c r="B6" s="399" t="str">
        <f>個人データ入力用!AN22</f>
        <v>()</v>
      </c>
      <c r="C6" s="399" t="str">
        <f>個人データ入力用!AO22</f>
        <v/>
      </c>
      <c r="D6" s="399">
        <f>個人データ入力用!AP22</f>
        <v>2</v>
      </c>
      <c r="E6" s="399">
        <f>個人データ入力用!AJ22</f>
        <v>3</v>
      </c>
      <c r="F6" s="399" t="str">
        <f>個人データ入力用!AQ22</f>
        <v/>
      </c>
      <c r="G6" s="399">
        <f>個人データ入力用!AK22</f>
        <v>0</v>
      </c>
      <c r="H6" s="522" t="str">
        <f>個人データ入力用!AU22</f>
        <v xml:space="preserve"> 0</v>
      </c>
      <c r="I6" s="522" t="str">
        <f>個人データ入力用!AY22</f>
        <v/>
      </c>
      <c r="J6" s="522" t="str">
        <f>個人データ入力用!BC22</f>
        <v xml:space="preserve"> 0</v>
      </c>
      <c r="K6" s="399"/>
      <c r="L6" s="399" t="str">
        <f>個人データ入力用!AI22</f>
        <v/>
      </c>
    </row>
    <row r="7" spans="1:12">
      <c r="A7" s="399">
        <f>個人データ入力用!F23</f>
        <v>4</v>
      </c>
      <c r="B7" s="399" t="str">
        <f>個人データ入力用!AN23</f>
        <v>()</v>
      </c>
      <c r="C7" s="399" t="str">
        <f>個人データ入力用!AO23</f>
        <v/>
      </c>
      <c r="D7" s="399">
        <f>個人データ入力用!AP23</f>
        <v>2</v>
      </c>
      <c r="E7" s="399">
        <f>個人データ入力用!AJ23</f>
        <v>3</v>
      </c>
      <c r="F7" s="399" t="str">
        <f>個人データ入力用!AQ23</f>
        <v/>
      </c>
      <c r="G7" s="399">
        <f>個人データ入力用!AK23</f>
        <v>0</v>
      </c>
      <c r="H7" s="522" t="str">
        <f>個人データ入力用!AU23</f>
        <v xml:space="preserve"> 0</v>
      </c>
      <c r="I7" s="522" t="str">
        <f>個人データ入力用!AY23</f>
        <v/>
      </c>
      <c r="J7" s="522" t="str">
        <f>個人データ入力用!BC23</f>
        <v xml:space="preserve"> 0</v>
      </c>
      <c r="K7" s="399"/>
      <c r="L7" s="399" t="str">
        <f>個人データ入力用!AI23</f>
        <v/>
      </c>
    </row>
    <row r="8" spans="1:12">
      <c r="A8" s="399">
        <f>個人データ入力用!F24</f>
        <v>5</v>
      </c>
      <c r="B8" s="399" t="str">
        <f>個人データ入力用!AN24</f>
        <v>()</v>
      </c>
      <c r="C8" s="399" t="str">
        <f>個人データ入力用!AO24</f>
        <v/>
      </c>
      <c r="D8" s="399">
        <f>個人データ入力用!AP24</f>
        <v>2</v>
      </c>
      <c r="E8" s="399">
        <f>個人データ入力用!AJ24</f>
        <v>3</v>
      </c>
      <c r="F8" s="399" t="str">
        <f>個人データ入力用!AQ24</f>
        <v/>
      </c>
      <c r="G8" s="399">
        <f>個人データ入力用!AK24</f>
        <v>0</v>
      </c>
      <c r="H8" s="522" t="str">
        <f>個人データ入力用!AU24</f>
        <v xml:space="preserve"> 0</v>
      </c>
      <c r="I8" s="522" t="str">
        <f>個人データ入力用!AY24</f>
        <v/>
      </c>
      <c r="J8" s="522" t="str">
        <f>個人データ入力用!BC24</f>
        <v xml:space="preserve"> 0</v>
      </c>
      <c r="K8" s="399"/>
      <c r="L8" s="399" t="str">
        <f>個人データ入力用!AI24</f>
        <v/>
      </c>
    </row>
    <row r="9" spans="1:12">
      <c r="A9" s="399">
        <f>個人データ入力用!F25</f>
        <v>6</v>
      </c>
      <c r="B9" s="399" t="str">
        <f>個人データ入力用!AN25</f>
        <v>()</v>
      </c>
      <c r="C9" s="399" t="str">
        <f>個人データ入力用!AO25</f>
        <v/>
      </c>
      <c r="D9" s="399">
        <f>個人データ入力用!AP25</f>
        <v>2</v>
      </c>
      <c r="E9" s="399">
        <f>個人データ入力用!AJ25</f>
        <v>3</v>
      </c>
      <c r="F9" s="399" t="str">
        <f>個人データ入力用!AQ25</f>
        <v/>
      </c>
      <c r="G9" s="399">
        <f>個人データ入力用!AK25</f>
        <v>0</v>
      </c>
      <c r="H9" s="522" t="str">
        <f>個人データ入力用!AU25</f>
        <v xml:space="preserve"> 0</v>
      </c>
      <c r="I9" s="522" t="str">
        <f>個人データ入力用!AY25</f>
        <v/>
      </c>
      <c r="J9" s="522" t="str">
        <f>個人データ入力用!BC25</f>
        <v xml:space="preserve"> 0</v>
      </c>
      <c r="K9" s="399"/>
      <c r="L9" s="399" t="str">
        <f>個人データ入力用!AI25</f>
        <v/>
      </c>
    </row>
    <row r="10" spans="1:12">
      <c r="A10" s="399">
        <f>個人データ入力用!F26</f>
        <v>7</v>
      </c>
      <c r="B10" s="399" t="str">
        <f>個人データ入力用!AN26</f>
        <v>()</v>
      </c>
      <c r="C10" s="399" t="str">
        <f>個人データ入力用!AO26</f>
        <v/>
      </c>
      <c r="D10" s="399">
        <f>個人データ入力用!AP26</f>
        <v>2</v>
      </c>
      <c r="E10" s="399">
        <f>個人データ入力用!AJ26</f>
        <v>3</v>
      </c>
      <c r="F10" s="399" t="str">
        <f>個人データ入力用!AQ26</f>
        <v/>
      </c>
      <c r="G10" s="399">
        <f>個人データ入力用!AK26</f>
        <v>0</v>
      </c>
      <c r="H10" s="522" t="str">
        <f>個人データ入力用!AU26</f>
        <v xml:space="preserve"> 0</v>
      </c>
      <c r="I10" s="522" t="str">
        <f>個人データ入力用!AY26</f>
        <v/>
      </c>
      <c r="J10" s="522" t="str">
        <f>個人データ入力用!BC26</f>
        <v xml:space="preserve"> 0</v>
      </c>
      <c r="K10" s="399"/>
      <c r="L10" s="399" t="str">
        <f>個人データ入力用!AI26</f>
        <v/>
      </c>
    </row>
    <row r="11" spans="1:12">
      <c r="A11" s="399">
        <f>個人データ入力用!F27</f>
        <v>8</v>
      </c>
      <c r="B11" s="399" t="str">
        <f>個人データ入力用!AN27</f>
        <v>()</v>
      </c>
      <c r="C11" s="399" t="str">
        <f>個人データ入力用!AO27</f>
        <v/>
      </c>
      <c r="D11" s="399">
        <f>個人データ入力用!AP27</f>
        <v>2</v>
      </c>
      <c r="E11" s="399">
        <f>個人データ入力用!AJ27</f>
        <v>3</v>
      </c>
      <c r="F11" s="399" t="str">
        <f>個人データ入力用!AQ27</f>
        <v/>
      </c>
      <c r="G11" s="399">
        <f>個人データ入力用!AK27</f>
        <v>0</v>
      </c>
      <c r="H11" s="522" t="str">
        <f>個人データ入力用!AU27</f>
        <v xml:space="preserve"> 0</v>
      </c>
      <c r="I11" s="522" t="str">
        <f>個人データ入力用!AY27</f>
        <v/>
      </c>
      <c r="J11" s="522" t="str">
        <f>個人データ入力用!BC27</f>
        <v xml:space="preserve"> 0</v>
      </c>
      <c r="K11" s="399"/>
      <c r="L11" s="399" t="str">
        <f>個人データ入力用!AI27</f>
        <v/>
      </c>
    </row>
    <row r="12" spans="1:12">
      <c r="A12" s="399">
        <f>個人データ入力用!F28</f>
        <v>9</v>
      </c>
      <c r="B12" s="399" t="str">
        <f>個人データ入力用!AN28</f>
        <v>()</v>
      </c>
      <c r="C12" s="399" t="str">
        <f>個人データ入力用!AO28</f>
        <v/>
      </c>
      <c r="D12" s="399">
        <f>個人データ入力用!AP28</f>
        <v>2</v>
      </c>
      <c r="E12" s="399">
        <f>個人データ入力用!AJ28</f>
        <v>3</v>
      </c>
      <c r="F12" s="399" t="str">
        <f>個人データ入力用!AQ28</f>
        <v/>
      </c>
      <c r="G12" s="399">
        <f>個人データ入力用!AK28</f>
        <v>0</v>
      </c>
      <c r="H12" s="522" t="str">
        <f>個人データ入力用!AU28</f>
        <v xml:space="preserve"> 0</v>
      </c>
      <c r="I12" s="522" t="str">
        <f>個人データ入力用!AY28</f>
        <v/>
      </c>
      <c r="J12" s="522" t="str">
        <f>個人データ入力用!BC28</f>
        <v xml:space="preserve"> 0</v>
      </c>
      <c r="K12" s="399"/>
      <c r="L12" s="399" t="str">
        <f>個人データ入力用!AI28</f>
        <v/>
      </c>
    </row>
    <row r="13" spans="1:12">
      <c r="A13" s="399">
        <f>個人データ入力用!F29</f>
        <v>10</v>
      </c>
      <c r="B13" s="399" t="str">
        <f>個人データ入力用!AN29</f>
        <v>()</v>
      </c>
      <c r="C13" s="399" t="str">
        <f>個人データ入力用!AO29</f>
        <v/>
      </c>
      <c r="D13" s="399">
        <f>個人データ入力用!AP29</f>
        <v>2</v>
      </c>
      <c r="E13" s="399">
        <f>個人データ入力用!AJ29</f>
        <v>3</v>
      </c>
      <c r="F13" s="399" t="str">
        <f>個人データ入力用!AQ29</f>
        <v/>
      </c>
      <c r="G13" s="399">
        <f>個人データ入力用!AK29</f>
        <v>0</v>
      </c>
      <c r="H13" s="522" t="str">
        <f>個人データ入力用!AU29</f>
        <v xml:space="preserve"> 0</v>
      </c>
      <c r="I13" s="522" t="str">
        <f>個人データ入力用!AY29</f>
        <v/>
      </c>
      <c r="J13" s="522" t="str">
        <f>個人データ入力用!BC29</f>
        <v xml:space="preserve"> 0</v>
      </c>
      <c r="K13" s="399"/>
      <c r="L13" s="399" t="str">
        <f>個人データ入力用!AI29</f>
        <v/>
      </c>
    </row>
    <row r="14" spans="1:12">
      <c r="A14" s="399">
        <f>個人データ入力用!F30</f>
        <v>11</v>
      </c>
      <c r="B14" s="399" t="str">
        <f>個人データ入力用!AN30</f>
        <v>()</v>
      </c>
      <c r="C14" s="399" t="str">
        <f>個人データ入力用!AO30</f>
        <v/>
      </c>
      <c r="D14" s="399">
        <f>個人データ入力用!AP30</f>
        <v>2</v>
      </c>
      <c r="E14" s="399">
        <f>個人データ入力用!AJ30</f>
        <v>3</v>
      </c>
      <c r="F14" s="399" t="str">
        <f>個人データ入力用!AQ30</f>
        <v/>
      </c>
      <c r="G14" s="399">
        <f>個人データ入力用!AK30</f>
        <v>0</v>
      </c>
      <c r="H14" s="522" t="str">
        <f>個人データ入力用!AU30</f>
        <v xml:space="preserve"> 0</v>
      </c>
      <c r="I14" s="522" t="str">
        <f>個人データ入力用!AY30</f>
        <v/>
      </c>
      <c r="J14" s="522" t="str">
        <f>個人データ入力用!BC30</f>
        <v xml:space="preserve"> 0</v>
      </c>
      <c r="K14" s="399"/>
      <c r="L14" s="399" t="str">
        <f>個人データ入力用!AI30</f>
        <v/>
      </c>
    </row>
    <row r="15" spans="1:12">
      <c r="A15" s="399">
        <f>個人データ入力用!F31</f>
        <v>12</v>
      </c>
      <c r="B15" s="399" t="str">
        <f>個人データ入力用!AN31</f>
        <v>()</v>
      </c>
      <c r="C15" s="399" t="str">
        <f>個人データ入力用!AO31</f>
        <v/>
      </c>
      <c r="D15" s="399">
        <f>個人データ入力用!AP31</f>
        <v>2</v>
      </c>
      <c r="E15" s="399">
        <f>個人データ入力用!AJ31</f>
        <v>3</v>
      </c>
      <c r="F15" s="399" t="str">
        <f>個人データ入力用!AQ31</f>
        <v/>
      </c>
      <c r="G15" s="399">
        <f>個人データ入力用!AK31</f>
        <v>0</v>
      </c>
      <c r="H15" s="522" t="str">
        <f>個人データ入力用!AU31</f>
        <v xml:space="preserve"> 0</v>
      </c>
      <c r="I15" s="522" t="str">
        <f>個人データ入力用!AY31</f>
        <v/>
      </c>
      <c r="J15" s="522" t="str">
        <f>個人データ入力用!BC31</f>
        <v xml:space="preserve"> 0</v>
      </c>
      <c r="K15" s="399"/>
      <c r="L15" s="399" t="str">
        <f>個人データ入力用!AI31</f>
        <v/>
      </c>
    </row>
    <row r="16" spans="1:12">
      <c r="A16" s="399">
        <f>個人データ入力用!F32</f>
        <v>13</v>
      </c>
      <c r="B16" s="399" t="str">
        <f>個人データ入力用!AN32</f>
        <v>()</v>
      </c>
      <c r="C16" s="399" t="str">
        <f>個人データ入力用!AO32</f>
        <v/>
      </c>
      <c r="D16" s="399">
        <f>個人データ入力用!AP32</f>
        <v>2</v>
      </c>
      <c r="E16" s="399">
        <f>個人データ入力用!AJ32</f>
        <v>3</v>
      </c>
      <c r="F16" s="399" t="str">
        <f>個人データ入力用!AQ32</f>
        <v/>
      </c>
      <c r="G16" s="399">
        <f>個人データ入力用!AK32</f>
        <v>0</v>
      </c>
      <c r="H16" s="522" t="str">
        <f>個人データ入力用!AU32</f>
        <v xml:space="preserve"> 0</v>
      </c>
      <c r="I16" s="522" t="str">
        <f>個人データ入力用!AY32</f>
        <v/>
      </c>
      <c r="J16" s="522" t="str">
        <f>個人データ入力用!BC32</f>
        <v xml:space="preserve"> 0</v>
      </c>
      <c r="K16" s="399"/>
      <c r="L16" s="399" t="str">
        <f>個人データ入力用!AI32</f>
        <v/>
      </c>
    </row>
    <row r="17" spans="1:12">
      <c r="A17" s="399">
        <f>個人データ入力用!F33</f>
        <v>14</v>
      </c>
      <c r="B17" s="399" t="str">
        <f>個人データ入力用!AN33</f>
        <v>()</v>
      </c>
      <c r="C17" s="399" t="str">
        <f>個人データ入力用!AO33</f>
        <v/>
      </c>
      <c r="D17" s="399">
        <f>個人データ入力用!AP33</f>
        <v>2</v>
      </c>
      <c r="E17" s="399">
        <f>個人データ入力用!AJ33</f>
        <v>3</v>
      </c>
      <c r="F17" s="399" t="str">
        <f>個人データ入力用!AQ33</f>
        <v/>
      </c>
      <c r="G17" s="399">
        <f>個人データ入力用!AK33</f>
        <v>0</v>
      </c>
      <c r="H17" s="522" t="str">
        <f>個人データ入力用!AU33</f>
        <v xml:space="preserve"> 0</v>
      </c>
      <c r="I17" s="522" t="str">
        <f>個人データ入力用!AY33</f>
        <v/>
      </c>
      <c r="J17" s="522" t="str">
        <f>個人データ入力用!BC33</f>
        <v xml:space="preserve"> 0</v>
      </c>
      <c r="K17" s="399"/>
      <c r="L17" s="399" t="str">
        <f>個人データ入力用!AI33</f>
        <v/>
      </c>
    </row>
    <row r="18" spans="1:12">
      <c r="A18" s="399">
        <f>個人データ入力用!F34</f>
        <v>15</v>
      </c>
      <c r="B18" s="399" t="str">
        <f>個人データ入力用!AN34</f>
        <v>()</v>
      </c>
      <c r="C18" s="399" t="str">
        <f>個人データ入力用!AO34</f>
        <v/>
      </c>
      <c r="D18" s="399">
        <f>個人データ入力用!AP34</f>
        <v>2</v>
      </c>
      <c r="E18" s="399">
        <f>個人データ入力用!AJ34</f>
        <v>3</v>
      </c>
      <c r="F18" s="399" t="str">
        <f>個人データ入力用!AQ34</f>
        <v/>
      </c>
      <c r="G18" s="399">
        <f>個人データ入力用!AK34</f>
        <v>0</v>
      </c>
      <c r="H18" s="522" t="str">
        <f>個人データ入力用!AU34</f>
        <v xml:space="preserve"> 0</v>
      </c>
      <c r="I18" s="522" t="str">
        <f>個人データ入力用!AY34</f>
        <v/>
      </c>
      <c r="J18" s="522" t="str">
        <f>個人データ入力用!BC34</f>
        <v xml:space="preserve"> 0</v>
      </c>
      <c r="K18" s="399"/>
      <c r="L18" s="399" t="str">
        <f>個人データ入力用!AI34</f>
        <v/>
      </c>
    </row>
    <row r="19" spans="1:12">
      <c r="A19" s="399">
        <f>個人データ入力用!F35</f>
        <v>16</v>
      </c>
      <c r="B19" s="399" t="str">
        <f>個人データ入力用!AN35</f>
        <v>()</v>
      </c>
      <c r="C19" s="399" t="str">
        <f>個人データ入力用!AO35</f>
        <v/>
      </c>
      <c r="D19" s="399">
        <f>個人データ入力用!AP35</f>
        <v>2</v>
      </c>
      <c r="E19" s="399">
        <f>個人データ入力用!AJ35</f>
        <v>3</v>
      </c>
      <c r="F19" s="399" t="str">
        <f>個人データ入力用!AQ35</f>
        <v/>
      </c>
      <c r="G19" s="399">
        <f>個人データ入力用!AK35</f>
        <v>0</v>
      </c>
      <c r="H19" s="522" t="str">
        <f>個人データ入力用!AU35</f>
        <v xml:space="preserve"> 0</v>
      </c>
      <c r="I19" s="522" t="str">
        <f>個人データ入力用!AY35</f>
        <v/>
      </c>
      <c r="J19" s="522" t="str">
        <f>個人データ入力用!BC35</f>
        <v xml:space="preserve"> 0</v>
      </c>
      <c r="K19" s="399"/>
      <c r="L19" s="399" t="str">
        <f>個人データ入力用!AI35</f>
        <v/>
      </c>
    </row>
    <row r="20" spans="1:12">
      <c r="A20" s="399">
        <f>個人データ入力用!F36</f>
        <v>17</v>
      </c>
      <c r="B20" s="399" t="str">
        <f>個人データ入力用!AN36</f>
        <v>()</v>
      </c>
      <c r="C20" s="399" t="str">
        <f>個人データ入力用!AO36</f>
        <v/>
      </c>
      <c r="D20" s="399">
        <f>個人データ入力用!AP36</f>
        <v>2</v>
      </c>
      <c r="E20" s="399">
        <f>個人データ入力用!AJ36</f>
        <v>3</v>
      </c>
      <c r="F20" s="399" t="str">
        <f>個人データ入力用!AQ36</f>
        <v/>
      </c>
      <c r="G20" s="399">
        <f>個人データ入力用!AK36</f>
        <v>0</v>
      </c>
      <c r="H20" s="522" t="str">
        <f>個人データ入力用!AU36</f>
        <v xml:space="preserve"> 0</v>
      </c>
      <c r="I20" s="522" t="str">
        <f>個人データ入力用!AY36</f>
        <v/>
      </c>
      <c r="J20" s="522" t="str">
        <f>個人データ入力用!BC36</f>
        <v xml:space="preserve"> 0</v>
      </c>
      <c r="K20" s="399"/>
      <c r="L20" s="399" t="str">
        <f>個人データ入力用!AI36</f>
        <v/>
      </c>
    </row>
    <row r="21" spans="1:12">
      <c r="A21" s="399">
        <f>個人データ入力用!F37</f>
        <v>18</v>
      </c>
      <c r="B21" s="399" t="str">
        <f>個人データ入力用!AN37</f>
        <v>()</v>
      </c>
      <c r="C21" s="399" t="str">
        <f>個人データ入力用!AO37</f>
        <v/>
      </c>
      <c r="D21" s="399">
        <f>個人データ入力用!AP37</f>
        <v>2</v>
      </c>
      <c r="E21" s="399">
        <f>個人データ入力用!AJ37</f>
        <v>3</v>
      </c>
      <c r="F21" s="399" t="str">
        <f>個人データ入力用!AQ37</f>
        <v/>
      </c>
      <c r="G21" s="399">
        <f>個人データ入力用!AK37</f>
        <v>0</v>
      </c>
      <c r="H21" s="522" t="str">
        <f>個人データ入力用!AU37</f>
        <v xml:space="preserve"> 0</v>
      </c>
      <c r="I21" s="522" t="str">
        <f>個人データ入力用!AY37</f>
        <v/>
      </c>
      <c r="J21" s="522" t="str">
        <f>個人データ入力用!BC37</f>
        <v xml:space="preserve"> 0</v>
      </c>
      <c r="K21" s="399"/>
      <c r="L21" s="399" t="str">
        <f>個人データ入力用!AI37</f>
        <v/>
      </c>
    </row>
    <row r="22" spans="1:12">
      <c r="A22" s="399">
        <f>個人データ入力用!F38</f>
        <v>19</v>
      </c>
      <c r="B22" s="399" t="str">
        <f>個人データ入力用!AN38</f>
        <v>()</v>
      </c>
      <c r="C22" s="399" t="str">
        <f>個人データ入力用!AO38</f>
        <v/>
      </c>
      <c r="D22" s="399">
        <f>個人データ入力用!AP38</f>
        <v>2</v>
      </c>
      <c r="E22" s="399">
        <f>個人データ入力用!AJ38</f>
        <v>3</v>
      </c>
      <c r="F22" s="399" t="str">
        <f>個人データ入力用!AQ38</f>
        <v/>
      </c>
      <c r="G22" s="399">
        <f>個人データ入力用!AK38</f>
        <v>0</v>
      </c>
      <c r="H22" s="522" t="str">
        <f>個人データ入力用!AU38</f>
        <v xml:space="preserve"> 0</v>
      </c>
      <c r="I22" s="522" t="str">
        <f>個人データ入力用!AY38</f>
        <v/>
      </c>
      <c r="J22" s="522" t="str">
        <f>個人データ入力用!BC38</f>
        <v xml:space="preserve"> 0</v>
      </c>
      <c r="K22" s="399"/>
      <c r="L22" s="399" t="str">
        <f>個人データ入力用!AI38</f>
        <v/>
      </c>
    </row>
    <row r="23" spans="1:12">
      <c r="A23" s="399">
        <f>個人データ入力用!F39</f>
        <v>20</v>
      </c>
      <c r="B23" s="399" t="str">
        <f>個人データ入力用!AN39</f>
        <v>()</v>
      </c>
      <c r="C23" s="399" t="str">
        <f>個人データ入力用!AO39</f>
        <v/>
      </c>
      <c r="D23" s="399">
        <f>個人データ入力用!AP39</f>
        <v>2</v>
      </c>
      <c r="E23" s="399">
        <f>個人データ入力用!AJ39</f>
        <v>3</v>
      </c>
      <c r="F23" s="399" t="str">
        <f>個人データ入力用!AQ39</f>
        <v/>
      </c>
      <c r="G23" s="399">
        <f>個人データ入力用!AK39</f>
        <v>0</v>
      </c>
      <c r="H23" s="522" t="str">
        <f>個人データ入力用!AU39</f>
        <v xml:space="preserve"> 0</v>
      </c>
      <c r="I23" s="522" t="str">
        <f>個人データ入力用!AY39</f>
        <v/>
      </c>
      <c r="J23" s="522" t="str">
        <f>個人データ入力用!BC39</f>
        <v xml:space="preserve"> 0</v>
      </c>
      <c r="K23" s="399"/>
      <c r="L23" s="399" t="str">
        <f>個人データ入力用!AI39</f>
        <v/>
      </c>
    </row>
    <row r="24" spans="1:12">
      <c r="A24" s="399">
        <f>個人データ入力用!F40</f>
        <v>21</v>
      </c>
      <c r="B24" s="399" t="str">
        <f>個人データ入力用!AN40</f>
        <v>()</v>
      </c>
      <c r="C24" s="399" t="str">
        <f>個人データ入力用!AO40</f>
        <v/>
      </c>
      <c r="D24" s="399">
        <f>個人データ入力用!AP40</f>
        <v>2</v>
      </c>
      <c r="E24" s="399">
        <f>個人データ入力用!AJ40</f>
        <v>3</v>
      </c>
      <c r="F24" s="399" t="str">
        <f>個人データ入力用!AQ40</f>
        <v/>
      </c>
      <c r="G24" s="399">
        <f>個人データ入力用!AK40</f>
        <v>0</v>
      </c>
      <c r="H24" s="522" t="str">
        <f>個人データ入力用!AU40</f>
        <v xml:space="preserve"> 0</v>
      </c>
      <c r="I24" s="522" t="str">
        <f>個人データ入力用!AY40</f>
        <v/>
      </c>
      <c r="J24" s="522" t="str">
        <f>個人データ入力用!BC40</f>
        <v xml:space="preserve"> 0</v>
      </c>
      <c r="K24" s="399"/>
      <c r="L24" s="399" t="str">
        <f>個人データ入力用!AI40</f>
        <v/>
      </c>
    </row>
    <row r="25" spans="1:12">
      <c r="A25" s="399">
        <f>個人データ入力用!F41</f>
        <v>22</v>
      </c>
      <c r="B25" s="399" t="str">
        <f>個人データ入力用!AN41</f>
        <v>()</v>
      </c>
      <c r="C25" s="399" t="str">
        <f>個人データ入力用!AO41</f>
        <v/>
      </c>
      <c r="D25" s="399">
        <f>個人データ入力用!AP41</f>
        <v>2</v>
      </c>
      <c r="E25" s="399">
        <f>個人データ入力用!AJ41</f>
        <v>3</v>
      </c>
      <c r="F25" s="399" t="str">
        <f>個人データ入力用!AQ41</f>
        <v/>
      </c>
      <c r="G25" s="399">
        <f>個人データ入力用!AK41</f>
        <v>0</v>
      </c>
      <c r="H25" s="522" t="str">
        <f>個人データ入力用!AU41</f>
        <v xml:space="preserve"> 0</v>
      </c>
      <c r="I25" s="522" t="str">
        <f>個人データ入力用!AY41</f>
        <v/>
      </c>
      <c r="J25" s="522" t="str">
        <f>個人データ入力用!BC41</f>
        <v xml:space="preserve"> 0</v>
      </c>
      <c r="K25" s="399"/>
      <c r="L25" s="399" t="str">
        <f>個人データ入力用!AI41</f>
        <v/>
      </c>
    </row>
    <row r="26" spans="1:12">
      <c r="A26" s="399">
        <f>個人データ入力用!F42</f>
        <v>23</v>
      </c>
      <c r="B26" s="399" t="str">
        <f>個人データ入力用!AN42</f>
        <v>()</v>
      </c>
      <c r="C26" s="399" t="str">
        <f>個人データ入力用!AO42</f>
        <v/>
      </c>
      <c r="D26" s="399">
        <f>個人データ入力用!AP42</f>
        <v>2</v>
      </c>
      <c r="E26" s="399">
        <f>個人データ入力用!AJ42</f>
        <v>3</v>
      </c>
      <c r="F26" s="399" t="str">
        <f>個人データ入力用!AQ42</f>
        <v/>
      </c>
      <c r="G26" s="399">
        <f>個人データ入力用!AK42</f>
        <v>0</v>
      </c>
      <c r="H26" s="522" t="str">
        <f>個人データ入力用!AU42</f>
        <v xml:space="preserve"> 0</v>
      </c>
      <c r="I26" s="522" t="str">
        <f>個人データ入力用!AY42</f>
        <v/>
      </c>
      <c r="J26" s="522" t="str">
        <f>個人データ入力用!BC42</f>
        <v xml:space="preserve"> 0</v>
      </c>
      <c r="K26" s="399"/>
      <c r="L26" s="399" t="str">
        <f>個人データ入力用!AI42</f>
        <v/>
      </c>
    </row>
    <row r="27" spans="1:12">
      <c r="A27" s="399">
        <f>個人データ入力用!F43</f>
        <v>24</v>
      </c>
      <c r="B27" s="399" t="str">
        <f>個人データ入力用!AN43</f>
        <v>()</v>
      </c>
      <c r="C27" s="399" t="str">
        <f>個人データ入力用!AO43</f>
        <v/>
      </c>
      <c r="D27" s="399">
        <f>個人データ入力用!AP43</f>
        <v>2</v>
      </c>
      <c r="E27" s="399">
        <f>個人データ入力用!AJ43</f>
        <v>3</v>
      </c>
      <c r="F27" s="399" t="str">
        <f>個人データ入力用!AQ43</f>
        <v/>
      </c>
      <c r="G27" s="399">
        <f>個人データ入力用!AK43</f>
        <v>0</v>
      </c>
      <c r="H27" s="522" t="str">
        <f>個人データ入力用!AU43</f>
        <v xml:space="preserve"> 0</v>
      </c>
      <c r="I27" s="522" t="str">
        <f>個人データ入力用!AY43</f>
        <v/>
      </c>
      <c r="J27" s="522" t="str">
        <f>個人データ入力用!BC43</f>
        <v xml:space="preserve"> 0</v>
      </c>
      <c r="K27" s="399"/>
      <c r="L27" s="399" t="str">
        <f>個人データ入力用!AI43</f>
        <v/>
      </c>
    </row>
    <row r="28" spans="1:12">
      <c r="A28" s="399">
        <f>個人データ入力用!F44</f>
        <v>25</v>
      </c>
      <c r="B28" s="399" t="str">
        <f>個人データ入力用!AN44</f>
        <v>()</v>
      </c>
      <c r="C28" s="399" t="str">
        <f>個人データ入力用!AO44</f>
        <v/>
      </c>
      <c r="D28" s="399">
        <f>個人データ入力用!AP44</f>
        <v>2</v>
      </c>
      <c r="E28" s="399">
        <f>個人データ入力用!AJ44</f>
        <v>3</v>
      </c>
      <c r="F28" s="399" t="str">
        <f>個人データ入力用!AQ44</f>
        <v/>
      </c>
      <c r="G28" s="399">
        <f>個人データ入力用!AK44</f>
        <v>0</v>
      </c>
      <c r="H28" s="522" t="str">
        <f>個人データ入力用!AU44</f>
        <v xml:space="preserve"> 0</v>
      </c>
      <c r="I28" s="522" t="str">
        <f>個人データ入力用!AY44</f>
        <v/>
      </c>
      <c r="J28" s="522" t="str">
        <f>個人データ入力用!BC44</f>
        <v xml:space="preserve"> 0</v>
      </c>
      <c r="K28" s="399"/>
      <c r="L28" s="399" t="str">
        <f>個人データ入力用!AI44</f>
        <v/>
      </c>
    </row>
    <row r="29" spans="1:12" ht="14.5" thickBot="1"/>
    <row r="30" spans="1:12" ht="19.5" thickBot="1">
      <c r="C30" s="1163" t="s">
        <v>735</v>
      </c>
      <c r="D30" s="1164"/>
      <c r="E30" s="1164"/>
      <c r="F30" s="1164"/>
      <c r="G30" s="1165"/>
    </row>
    <row r="31" spans="1:12" ht="16.5">
      <c r="A31" s="366" t="s">
        <v>731</v>
      </c>
    </row>
    <row r="32" spans="1:12">
      <c r="A32" s="396" t="s">
        <v>11</v>
      </c>
      <c r="B32" s="396" t="s">
        <v>12</v>
      </c>
      <c r="C32" s="396" t="s">
        <v>13</v>
      </c>
      <c r="D32" s="396" t="s">
        <v>14</v>
      </c>
      <c r="E32" s="396" t="s">
        <v>15</v>
      </c>
      <c r="F32" s="399" t="s">
        <v>16</v>
      </c>
      <c r="G32" s="396" t="s">
        <v>17</v>
      </c>
      <c r="H32" s="396" t="s">
        <v>18</v>
      </c>
      <c r="I32" s="396" t="s">
        <v>19</v>
      </c>
      <c r="J32" s="396" t="s">
        <v>40</v>
      </c>
      <c r="K32" s="396"/>
      <c r="L32" s="396" t="s">
        <v>44</v>
      </c>
    </row>
    <row r="33" spans="1:12">
      <c r="A33" s="399">
        <f>直接データ入力!AE13</f>
        <v>1</v>
      </c>
      <c r="B33" s="399" t="str">
        <f>直接データ入力!AK13</f>
        <v>()</v>
      </c>
      <c r="C33" s="399">
        <f>直接データ入力!AL13</f>
        <v>0</v>
      </c>
      <c r="D33" s="399">
        <f>直接データ入力!AM13</f>
        <v>2</v>
      </c>
      <c r="E33" s="399">
        <f>直接データ入力!AG13</f>
        <v>3</v>
      </c>
      <c r="F33" s="399" t="str">
        <f>直接データ入力!AN13</f>
        <v/>
      </c>
      <c r="G33" s="399">
        <f>直接データ入力!AH13</f>
        <v>0</v>
      </c>
      <c r="H33" s="522" t="str">
        <f>直接データ入力!AR13</f>
        <v xml:space="preserve"> 0</v>
      </c>
      <c r="I33" s="522" t="str">
        <f>直接データ入力!AV13</f>
        <v xml:space="preserve"> 0</v>
      </c>
      <c r="J33" s="522" t="str">
        <f>直接データ入力!AZ13</f>
        <v xml:space="preserve"> 0</v>
      </c>
      <c r="K33" s="399"/>
      <c r="L33" s="399">
        <f>直接データ入力!AF13</f>
        <v>0</v>
      </c>
    </row>
    <row r="34" spans="1:12">
      <c r="A34" s="399">
        <f>直接データ入力!AE14</f>
        <v>2</v>
      </c>
      <c r="B34" s="399" t="str">
        <f>直接データ入力!AK14</f>
        <v>()</v>
      </c>
      <c r="C34" s="399">
        <f>直接データ入力!AL14</f>
        <v>0</v>
      </c>
      <c r="D34" s="399">
        <f>直接データ入力!AM14</f>
        <v>2</v>
      </c>
      <c r="E34" s="399">
        <f>直接データ入力!AG14</f>
        <v>3</v>
      </c>
      <c r="F34" s="399" t="str">
        <f>直接データ入力!AN14</f>
        <v/>
      </c>
      <c r="G34" s="399">
        <f>直接データ入力!AH14</f>
        <v>0</v>
      </c>
      <c r="H34" s="522" t="str">
        <f>直接データ入力!AR14</f>
        <v xml:space="preserve"> 0</v>
      </c>
      <c r="I34" s="522" t="str">
        <f>直接データ入力!AV14</f>
        <v xml:space="preserve"> 0</v>
      </c>
      <c r="J34" s="522" t="str">
        <f>直接データ入力!AZ14</f>
        <v xml:space="preserve"> 0</v>
      </c>
      <c r="K34" s="399"/>
      <c r="L34" s="399">
        <f>直接データ入力!AF14</f>
        <v>0</v>
      </c>
    </row>
    <row r="35" spans="1:12">
      <c r="A35" s="399">
        <f>直接データ入力!AE15</f>
        <v>3</v>
      </c>
      <c r="B35" s="399" t="str">
        <f>直接データ入力!AK15</f>
        <v>()</v>
      </c>
      <c r="C35" s="399">
        <f>直接データ入力!AL15</f>
        <v>0</v>
      </c>
      <c r="D35" s="399">
        <f>直接データ入力!AM15</f>
        <v>2</v>
      </c>
      <c r="E35" s="399">
        <f>直接データ入力!AG15</f>
        <v>3</v>
      </c>
      <c r="F35" s="399" t="str">
        <f>直接データ入力!AN15</f>
        <v/>
      </c>
      <c r="G35" s="399">
        <f>直接データ入力!AH15</f>
        <v>0</v>
      </c>
      <c r="H35" s="522" t="str">
        <f>直接データ入力!AR15</f>
        <v xml:space="preserve"> 0</v>
      </c>
      <c r="I35" s="522" t="str">
        <f>直接データ入力!AV15</f>
        <v xml:space="preserve"> 0</v>
      </c>
      <c r="J35" s="522" t="str">
        <f>直接データ入力!AZ15</f>
        <v xml:space="preserve"> 0</v>
      </c>
      <c r="K35" s="399"/>
      <c r="L35" s="399">
        <f>直接データ入力!AF15</f>
        <v>0</v>
      </c>
    </row>
    <row r="36" spans="1:12">
      <c r="A36" s="399">
        <f>直接データ入力!AE16</f>
        <v>4</v>
      </c>
      <c r="B36" s="399" t="str">
        <f>直接データ入力!AK16</f>
        <v>()</v>
      </c>
      <c r="C36" s="399">
        <f>直接データ入力!AL16</f>
        <v>0</v>
      </c>
      <c r="D36" s="399">
        <f>直接データ入力!AM16</f>
        <v>2</v>
      </c>
      <c r="E36" s="399">
        <f>直接データ入力!AG16</f>
        <v>3</v>
      </c>
      <c r="F36" s="399" t="str">
        <f>直接データ入力!AN16</f>
        <v/>
      </c>
      <c r="G36" s="399">
        <f>直接データ入力!AH16</f>
        <v>0</v>
      </c>
      <c r="H36" s="522" t="str">
        <f>直接データ入力!AR16</f>
        <v xml:space="preserve"> 0</v>
      </c>
      <c r="I36" s="522" t="str">
        <f>直接データ入力!AV16</f>
        <v xml:space="preserve"> 0</v>
      </c>
      <c r="J36" s="522" t="str">
        <f>直接データ入力!AZ16</f>
        <v xml:space="preserve"> 0</v>
      </c>
      <c r="K36" s="399"/>
      <c r="L36" s="399">
        <f>直接データ入力!AF16</f>
        <v>0</v>
      </c>
    </row>
    <row r="37" spans="1:12">
      <c r="A37" s="399">
        <f>直接データ入力!AE17</f>
        <v>5</v>
      </c>
      <c r="B37" s="399" t="str">
        <f>直接データ入力!AK17</f>
        <v>()</v>
      </c>
      <c r="C37" s="399">
        <f>直接データ入力!AL17</f>
        <v>0</v>
      </c>
      <c r="D37" s="399">
        <f>直接データ入力!AM17</f>
        <v>2</v>
      </c>
      <c r="E37" s="399">
        <f>直接データ入力!AG17</f>
        <v>3</v>
      </c>
      <c r="F37" s="399" t="str">
        <f>直接データ入力!AN17</f>
        <v/>
      </c>
      <c r="G37" s="399">
        <f>直接データ入力!AH17</f>
        <v>0</v>
      </c>
      <c r="H37" s="522" t="str">
        <f>直接データ入力!AR17</f>
        <v xml:space="preserve"> 0</v>
      </c>
      <c r="I37" s="522" t="str">
        <f>直接データ入力!AV17</f>
        <v xml:space="preserve"> 0</v>
      </c>
      <c r="J37" s="522" t="str">
        <f>直接データ入力!AZ17</f>
        <v xml:space="preserve"> 0</v>
      </c>
      <c r="K37" s="399"/>
      <c r="L37" s="399">
        <f>直接データ入力!AF17</f>
        <v>0</v>
      </c>
    </row>
    <row r="38" spans="1:12">
      <c r="A38" s="399">
        <f>直接データ入力!AE18</f>
        <v>6</v>
      </c>
      <c r="B38" s="399" t="str">
        <f>直接データ入力!AK18</f>
        <v>()</v>
      </c>
      <c r="C38" s="399">
        <f>直接データ入力!AL18</f>
        <v>0</v>
      </c>
      <c r="D38" s="399">
        <f>直接データ入力!AM18</f>
        <v>2</v>
      </c>
      <c r="E38" s="399">
        <f>直接データ入力!AG18</f>
        <v>3</v>
      </c>
      <c r="F38" s="399" t="str">
        <f>直接データ入力!AN18</f>
        <v/>
      </c>
      <c r="G38" s="399">
        <f>直接データ入力!AH18</f>
        <v>0</v>
      </c>
      <c r="H38" s="522" t="str">
        <f>直接データ入力!AR18</f>
        <v xml:space="preserve"> 0</v>
      </c>
      <c r="I38" s="522" t="str">
        <f>直接データ入力!AV18</f>
        <v xml:space="preserve"> 0</v>
      </c>
      <c r="J38" s="522" t="str">
        <f>直接データ入力!AZ18</f>
        <v xml:space="preserve"> 0</v>
      </c>
      <c r="K38" s="399"/>
      <c r="L38" s="399">
        <f>直接データ入力!AF18</f>
        <v>0</v>
      </c>
    </row>
    <row r="39" spans="1:12">
      <c r="A39" s="399">
        <f>直接データ入力!AE19</f>
        <v>7</v>
      </c>
      <c r="B39" s="399" t="str">
        <f>直接データ入力!AK19</f>
        <v>()</v>
      </c>
      <c r="C39" s="399">
        <f>直接データ入力!AL19</f>
        <v>0</v>
      </c>
      <c r="D39" s="399">
        <f>直接データ入力!AM19</f>
        <v>2</v>
      </c>
      <c r="E39" s="399">
        <f>直接データ入力!AG19</f>
        <v>3</v>
      </c>
      <c r="F39" s="399" t="str">
        <f>直接データ入力!AN19</f>
        <v/>
      </c>
      <c r="G39" s="399">
        <f>直接データ入力!AH19</f>
        <v>0</v>
      </c>
      <c r="H39" s="522" t="str">
        <f>直接データ入力!AR19</f>
        <v xml:space="preserve"> 0</v>
      </c>
      <c r="I39" s="522" t="str">
        <f>直接データ入力!AV19</f>
        <v xml:space="preserve"> 0</v>
      </c>
      <c r="J39" s="522" t="str">
        <f>直接データ入力!AZ19</f>
        <v xml:space="preserve"> 0</v>
      </c>
      <c r="K39" s="399"/>
      <c r="L39" s="399">
        <f>直接データ入力!AF19</f>
        <v>0</v>
      </c>
    </row>
    <row r="40" spans="1:12">
      <c r="A40" s="399">
        <f>直接データ入力!AE20</f>
        <v>8</v>
      </c>
      <c r="B40" s="399" t="str">
        <f>直接データ入力!AK20</f>
        <v>()</v>
      </c>
      <c r="C40" s="399">
        <f>直接データ入力!AL20</f>
        <v>0</v>
      </c>
      <c r="D40" s="399">
        <f>直接データ入力!AM20</f>
        <v>2</v>
      </c>
      <c r="E40" s="399">
        <f>直接データ入力!AG20</f>
        <v>3</v>
      </c>
      <c r="F40" s="399" t="str">
        <f>直接データ入力!AN20</f>
        <v/>
      </c>
      <c r="G40" s="399">
        <f>直接データ入力!AH20</f>
        <v>0</v>
      </c>
      <c r="H40" s="522" t="str">
        <f>直接データ入力!AR20</f>
        <v xml:space="preserve"> 0</v>
      </c>
      <c r="I40" s="522" t="str">
        <f>直接データ入力!AV20</f>
        <v xml:space="preserve"> 0</v>
      </c>
      <c r="J40" s="522" t="str">
        <f>直接データ入力!AZ20</f>
        <v xml:space="preserve"> 0</v>
      </c>
      <c r="K40" s="399"/>
      <c r="L40" s="399">
        <f>直接データ入力!AF20</f>
        <v>0</v>
      </c>
    </row>
    <row r="41" spans="1:12">
      <c r="A41" s="399">
        <f>直接データ入力!AE21</f>
        <v>9</v>
      </c>
      <c r="B41" s="399" t="str">
        <f>直接データ入力!AK21</f>
        <v>()</v>
      </c>
      <c r="C41" s="399">
        <f>直接データ入力!AL21</f>
        <v>0</v>
      </c>
      <c r="D41" s="399">
        <f>直接データ入力!AM21</f>
        <v>2</v>
      </c>
      <c r="E41" s="399">
        <f>直接データ入力!AG21</f>
        <v>3</v>
      </c>
      <c r="F41" s="399" t="str">
        <f>直接データ入力!AN21</f>
        <v/>
      </c>
      <c r="G41" s="399">
        <f>直接データ入力!AH21</f>
        <v>0</v>
      </c>
      <c r="H41" s="522" t="str">
        <f>直接データ入力!AR21</f>
        <v xml:space="preserve"> 0</v>
      </c>
      <c r="I41" s="522" t="str">
        <f>直接データ入力!AV21</f>
        <v xml:space="preserve"> 0</v>
      </c>
      <c r="J41" s="522" t="str">
        <f>直接データ入力!AZ21</f>
        <v xml:space="preserve"> 0</v>
      </c>
      <c r="K41" s="399"/>
      <c r="L41" s="399">
        <f>直接データ入力!AF21</f>
        <v>0</v>
      </c>
    </row>
    <row r="42" spans="1:12">
      <c r="A42" s="399">
        <f>直接データ入力!AE22</f>
        <v>10</v>
      </c>
      <c r="B42" s="399" t="str">
        <f>直接データ入力!AK22</f>
        <v>()</v>
      </c>
      <c r="C42" s="399">
        <f>直接データ入力!AL22</f>
        <v>0</v>
      </c>
      <c r="D42" s="399">
        <f>直接データ入力!AM22</f>
        <v>2</v>
      </c>
      <c r="E42" s="399">
        <f>直接データ入力!AG22</f>
        <v>3</v>
      </c>
      <c r="F42" s="399" t="str">
        <f>直接データ入力!AN22</f>
        <v/>
      </c>
      <c r="G42" s="399">
        <f>直接データ入力!AH22</f>
        <v>0</v>
      </c>
      <c r="H42" s="522" t="str">
        <f>直接データ入力!AR22</f>
        <v xml:space="preserve"> 0</v>
      </c>
      <c r="I42" s="522" t="str">
        <f>直接データ入力!AV22</f>
        <v xml:space="preserve"> 0</v>
      </c>
      <c r="J42" s="522" t="str">
        <f>直接データ入力!AZ22</f>
        <v xml:space="preserve"> 0</v>
      </c>
      <c r="K42" s="399"/>
      <c r="L42" s="399">
        <f>直接データ入力!AF22</f>
        <v>0</v>
      </c>
    </row>
    <row r="43" spans="1:12">
      <c r="A43" s="399">
        <f>直接データ入力!AE23</f>
        <v>11</v>
      </c>
      <c r="B43" s="399" t="str">
        <f>直接データ入力!AK23</f>
        <v>()</v>
      </c>
      <c r="C43" s="399">
        <f>直接データ入力!AL23</f>
        <v>0</v>
      </c>
      <c r="D43" s="399">
        <f>直接データ入力!AM23</f>
        <v>2</v>
      </c>
      <c r="E43" s="399">
        <f>直接データ入力!AG23</f>
        <v>3</v>
      </c>
      <c r="F43" s="399" t="str">
        <f>直接データ入力!AN23</f>
        <v/>
      </c>
      <c r="G43" s="399">
        <f>直接データ入力!AH23</f>
        <v>0</v>
      </c>
      <c r="H43" s="522" t="str">
        <f>直接データ入力!AR23</f>
        <v xml:space="preserve"> 0</v>
      </c>
      <c r="I43" s="522" t="str">
        <f>直接データ入力!AV23</f>
        <v xml:space="preserve"> 0</v>
      </c>
      <c r="J43" s="522" t="str">
        <f>直接データ入力!AZ23</f>
        <v xml:space="preserve"> 0</v>
      </c>
      <c r="K43" s="399"/>
      <c r="L43" s="399">
        <f>直接データ入力!AF23</f>
        <v>0</v>
      </c>
    </row>
    <row r="44" spans="1:12">
      <c r="A44" s="399">
        <f>直接データ入力!AE24</f>
        <v>12</v>
      </c>
      <c r="B44" s="399" t="str">
        <f>直接データ入力!AK24</f>
        <v>()</v>
      </c>
      <c r="C44" s="399">
        <f>直接データ入力!AL24</f>
        <v>0</v>
      </c>
      <c r="D44" s="399">
        <f>直接データ入力!AM24</f>
        <v>2</v>
      </c>
      <c r="E44" s="399">
        <f>直接データ入力!AG24</f>
        <v>3</v>
      </c>
      <c r="F44" s="399" t="str">
        <f>直接データ入力!AN24</f>
        <v/>
      </c>
      <c r="G44" s="399">
        <f>直接データ入力!AH24</f>
        <v>0</v>
      </c>
      <c r="H44" s="522" t="str">
        <f>直接データ入力!AR24</f>
        <v xml:space="preserve"> 0</v>
      </c>
      <c r="I44" s="522" t="str">
        <f>直接データ入力!AV24</f>
        <v xml:space="preserve"> 0</v>
      </c>
      <c r="J44" s="522" t="str">
        <f>直接データ入力!AZ24</f>
        <v xml:space="preserve"> 0</v>
      </c>
      <c r="K44" s="399"/>
      <c r="L44" s="399">
        <f>直接データ入力!AF24</f>
        <v>0</v>
      </c>
    </row>
    <row r="45" spans="1:12">
      <c r="A45" s="399">
        <f>直接データ入力!AE25</f>
        <v>13</v>
      </c>
      <c r="B45" s="399" t="str">
        <f>直接データ入力!AK25</f>
        <v>()</v>
      </c>
      <c r="C45" s="399">
        <f>直接データ入力!AL25</f>
        <v>0</v>
      </c>
      <c r="D45" s="399">
        <f>直接データ入力!AM25</f>
        <v>2</v>
      </c>
      <c r="E45" s="399">
        <f>直接データ入力!AG25</f>
        <v>3</v>
      </c>
      <c r="F45" s="399" t="str">
        <f>直接データ入力!AN25</f>
        <v/>
      </c>
      <c r="G45" s="399">
        <f>直接データ入力!AH25</f>
        <v>0</v>
      </c>
      <c r="H45" s="522" t="str">
        <f>直接データ入力!AR25</f>
        <v xml:space="preserve"> 0</v>
      </c>
      <c r="I45" s="522" t="str">
        <f>直接データ入力!AV25</f>
        <v xml:space="preserve"> 0</v>
      </c>
      <c r="J45" s="522" t="str">
        <f>直接データ入力!AZ25</f>
        <v xml:space="preserve"> 0</v>
      </c>
      <c r="K45" s="399"/>
      <c r="L45" s="399">
        <f>直接データ入力!AF25</f>
        <v>0</v>
      </c>
    </row>
    <row r="46" spans="1:12">
      <c r="A46" s="399">
        <f>直接データ入力!AE26</f>
        <v>14</v>
      </c>
      <c r="B46" s="399" t="str">
        <f>直接データ入力!AK26</f>
        <v>()</v>
      </c>
      <c r="C46" s="399">
        <f>直接データ入力!AL26</f>
        <v>0</v>
      </c>
      <c r="D46" s="399">
        <f>直接データ入力!AM26</f>
        <v>2</v>
      </c>
      <c r="E46" s="399">
        <f>直接データ入力!AG26</f>
        <v>3</v>
      </c>
      <c r="F46" s="399" t="str">
        <f>直接データ入力!AN26</f>
        <v/>
      </c>
      <c r="G46" s="399">
        <f>直接データ入力!AH26</f>
        <v>0</v>
      </c>
      <c r="H46" s="522" t="str">
        <f>直接データ入力!AR26</f>
        <v xml:space="preserve"> 0</v>
      </c>
      <c r="I46" s="522" t="str">
        <f>直接データ入力!AV26</f>
        <v xml:space="preserve"> 0</v>
      </c>
      <c r="J46" s="522" t="str">
        <f>直接データ入力!AZ26</f>
        <v xml:space="preserve"> 0</v>
      </c>
      <c r="K46" s="399"/>
      <c r="L46" s="399">
        <f>直接データ入力!AF26</f>
        <v>0</v>
      </c>
    </row>
    <row r="47" spans="1:12">
      <c r="A47" s="399">
        <f>直接データ入力!AE27</f>
        <v>15</v>
      </c>
      <c r="B47" s="399" t="str">
        <f>直接データ入力!AK27</f>
        <v>()</v>
      </c>
      <c r="C47" s="399">
        <f>直接データ入力!AL27</f>
        <v>0</v>
      </c>
      <c r="D47" s="399">
        <f>直接データ入力!AM27</f>
        <v>2</v>
      </c>
      <c r="E47" s="399">
        <f>直接データ入力!AG27</f>
        <v>3</v>
      </c>
      <c r="F47" s="399" t="str">
        <f>直接データ入力!AN27</f>
        <v/>
      </c>
      <c r="G47" s="399">
        <f>直接データ入力!AH27</f>
        <v>0</v>
      </c>
      <c r="H47" s="522" t="str">
        <f>直接データ入力!AR27</f>
        <v xml:space="preserve"> 0</v>
      </c>
      <c r="I47" s="522" t="str">
        <f>直接データ入力!AV27</f>
        <v xml:space="preserve"> 0</v>
      </c>
      <c r="J47" s="522" t="str">
        <f>直接データ入力!AZ27</f>
        <v xml:space="preserve"> 0</v>
      </c>
      <c r="K47" s="399"/>
      <c r="L47" s="399">
        <f>直接データ入力!AF27</f>
        <v>0</v>
      </c>
    </row>
    <row r="48" spans="1:12">
      <c r="A48" s="399">
        <f>直接データ入力!AE28</f>
        <v>16</v>
      </c>
      <c r="B48" s="399" t="str">
        <f>直接データ入力!AK28</f>
        <v>()</v>
      </c>
      <c r="C48" s="399">
        <f>直接データ入力!AL28</f>
        <v>0</v>
      </c>
      <c r="D48" s="399">
        <f>直接データ入力!AM28</f>
        <v>2</v>
      </c>
      <c r="E48" s="399">
        <f>直接データ入力!AG28</f>
        <v>3</v>
      </c>
      <c r="F48" s="399" t="str">
        <f>直接データ入力!AN28</f>
        <v/>
      </c>
      <c r="G48" s="399">
        <f>直接データ入力!AH28</f>
        <v>0</v>
      </c>
      <c r="H48" s="522" t="str">
        <f>直接データ入力!AR28</f>
        <v xml:space="preserve"> 0</v>
      </c>
      <c r="I48" s="522" t="str">
        <f>直接データ入力!AV28</f>
        <v xml:space="preserve"> 0</v>
      </c>
      <c r="J48" s="522" t="str">
        <f>直接データ入力!AZ28</f>
        <v xml:space="preserve"> 0</v>
      </c>
      <c r="K48" s="399"/>
      <c r="L48" s="399">
        <f>直接データ入力!AF28</f>
        <v>0</v>
      </c>
    </row>
    <row r="49" spans="1:12">
      <c r="A49" s="399">
        <f>直接データ入力!AE29</f>
        <v>17</v>
      </c>
      <c r="B49" s="399" t="str">
        <f>直接データ入力!AK29</f>
        <v>()</v>
      </c>
      <c r="C49" s="399">
        <f>直接データ入力!AL29</f>
        <v>0</v>
      </c>
      <c r="D49" s="399">
        <f>直接データ入力!AM29</f>
        <v>2</v>
      </c>
      <c r="E49" s="399">
        <f>直接データ入力!AG29</f>
        <v>3</v>
      </c>
      <c r="F49" s="399" t="str">
        <f>直接データ入力!AN29</f>
        <v/>
      </c>
      <c r="G49" s="399">
        <f>直接データ入力!AH29</f>
        <v>0</v>
      </c>
      <c r="H49" s="522" t="str">
        <f>直接データ入力!AR29</f>
        <v xml:space="preserve"> 0</v>
      </c>
      <c r="I49" s="522" t="str">
        <f>直接データ入力!AV29</f>
        <v xml:space="preserve"> 0</v>
      </c>
      <c r="J49" s="522" t="str">
        <f>直接データ入力!AZ29</f>
        <v xml:space="preserve"> 0</v>
      </c>
      <c r="K49" s="399"/>
      <c r="L49" s="399">
        <f>直接データ入力!AF29</f>
        <v>0</v>
      </c>
    </row>
    <row r="50" spans="1:12">
      <c r="A50" s="399">
        <f>直接データ入力!AE30</f>
        <v>18</v>
      </c>
      <c r="B50" s="399" t="str">
        <f>直接データ入力!AK30</f>
        <v>()</v>
      </c>
      <c r="C50" s="399">
        <f>直接データ入力!AL30</f>
        <v>0</v>
      </c>
      <c r="D50" s="399">
        <f>直接データ入力!AM30</f>
        <v>2</v>
      </c>
      <c r="E50" s="399">
        <f>直接データ入力!AG30</f>
        <v>3</v>
      </c>
      <c r="F50" s="399" t="str">
        <f>直接データ入力!AN30</f>
        <v/>
      </c>
      <c r="G50" s="399">
        <f>直接データ入力!AH30</f>
        <v>0</v>
      </c>
      <c r="H50" s="522" t="str">
        <f>直接データ入力!AR30</f>
        <v xml:space="preserve"> 0</v>
      </c>
      <c r="I50" s="522" t="str">
        <f>直接データ入力!AV30</f>
        <v xml:space="preserve"> 0</v>
      </c>
      <c r="J50" s="522" t="str">
        <f>直接データ入力!AZ30</f>
        <v xml:space="preserve"> 0</v>
      </c>
      <c r="K50" s="399"/>
      <c r="L50" s="399">
        <f>直接データ入力!AF30</f>
        <v>0</v>
      </c>
    </row>
    <row r="51" spans="1:12">
      <c r="A51" s="399">
        <f>直接データ入力!AE31</f>
        <v>19</v>
      </c>
      <c r="B51" s="399" t="str">
        <f>直接データ入力!AK31</f>
        <v>()</v>
      </c>
      <c r="C51" s="399">
        <f>直接データ入力!AL31</f>
        <v>0</v>
      </c>
      <c r="D51" s="399">
        <f>直接データ入力!AM31</f>
        <v>2</v>
      </c>
      <c r="E51" s="399">
        <f>直接データ入力!AG31</f>
        <v>3</v>
      </c>
      <c r="F51" s="399" t="str">
        <f>直接データ入力!AN31</f>
        <v/>
      </c>
      <c r="G51" s="399">
        <f>直接データ入力!AH31</f>
        <v>0</v>
      </c>
      <c r="H51" s="522" t="str">
        <f>直接データ入力!AR31</f>
        <v xml:space="preserve"> 0</v>
      </c>
      <c r="I51" s="522" t="str">
        <f>直接データ入力!AV31</f>
        <v xml:space="preserve"> 0</v>
      </c>
      <c r="J51" s="522" t="str">
        <f>直接データ入力!AZ31</f>
        <v xml:space="preserve"> 0</v>
      </c>
      <c r="K51" s="399"/>
      <c r="L51" s="399">
        <f>直接データ入力!AF31</f>
        <v>0</v>
      </c>
    </row>
    <row r="52" spans="1:12">
      <c r="A52" s="399">
        <f>直接データ入力!AE32</f>
        <v>20</v>
      </c>
      <c r="B52" s="399" t="str">
        <f>直接データ入力!AK32</f>
        <v>()</v>
      </c>
      <c r="C52" s="399">
        <f>直接データ入力!AL32</f>
        <v>0</v>
      </c>
      <c r="D52" s="399">
        <f>直接データ入力!AM32</f>
        <v>2</v>
      </c>
      <c r="E52" s="399">
        <f>直接データ入力!AG32</f>
        <v>3</v>
      </c>
      <c r="F52" s="399" t="str">
        <f>直接データ入力!AN32</f>
        <v/>
      </c>
      <c r="G52" s="399">
        <f>直接データ入力!AH32</f>
        <v>0</v>
      </c>
      <c r="H52" s="522" t="str">
        <f>直接データ入力!AR32</f>
        <v xml:space="preserve"> 0</v>
      </c>
      <c r="I52" s="522" t="str">
        <f>直接データ入力!AV32</f>
        <v xml:space="preserve"> 0</v>
      </c>
      <c r="J52" s="522" t="str">
        <f>直接データ入力!AZ32</f>
        <v xml:space="preserve"> 0</v>
      </c>
      <c r="K52" s="399"/>
      <c r="L52" s="399">
        <f>直接データ入力!AF32</f>
        <v>0</v>
      </c>
    </row>
    <row r="53" spans="1:12">
      <c r="A53" s="399">
        <f>直接データ入力!AE33</f>
        <v>21</v>
      </c>
      <c r="B53" s="399" t="str">
        <f>直接データ入力!AK33</f>
        <v>()</v>
      </c>
      <c r="C53" s="399">
        <f>直接データ入力!AL33</f>
        <v>0</v>
      </c>
      <c r="D53" s="399">
        <f>直接データ入力!AM33</f>
        <v>2</v>
      </c>
      <c r="E53" s="399">
        <f>直接データ入力!AG33</f>
        <v>3</v>
      </c>
      <c r="F53" s="399" t="str">
        <f>直接データ入力!AN33</f>
        <v/>
      </c>
      <c r="G53" s="399">
        <f>直接データ入力!AH33</f>
        <v>0</v>
      </c>
      <c r="H53" s="522" t="str">
        <f>直接データ入力!AR33</f>
        <v xml:space="preserve"> 0</v>
      </c>
      <c r="I53" s="522" t="str">
        <f>直接データ入力!AV33</f>
        <v xml:space="preserve"> 0</v>
      </c>
      <c r="J53" s="522" t="str">
        <f>直接データ入力!AZ33</f>
        <v xml:space="preserve"> 0</v>
      </c>
      <c r="K53" s="399"/>
      <c r="L53" s="399">
        <f>直接データ入力!AF33</f>
        <v>0</v>
      </c>
    </row>
    <row r="54" spans="1:12">
      <c r="A54" s="399">
        <f>直接データ入力!AE34</f>
        <v>22</v>
      </c>
      <c r="B54" s="399" t="str">
        <f>直接データ入力!AK34</f>
        <v>()</v>
      </c>
      <c r="C54" s="399">
        <f>直接データ入力!AL34</f>
        <v>0</v>
      </c>
      <c r="D54" s="399">
        <f>直接データ入力!AM34</f>
        <v>2</v>
      </c>
      <c r="E54" s="399">
        <f>直接データ入力!AG34</f>
        <v>3</v>
      </c>
      <c r="F54" s="399" t="str">
        <f>直接データ入力!AN34</f>
        <v/>
      </c>
      <c r="G54" s="399">
        <f>直接データ入力!AH34</f>
        <v>0</v>
      </c>
      <c r="H54" s="522" t="str">
        <f>直接データ入力!AR34</f>
        <v xml:space="preserve"> 0</v>
      </c>
      <c r="I54" s="522" t="str">
        <f>直接データ入力!AV34</f>
        <v xml:space="preserve"> 0</v>
      </c>
      <c r="J54" s="522" t="str">
        <f>直接データ入力!AZ34</f>
        <v xml:space="preserve"> 0</v>
      </c>
      <c r="K54" s="399"/>
      <c r="L54" s="399">
        <f>直接データ入力!AF34</f>
        <v>0</v>
      </c>
    </row>
    <row r="55" spans="1:12">
      <c r="A55" s="399">
        <f>直接データ入力!AE35</f>
        <v>23</v>
      </c>
      <c r="B55" s="399" t="str">
        <f>直接データ入力!AK35</f>
        <v>()</v>
      </c>
      <c r="C55" s="399">
        <f>直接データ入力!AL35</f>
        <v>0</v>
      </c>
      <c r="D55" s="399">
        <f>直接データ入力!AM35</f>
        <v>2</v>
      </c>
      <c r="E55" s="399">
        <f>直接データ入力!AG35</f>
        <v>3</v>
      </c>
      <c r="F55" s="399" t="str">
        <f>直接データ入力!AN35</f>
        <v/>
      </c>
      <c r="G55" s="399">
        <f>直接データ入力!AH35</f>
        <v>0</v>
      </c>
      <c r="H55" s="522" t="str">
        <f>直接データ入力!AR35</f>
        <v xml:space="preserve"> 0</v>
      </c>
      <c r="I55" s="522" t="str">
        <f>直接データ入力!AV35</f>
        <v xml:space="preserve"> 0</v>
      </c>
      <c r="J55" s="522" t="str">
        <f>直接データ入力!AZ35</f>
        <v xml:space="preserve"> 0</v>
      </c>
      <c r="K55" s="399"/>
      <c r="L55" s="399">
        <f>直接データ入力!AF35</f>
        <v>0</v>
      </c>
    </row>
    <row r="56" spans="1:12">
      <c r="A56" s="399">
        <f>直接データ入力!AE36</f>
        <v>24</v>
      </c>
      <c r="B56" s="399" t="str">
        <f>直接データ入力!AK36</f>
        <v>()</v>
      </c>
      <c r="C56" s="399">
        <f>直接データ入力!AL36</f>
        <v>0</v>
      </c>
      <c r="D56" s="399">
        <f>直接データ入力!AM36</f>
        <v>2</v>
      </c>
      <c r="E56" s="399">
        <f>直接データ入力!AG36</f>
        <v>3</v>
      </c>
      <c r="F56" s="399" t="str">
        <f>直接データ入力!AN36</f>
        <v/>
      </c>
      <c r="G56" s="399">
        <f>直接データ入力!AH36</f>
        <v>0</v>
      </c>
      <c r="H56" s="522" t="str">
        <f>直接データ入力!AR36</f>
        <v xml:space="preserve"> 0</v>
      </c>
      <c r="I56" s="522" t="str">
        <f>直接データ入力!AV36</f>
        <v xml:space="preserve"> 0</v>
      </c>
      <c r="J56" s="522" t="str">
        <f>直接データ入力!AZ36</f>
        <v xml:space="preserve"> 0</v>
      </c>
      <c r="K56" s="399"/>
      <c r="L56" s="399">
        <f>直接データ入力!AF36</f>
        <v>0</v>
      </c>
    </row>
    <row r="57" spans="1:12">
      <c r="A57" s="399">
        <f>直接データ入力!AE37</f>
        <v>25</v>
      </c>
      <c r="B57" s="399" t="str">
        <f>直接データ入力!AK37</f>
        <v>()</v>
      </c>
      <c r="C57" s="399">
        <f>直接データ入力!AL37</f>
        <v>0</v>
      </c>
      <c r="D57" s="399">
        <f>直接データ入力!AM37</f>
        <v>2</v>
      </c>
      <c r="E57" s="399">
        <f>直接データ入力!AG37</f>
        <v>3</v>
      </c>
      <c r="F57" s="399" t="str">
        <f>直接データ入力!AN37</f>
        <v/>
      </c>
      <c r="G57" s="399">
        <f>直接データ入力!AH37</f>
        <v>0</v>
      </c>
      <c r="H57" s="522" t="str">
        <f>直接データ入力!AR37</f>
        <v xml:space="preserve"> 0</v>
      </c>
      <c r="I57" s="522" t="str">
        <f>直接データ入力!AV37</f>
        <v xml:space="preserve"> 0</v>
      </c>
      <c r="J57" s="522" t="str">
        <f>直接データ入力!AZ37</f>
        <v xml:space="preserve"> 0</v>
      </c>
      <c r="K57" s="399"/>
      <c r="L57" s="399">
        <f>直接データ入力!AF37</f>
        <v>0</v>
      </c>
    </row>
    <row r="59" spans="1:12" ht="14.5" thickBot="1"/>
    <row r="60" spans="1:12" ht="19.5" thickBot="1">
      <c r="C60" s="1160" t="s">
        <v>734</v>
      </c>
      <c r="D60" s="1161"/>
      <c r="E60" s="1161"/>
      <c r="F60" s="1161"/>
      <c r="G60" s="1162"/>
    </row>
    <row r="61" spans="1:12" ht="16.5">
      <c r="A61" s="452" t="s">
        <v>733</v>
      </c>
    </row>
    <row r="62" spans="1:12">
      <c r="A62" s="400" t="s">
        <v>11</v>
      </c>
      <c r="B62" s="400" t="s">
        <v>12</v>
      </c>
      <c r="C62" s="400" t="s">
        <v>13</v>
      </c>
      <c r="D62" s="400" t="s">
        <v>14</v>
      </c>
      <c r="E62" s="400" t="s">
        <v>15</v>
      </c>
      <c r="F62" s="400" t="s">
        <v>16</v>
      </c>
      <c r="G62" s="400" t="s">
        <v>17</v>
      </c>
      <c r="H62" s="400" t="s">
        <v>18</v>
      </c>
      <c r="I62" s="400" t="s">
        <v>19</v>
      </c>
      <c r="J62" s="400" t="s">
        <v>40</v>
      </c>
      <c r="K62" s="400"/>
      <c r="L62" s="400" t="s">
        <v>44</v>
      </c>
    </row>
    <row r="63" spans="1:12">
      <c r="A63" s="400">
        <f>個人データ入力用!F54</f>
        <v>1</v>
      </c>
      <c r="B63" s="400" t="str">
        <f>個人データ入力用!AN54</f>
        <v>()</v>
      </c>
      <c r="C63" s="400" t="str">
        <f>個人データ入力用!AO54</f>
        <v/>
      </c>
      <c r="D63" s="400">
        <f>個人データ入力用!AP54</f>
        <v>1</v>
      </c>
      <c r="E63" s="400">
        <f>個人データ入力用!AJ54</f>
        <v>3</v>
      </c>
      <c r="F63" s="400" t="str">
        <f>個人データ入力用!AQ54</f>
        <v/>
      </c>
      <c r="G63" s="400">
        <f>個人データ入力用!AK54</f>
        <v>0</v>
      </c>
      <c r="H63" s="523" t="str">
        <f>個人データ入力用!AU54</f>
        <v xml:space="preserve"> 0</v>
      </c>
      <c r="I63" s="523" t="str">
        <f>個人データ入力用!AY54</f>
        <v/>
      </c>
      <c r="J63" s="523" t="str">
        <f>個人データ入力用!BC54</f>
        <v xml:space="preserve"> 0</v>
      </c>
      <c r="K63" s="400"/>
      <c r="L63" s="400" t="str">
        <f>個人データ入力用!AI54</f>
        <v/>
      </c>
    </row>
    <row r="64" spans="1:12">
      <c r="A64" s="400">
        <f>個人データ入力用!F55</f>
        <v>2</v>
      </c>
      <c r="B64" s="400" t="str">
        <f>個人データ入力用!AN55</f>
        <v>()</v>
      </c>
      <c r="C64" s="400" t="str">
        <f>個人データ入力用!AO55</f>
        <v/>
      </c>
      <c r="D64" s="400">
        <f>個人データ入力用!AP55</f>
        <v>1</v>
      </c>
      <c r="E64" s="400">
        <f>個人データ入力用!AJ55</f>
        <v>3</v>
      </c>
      <c r="F64" s="400" t="str">
        <f>個人データ入力用!AQ55</f>
        <v/>
      </c>
      <c r="G64" s="400">
        <f>個人データ入力用!AK55</f>
        <v>0</v>
      </c>
      <c r="H64" s="523" t="str">
        <f>個人データ入力用!AU55</f>
        <v xml:space="preserve"> 0</v>
      </c>
      <c r="I64" s="523" t="str">
        <f>個人データ入力用!AY55</f>
        <v/>
      </c>
      <c r="J64" s="523" t="str">
        <f>個人データ入力用!BC55</f>
        <v xml:space="preserve"> 0</v>
      </c>
      <c r="K64" s="400"/>
      <c r="L64" s="400" t="str">
        <f>個人データ入力用!AI55</f>
        <v/>
      </c>
    </row>
    <row r="65" spans="1:12">
      <c r="A65" s="400">
        <f>個人データ入力用!F56</f>
        <v>3</v>
      </c>
      <c r="B65" s="400" t="str">
        <f>個人データ入力用!AN56</f>
        <v>()</v>
      </c>
      <c r="C65" s="400" t="str">
        <f>個人データ入力用!AO56</f>
        <v/>
      </c>
      <c r="D65" s="400">
        <f>個人データ入力用!AP56</f>
        <v>1</v>
      </c>
      <c r="E65" s="400">
        <f>個人データ入力用!AJ56</f>
        <v>3</v>
      </c>
      <c r="F65" s="400" t="str">
        <f>個人データ入力用!AQ56</f>
        <v/>
      </c>
      <c r="G65" s="400">
        <f>個人データ入力用!AK56</f>
        <v>0</v>
      </c>
      <c r="H65" s="523" t="str">
        <f>個人データ入力用!AU56</f>
        <v xml:space="preserve"> 0</v>
      </c>
      <c r="I65" s="523" t="str">
        <f>個人データ入力用!AY56</f>
        <v/>
      </c>
      <c r="J65" s="523" t="str">
        <f>個人データ入力用!BC56</f>
        <v xml:space="preserve"> 0</v>
      </c>
      <c r="K65" s="400"/>
      <c r="L65" s="400" t="str">
        <f>個人データ入力用!AI56</f>
        <v/>
      </c>
    </row>
    <row r="66" spans="1:12">
      <c r="A66" s="400">
        <f>個人データ入力用!F57</f>
        <v>4</v>
      </c>
      <c r="B66" s="400" t="str">
        <f>個人データ入力用!AN57</f>
        <v>()</v>
      </c>
      <c r="C66" s="400" t="str">
        <f>個人データ入力用!AO57</f>
        <v/>
      </c>
      <c r="D66" s="400">
        <f>個人データ入力用!AP57</f>
        <v>1</v>
      </c>
      <c r="E66" s="400">
        <f>個人データ入力用!AJ57</f>
        <v>3</v>
      </c>
      <c r="F66" s="400" t="str">
        <f>個人データ入力用!AQ57</f>
        <v/>
      </c>
      <c r="G66" s="400">
        <f>個人データ入力用!AK57</f>
        <v>0</v>
      </c>
      <c r="H66" s="523" t="str">
        <f>個人データ入力用!AU57</f>
        <v xml:space="preserve"> 0</v>
      </c>
      <c r="I66" s="523" t="str">
        <f>個人データ入力用!AY57</f>
        <v/>
      </c>
      <c r="J66" s="523" t="str">
        <f>個人データ入力用!BC57</f>
        <v xml:space="preserve"> 0</v>
      </c>
      <c r="K66" s="400"/>
      <c r="L66" s="400" t="str">
        <f>個人データ入力用!AI57</f>
        <v/>
      </c>
    </row>
    <row r="67" spans="1:12">
      <c r="A67" s="400">
        <f>個人データ入力用!F58</f>
        <v>5</v>
      </c>
      <c r="B67" s="400" t="str">
        <f>個人データ入力用!AN58</f>
        <v>()</v>
      </c>
      <c r="C67" s="400" t="str">
        <f>個人データ入力用!AO58</f>
        <v/>
      </c>
      <c r="D67" s="400">
        <f>個人データ入力用!AP58</f>
        <v>1</v>
      </c>
      <c r="E67" s="400">
        <f>個人データ入力用!AJ58</f>
        <v>3</v>
      </c>
      <c r="F67" s="400" t="str">
        <f>個人データ入力用!AQ58</f>
        <v/>
      </c>
      <c r="G67" s="400">
        <f>個人データ入力用!AK58</f>
        <v>0</v>
      </c>
      <c r="H67" s="523" t="str">
        <f>個人データ入力用!AU58</f>
        <v xml:space="preserve"> 0</v>
      </c>
      <c r="I67" s="523" t="str">
        <f>個人データ入力用!AY58</f>
        <v/>
      </c>
      <c r="J67" s="523" t="str">
        <f>個人データ入力用!BC58</f>
        <v xml:space="preserve"> 0</v>
      </c>
      <c r="K67" s="400"/>
      <c r="L67" s="400" t="str">
        <f>個人データ入力用!AI58</f>
        <v/>
      </c>
    </row>
    <row r="68" spans="1:12">
      <c r="A68" s="400">
        <f>個人データ入力用!F59</f>
        <v>6</v>
      </c>
      <c r="B68" s="400" t="str">
        <f>個人データ入力用!AN59</f>
        <v>()</v>
      </c>
      <c r="C68" s="400" t="str">
        <f>個人データ入力用!AO59</f>
        <v/>
      </c>
      <c r="D68" s="400">
        <f>個人データ入力用!AP59</f>
        <v>1</v>
      </c>
      <c r="E68" s="400">
        <f>個人データ入力用!AJ59</f>
        <v>3</v>
      </c>
      <c r="F68" s="400" t="str">
        <f>個人データ入力用!AQ59</f>
        <v/>
      </c>
      <c r="G68" s="400">
        <f>個人データ入力用!AK59</f>
        <v>0</v>
      </c>
      <c r="H68" s="523" t="str">
        <f>個人データ入力用!AU59</f>
        <v xml:space="preserve"> 0</v>
      </c>
      <c r="I68" s="523" t="str">
        <f>個人データ入力用!AY59</f>
        <v/>
      </c>
      <c r="J68" s="523" t="str">
        <f>個人データ入力用!BC59</f>
        <v xml:space="preserve"> 0</v>
      </c>
      <c r="K68" s="400"/>
      <c r="L68" s="400" t="str">
        <f>個人データ入力用!AI59</f>
        <v/>
      </c>
    </row>
    <row r="69" spans="1:12">
      <c r="A69" s="400">
        <f>個人データ入力用!F60</f>
        <v>7</v>
      </c>
      <c r="B69" s="400" t="str">
        <f>個人データ入力用!AN60</f>
        <v>()</v>
      </c>
      <c r="C69" s="400" t="str">
        <f>個人データ入力用!AO60</f>
        <v/>
      </c>
      <c r="D69" s="400">
        <f>個人データ入力用!AP60</f>
        <v>1</v>
      </c>
      <c r="E69" s="400">
        <f>個人データ入力用!AJ60</f>
        <v>3</v>
      </c>
      <c r="F69" s="400" t="str">
        <f>個人データ入力用!AQ60</f>
        <v/>
      </c>
      <c r="G69" s="400">
        <f>個人データ入力用!AK60</f>
        <v>0</v>
      </c>
      <c r="H69" s="523" t="str">
        <f>個人データ入力用!AU60</f>
        <v xml:space="preserve"> 0</v>
      </c>
      <c r="I69" s="523" t="str">
        <f>個人データ入力用!AY60</f>
        <v/>
      </c>
      <c r="J69" s="523" t="str">
        <f>個人データ入力用!BC60</f>
        <v xml:space="preserve"> 0</v>
      </c>
      <c r="K69" s="400"/>
      <c r="L69" s="400" t="str">
        <f>個人データ入力用!AI60</f>
        <v/>
      </c>
    </row>
    <row r="70" spans="1:12">
      <c r="A70" s="400">
        <f>個人データ入力用!F61</f>
        <v>8</v>
      </c>
      <c r="B70" s="400" t="str">
        <f>個人データ入力用!AN61</f>
        <v>()</v>
      </c>
      <c r="C70" s="400" t="str">
        <f>個人データ入力用!AO61</f>
        <v/>
      </c>
      <c r="D70" s="400">
        <f>個人データ入力用!AP61</f>
        <v>1</v>
      </c>
      <c r="E70" s="400">
        <f>個人データ入力用!AJ61</f>
        <v>3</v>
      </c>
      <c r="F70" s="400" t="str">
        <f>個人データ入力用!AQ61</f>
        <v/>
      </c>
      <c r="G70" s="400">
        <f>個人データ入力用!AK61</f>
        <v>0</v>
      </c>
      <c r="H70" s="523" t="str">
        <f>個人データ入力用!AU61</f>
        <v xml:space="preserve"> 0</v>
      </c>
      <c r="I70" s="523" t="str">
        <f>個人データ入力用!AY61</f>
        <v/>
      </c>
      <c r="J70" s="523" t="str">
        <f>個人データ入力用!BC61</f>
        <v xml:space="preserve"> 0</v>
      </c>
      <c r="K70" s="400"/>
      <c r="L70" s="400" t="str">
        <f>個人データ入力用!AI61</f>
        <v/>
      </c>
    </row>
    <row r="71" spans="1:12">
      <c r="A71" s="400">
        <f>個人データ入力用!F62</f>
        <v>9</v>
      </c>
      <c r="B71" s="400" t="str">
        <f>個人データ入力用!AN62</f>
        <v>()</v>
      </c>
      <c r="C71" s="400" t="str">
        <f>個人データ入力用!AO62</f>
        <v/>
      </c>
      <c r="D71" s="400">
        <f>個人データ入力用!AP62</f>
        <v>1</v>
      </c>
      <c r="E71" s="400">
        <f>個人データ入力用!AJ62</f>
        <v>3</v>
      </c>
      <c r="F71" s="400" t="str">
        <f>個人データ入力用!AQ62</f>
        <v/>
      </c>
      <c r="G71" s="400">
        <f>個人データ入力用!AK62</f>
        <v>0</v>
      </c>
      <c r="H71" s="523" t="str">
        <f>個人データ入力用!AU62</f>
        <v xml:space="preserve"> 0</v>
      </c>
      <c r="I71" s="523" t="str">
        <f>個人データ入力用!AY62</f>
        <v/>
      </c>
      <c r="J71" s="523" t="str">
        <f>個人データ入力用!BC62</f>
        <v xml:space="preserve"> 0</v>
      </c>
      <c r="K71" s="400"/>
      <c r="L71" s="400" t="str">
        <f>個人データ入力用!AI62</f>
        <v/>
      </c>
    </row>
    <row r="72" spans="1:12">
      <c r="A72" s="400">
        <f>個人データ入力用!F63</f>
        <v>10</v>
      </c>
      <c r="B72" s="400" t="str">
        <f>個人データ入力用!AN63</f>
        <v>()</v>
      </c>
      <c r="C72" s="400" t="str">
        <f>個人データ入力用!AO63</f>
        <v/>
      </c>
      <c r="D72" s="400">
        <f>個人データ入力用!AP63</f>
        <v>1</v>
      </c>
      <c r="E72" s="400">
        <f>個人データ入力用!AJ63</f>
        <v>3</v>
      </c>
      <c r="F72" s="400" t="str">
        <f>個人データ入力用!AQ63</f>
        <v/>
      </c>
      <c r="G72" s="400">
        <f>個人データ入力用!AK63</f>
        <v>0</v>
      </c>
      <c r="H72" s="523" t="str">
        <f>個人データ入力用!AU63</f>
        <v xml:space="preserve"> 0</v>
      </c>
      <c r="I72" s="523" t="str">
        <f>個人データ入力用!AY63</f>
        <v/>
      </c>
      <c r="J72" s="523" t="str">
        <f>個人データ入力用!BC63</f>
        <v xml:space="preserve"> 0</v>
      </c>
      <c r="K72" s="400"/>
      <c r="L72" s="400" t="str">
        <f>個人データ入力用!AI63</f>
        <v/>
      </c>
    </row>
    <row r="73" spans="1:12">
      <c r="A73" s="400">
        <f>個人データ入力用!F64</f>
        <v>11</v>
      </c>
      <c r="B73" s="400" t="str">
        <f>個人データ入力用!AN64</f>
        <v>()</v>
      </c>
      <c r="C73" s="400" t="str">
        <f>個人データ入力用!AO64</f>
        <v/>
      </c>
      <c r="D73" s="400">
        <f>個人データ入力用!AP64</f>
        <v>1</v>
      </c>
      <c r="E73" s="400">
        <f>個人データ入力用!AJ64</f>
        <v>3</v>
      </c>
      <c r="F73" s="400" t="str">
        <f>個人データ入力用!AQ64</f>
        <v/>
      </c>
      <c r="G73" s="400">
        <f>個人データ入力用!AK64</f>
        <v>0</v>
      </c>
      <c r="H73" s="523" t="str">
        <f>個人データ入力用!AU64</f>
        <v xml:space="preserve"> 0</v>
      </c>
      <c r="I73" s="523" t="str">
        <f>個人データ入力用!AY64</f>
        <v/>
      </c>
      <c r="J73" s="523" t="str">
        <f>個人データ入力用!BC64</f>
        <v xml:space="preserve"> 0</v>
      </c>
      <c r="K73" s="400"/>
      <c r="L73" s="400" t="str">
        <f>個人データ入力用!AI64</f>
        <v/>
      </c>
    </row>
    <row r="74" spans="1:12">
      <c r="A74" s="400">
        <f>個人データ入力用!F65</f>
        <v>12</v>
      </c>
      <c r="B74" s="400" t="str">
        <f>個人データ入力用!AN65</f>
        <v>()</v>
      </c>
      <c r="C74" s="400" t="str">
        <f>個人データ入力用!AO65</f>
        <v/>
      </c>
      <c r="D74" s="400">
        <f>個人データ入力用!AP65</f>
        <v>1</v>
      </c>
      <c r="E74" s="400">
        <f>個人データ入力用!AJ65</f>
        <v>3</v>
      </c>
      <c r="F74" s="400" t="str">
        <f>個人データ入力用!AQ65</f>
        <v/>
      </c>
      <c r="G74" s="400">
        <f>個人データ入力用!AK65</f>
        <v>0</v>
      </c>
      <c r="H74" s="523" t="str">
        <f>個人データ入力用!AU65</f>
        <v xml:space="preserve"> 0</v>
      </c>
      <c r="I74" s="523" t="str">
        <f>個人データ入力用!AY65</f>
        <v/>
      </c>
      <c r="J74" s="523" t="str">
        <f>個人データ入力用!BC65</f>
        <v xml:space="preserve"> 0</v>
      </c>
      <c r="K74" s="400"/>
      <c r="L74" s="400" t="str">
        <f>個人データ入力用!AI65</f>
        <v/>
      </c>
    </row>
    <row r="75" spans="1:12">
      <c r="A75" s="400">
        <f>個人データ入力用!F66</f>
        <v>13</v>
      </c>
      <c r="B75" s="400" t="str">
        <f>個人データ入力用!AN66</f>
        <v>()</v>
      </c>
      <c r="C75" s="400" t="str">
        <f>個人データ入力用!AO66</f>
        <v/>
      </c>
      <c r="D75" s="400">
        <f>個人データ入力用!AP66</f>
        <v>1</v>
      </c>
      <c r="E75" s="400">
        <f>個人データ入力用!AJ66</f>
        <v>3</v>
      </c>
      <c r="F75" s="400" t="str">
        <f>個人データ入力用!AQ66</f>
        <v/>
      </c>
      <c r="G75" s="400">
        <f>個人データ入力用!AK66</f>
        <v>0</v>
      </c>
      <c r="H75" s="523" t="str">
        <f>個人データ入力用!AU66</f>
        <v xml:space="preserve"> 0</v>
      </c>
      <c r="I75" s="523" t="str">
        <f>個人データ入力用!AY66</f>
        <v/>
      </c>
      <c r="J75" s="523" t="str">
        <f>個人データ入力用!BC66</f>
        <v xml:space="preserve"> 0</v>
      </c>
      <c r="K75" s="400"/>
      <c r="L75" s="400" t="str">
        <f>個人データ入力用!AI66</f>
        <v/>
      </c>
    </row>
    <row r="76" spans="1:12">
      <c r="A76" s="400">
        <f>個人データ入力用!F67</f>
        <v>14</v>
      </c>
      <c r="B76" s="400" t="str">
        <f>個人データ入力用!AN67</f>
        <v>()</v>
      </c>
      <c r="C76" s="400" t="str">
        <f>個人データ入力用!AO67</f>
        <v/>
      </c>
      <c r="D76" s="400">
        <f>個人データ入力用!AP67</f>
        <v>1</v>
      </c>
      <c r="E76" s="400">
        <f>個人データ入力用!AJ67</f>
        <v>3</v>
      </c>
      <c r="F76" s="400" t="str">
        <f>個人データ入力用!AQ67</f>
        <v/>
      </c>
      <c r="G76" s="400">
        <f>個人データ入力用!AK67</f>
        <v>0</v>
      </c>
      <c r="H76" s="523" t="str">
        <f>個人データ入力用!AU67</f>
        <v xml:space="preserve"> 0</v>
      </c>
      <c r="I76" s="523" t="str">
        <f>個人データ入力用!AY67</f>
        <v/>
      </c>
      <c r="J76" s="523" t="str">
        <f>個人データ入力用!BC67</f>
        <v xml:space="preserve"> 0</v>
      </c>
      <c r="K76" s="400"/>
      <c r="L76" s="400" t="str">
        <f>個人データ入力用!AI67</f>
        <v/>
      </c>
    </row>
    <row r="77" spans="1:12">
      <c r="A77" s="400">
        <f>個人データ入力用!F68</f>
        <v>15</v>
      </c>
      <c r="B77" s="400" t="str">
        <f>個人データ入力用!AN68</f>
        <v>()</v>
      </c>
      <c r="C77" s="400" t="str">
        <f>個人データ入力用!AO68</f>
        <v/>
      </c>
      <c r="D77" s="400">
        <f>個人データ入力用!AP68</f>
        <v>1</v>
      </c>
      <c r="E77" s="400">
        <f>個人データ入力用!AJ68</f>
        <v>3</v>
      </c>
      <c r="F77" s="400" t="str">
        <f>個人データ入力用!AQ68</f>
        <v/>
      </c>
      <c r="G77" s="400">
        <f>個人データ入力用!AK68</f>
        <v>0</v>
      </c>
      <c r="H77" s="523" t="str">
        <f>個人データ入力用!AU68</f>
        <v xml:space="preserve"> 0</v>
      </c>
      <c r="I77" s="523" t="str">
        <f>個人データ入力用!AY68</f>
        <v/>
      </c>
      <c r="J77" s="523" t="str">
        <f>個人データ入力用!BC68</f>
        <v xml:space="preserve"> 0</v>
      </c>
      <c r="K77" s="400"/>
      <c r="L77" s="400" t="str">
        <f>個人データ入力用!AI68</f>
        <v/>
      </c>
    </row>
    <row r="78" spans="1:12">
      <c r="A78" s="400">
        <f>個人データ入力用!F69</f>
        <v>16</v>
      </c>
      <c r="B78" s="400" t="str">
        <f>個人データ入力用!AN69</f>
        <v>()</v>
      </c>
      <c r="C78" s="400" t="str">
        <f>個人データ入力用!AO69</f>
        <v/>
      </c>
      <c r="D78" s="400">
        <f>個人データ入力用!AP69</f>
        <v>1</v>
      </c>
      <c r="E78" s="400">
        <f>個人データ入力用!AJ69</f>
        <v>3</v>
      </c>
      <c r="F78" s="400" t="str">
        <f>個人データ入力用!AQ69</f>
        <v/>
      </c>
      <c r="G78" s="400">
        <f>個人データ入力用!AK69</f>
        <v>0</v>
      </c>
      <c r="H78" s="523" t="str">
        <f>個人データ入力用!AU69</f>
        <v xml:space="preserve"> 0</v>
      </c>
      <c r="I78" s="523" t="str">
        <f>個人データ入力用!AY69</f>
        <v/>
      </c>
      <c r="J78" s="523" t="str">
        <f>個人データ入力用!BC69</f>
        <v xml:space="preserve"> 0</v>
      </c>
      <c r="K78" s="400"/>
      <c r="L78" s="400" t="str">
        <f>個人データ入力用!AI69</f>
        <v/>
      </c>
    </row>
    <row r="79" spans="1:12">
      <c r="A79" s="400">
        <f>個人データ入力用!F70</f>
        <v>17</v>
      </c>
      <c r="B79" s="400" t="str">
        <f>個人データ入力用!AN70</f>
        <v>()</v>
      </c>
      <c r="C79" s="400" t="str">
        <f>個人データ入力用!AO70</f>
        <v/>
      </c>
      <c r="D79" s="400">
        <f>個人データ入力用!AP70</f>
        <v>1</v>
      </c>
      <c r="E79" s="400">
        <f>個人データ入力用!AJ70</f>
        <v>3</v>
      </c>
      <c r="F79" s="400" t="str">
        <f>個人データ入力用!AQ70</f>
        <v/>
      </c>
      <c r="G79" s="400">
        <f>個人データ入力用!AK70</f>
        <v>0</v>
      </c>
      <c r="H79" s="523" t="str">
        <f>個人データ入力用!AU70</f>
        <v xml:space="preserve"> 0</v>
      </c>
      <c r="I79" s="523" t="str">
        <f>個人データ入力用!AY70</f>
        <v/>
      </c>
      <c r="J79" s="523" t="str">
        <f>個人データ入力用!BC70</f>
        <v xml:space="preserve"> 0</v>
      </c>
      <c r="K79" s="400"/>
      <c r="L79" s="400" t="str">
        <f>個人データ入力用!AI70</f>
        <v/>
      </c>
    </row>
    <row r="80" spans="1:12">
      <c r="A80" s="400">
        <f>個人データ入力用!F71</f>
        <v>18</v>
      </c>
      <c r="B80" s="400" t="str">
        <f>個人データ入力用!AN71</f>
        <v>()</v>
      </c>
      <c r="C80" s="400" t="str">
        <f>個人データ入力用!AO71</f>
        <v/>
      </c>
      <c r="D80" s="400">
        <f>個人データ入力用!AP71</f>
        <v>1</v>
      </c>
      <c r="E80" s="400">
        <f>個人データ入力用!AJ71</f>
        <v>3</v>
      </c>
      <c r="F80" s="400" t="str">
        <f>個人データ入力用!AQ71</f>
        <v/>
      </c>
      <c r="G80" s="400">
        <f>個人データ入力用!AK71</f>
        <v>0</v>
      </c>
      <c r="H80" s="523" t="str">
        <f>個人データ入力用!AU71</f>
        <v xml:space="preserve"> 0</v>
      </c>
      <c r="I80" s="523" t="str">
        <f>個人データ入力用!AY71</f>
        <v/>
      </c>
      <c r="J80" s="523" t="str">
        <f>個人データ入力用!BC71</f>
        <v xml:space="preserve"> 0</v>
      </c>
      <c r="K80" s="400"/>
      <c r="L80" s="400" t="str">
        <f>個人データ入力用!AI71</f>
        <v/>
      </c>
    </row>
    <row r="81" spans="1:12">
      <c r="A81" s="400">
        <f>個人データ入力用!F72</f>
        <v>19</v>
      </c>
      <c r="B81" s="400" t="str">
        <f>個人データ入力用!AN72</f>
        <v>()</v>
      </c>
      <c r="C81" s="400" t="str">
        <f>個人データ入力用!AO72</f>
        <v/>
      </c>
      <c r="D81" s="400">
        <f>個人データ入力用!AP72</f>
        <v>1</v>
      </c>
      <c r="E81" s="400">
        <f>個人データ入力用!AJ72</f>
        <v>3</v>
      </c>
      <c r="F81" s="400" t="str">
        <f>個人データ入力用!AQ72</f>
        <v/>
      </c>
      <c r="G81" s="400">
        <f>個人データ入力用!AK72</f>
        <v>0</v>
      </c>
      <c r="H81" s="523" t="str">
        <f>個人データ入力用!AU72</f>
        <v xml:space="preserve"> 0</v>
      </c>
      <c r="I81" s="523" t="str">
        <f>個人データ入力用!AY72</f>
        <v/>
      </c>
      <c r="J81" s="523" t="str">
        <f>個人データ入力用!BC72</f>
        <v xml:space="preserve"> 0</v>
      </c>
      <c r="K81" s="400"/>
      <c r="L81" s="400" t="str">
        <f>個人データ入力用!AI72</f>
        <v/>
      </c>
    </row>
    <row r="82" spans="1:12">
      <c r="A82" s="400">
        <f>個人データ入力用!F73</f>
        <v>20</v>
      </c>
      <c r="B82" s="400" t="str">
        <f>個人データ入力用!AN73</f>
        <v>()</v>
      </c>
      <c r="C82" s="400" t="str">
        <f>個人データ入力用!AO73</f>
        <v/>
      </c>
      <c r="D82" s="400">
        <f>個人データ入力用!AP73</f>
        <v>1</v>
      </c>
      <c r="E82" s="400">
        <f>個人データ入力用!AJ73</f>
        <v>3</v>
      </c>
      <c r="F82" s="400" t="str">
        <f>個人データ入力用!AQ73</f>
        <v/>
      </c>
      <c r="G82" s="400">
        <f>個人データ入力用!AK73</f>
        <v>0</v>
      </c>
      <c r="H82" s="523" t="str">
        <f>個人データ入力用!AU73</f>
        <v xml:space="preserve"> 0</v>
      </c>
      <c r="I82" s="523" t="str">
        <f>個人データ入力用!AY73</f>
        <v/>
      </c>
      <c r="J82" s="523" t="str">
        <f>個人データ入力用!BC73</f>
        <v xml:space="preserve"> 0</v>
      </c>
      <c r="K82" s="400"/>
      <c r="L82" s="400" t="str">
        <f>個人データ入力用!AI73</f>
        <v/>
      </c>
    </row>
    <row r="83" spans="1:12">
      <c r="A83" s="400">
        <f>個人データ入力用!F74</f>
        <v>21</v>
      </c>
      <c r="B83" s="400" t="str">
        <f>個人データ入力用!AN74</f>
        <v>()</v>
      </c>
      <c r="C83" s="400" t="str">
        <f>個人データ入力用!AO74</f>
        <v/>
      </c>
      <c r="D83" s="400">
        <f>個人データ入力用!AP74</f>
        <v>1</v>
      </c>
      <c r="E83" s="400">
        <f>個人データ入力用!AJ74</f>
        <v>3</v>
      </c>
      <c r="F83" s="400" t="str">
        <f>個人データ入力用!AQ74</f>
        <v/>
      </c>
      <c r="G83" s="400">
        <f>個人データ入力用!AK74</f>
        <v>0</v>
      </c>
      <c r="H83" s="523" t="str">
        <f>個人データ入力用!AU74</f>
        <v xml:space="preserve"> 0</v>
      </c>
      <c r="I83" s="523" t="str">
        <f>個人データ入力用!AY74</f>
        <v/>
      </c>
      <c r="J83" s="523" t="str">
        <f>個人データ入力用!BC74</f>
        <v xml:space="preserve"> 0</v>
      </c>
      <c r="K83" s="400"/>
      <c r="L83" s="400" t="str">
        <f>個人データ入力用!AI74</f>
        <v/>
      </c>
    </row>
    <row r="84" spans="1:12">
      <c r="A84" s="400">
        <f>個人データ入力用!F75</f>
        <v>22</v>
      </c>
      <c r="B84" s="400" t="str">
        <f>個人データ入力用!AN75</f>
        <v>()</v>
      </c>
      <c r="C84" s="400" t="str">
        <f>個人データ入力用!AO75</f>
        <v/>
      </c>
      <c r="D84" s="400">
        <f>個人データ入力用!AP75</f>
        <v>1</v>
      </c>
      <c r="E84" s="400">
        <f>個人データ入力用!AJ75</f>
        <v>3</v>
      </c>
      <c r="F84" s="400" t="str">
        <f>個人データ入力用!AQ75</f>
        <v/>
      </c>
      <c r="G84" s="400">
        <f>個人データ入力用!AK75</f>
        <v>0</v>
      </c>
      <c r="H84" s="523" t="str">
        <f>個人データ入力用!AU75</f>
        <v xml:space="preserve"> 0</v>
      </c>
      <c r="I84" s="523" t="str">
        <f>個人データ入力用!AY75</f>
        <v/>
      </c>
      <c r="J84" s="523" t="str">
        <f>個人データ入力用!BC75</f>
        <v xml:space="preserve"> 0</v>
      </c>
      <c r="K84" s="400"/>
      <c r="L84" s="400" t="str">
        <f>個人データ入力用!AI75</f>
        <v/>
      </c>
    </row>
    <row r="85" spans="1:12">
      <c r="A85" s="400">
        <f>個人データ入力用!F76</f>
        <v>23</v>
      </c>
      <c r="B85" s="400" t="str">
        <f>個人データ入力用!AN76</f>
        <v>()</v>
      </c>
      <c r="C85" s="400" t="str">
        <f>個人データ入力用!AO76</f>
        <v/>
      </c>
      <c r="D85" s="400">
        <f>個人データ入力用!AP76</f>
        <v>1</v>
      </c>
      <c r="E85" s="400">
        <f>個人データ入力用!AJ76</f>
        <v>3</v>
      </c>
      <c r="F85" s="400" t="str">
        <f>個人データ入力用!AQ76</f>
        <v/>
      </c>
      <c r="G85" s="400">
        <f>個人データ入力用!AK76</f>
        <v>0</v>
      </c>
      <c r="H85" s="523" t="str">
        <f>個人データ入力用!AU76</f>
        <v xml:space="preserve"> 0</v>
      </c>
      <c r="I85" s="523" t="str">
        <f>個人データ入力用!AY76</f>
        <v/>
      </c>
      <c r="J85" s="523" t="str">
        <f>個人データ入力用!BC76</f>
        <v xml:space="preserve"> 0</v>
      </c>
      <c r="K85" s="400"/>
      <c r="L85" s="400" t="str">
        <f>個人データ入力用!AI76</f>
        <v/>
      </c>
    </row>
    <row r="86" spans="1:12">
      <c r="A86" s="400">
        <f>個人データ入力用!F77</f>
        <v>24</v>
      </c>
      <c r="B86" s="400" t="str">
        <f>個人データ入力用!AN77</f>
        <v>()</v>
      </c>
      <c r="C86" s="400" t="str">
        <f>個人データ入力用!AO77</f>
        <v/>
      </c>
      <c r="D86" s="400">
        <f>個人データ入力用!AP77</f>
        <v>1</v>
      </c>
      <c r="E86" s="400">
        <f>個人データ入力用!AJ77</f>
        <v>3</v>
      </c>
      <c r="F86" s="400" t="str">
        <f>個人データ入力用!AQ77</f>
        <v/>
      </c>
      <c r="G86" s="400">
        <f>個人データ入力用!AK77</f>
        <v>0</v>
      </c>
      <c r="H86" s="523" t="str">
        <f>個人データ入力用!AU77</f>
        <v xml:space="preserve"> 0</v>
      </c>
      <c r="I86" s="523" t="str">
        <f>個人データ入力用!AY77</f>
        <v/>
      </c>
      <c r="J86" s="523" t="str">
        <f>個人データ入力用!BC77</f>
        <v xml:space="preserve"> 0</v>
      </c>
      <c r="K86" s="400"/>
      <c r="L86" s="400" t="str">
        <f>個人データ入力用!AI77</f>
        <v/>
      </c>
    </row>
    <row r="87" spans="1:12">
      <c r="A87" s="400">
        <f>個人データ入力用!F78</f>
        <v>25</v>
      </c>
      <c r="B87" s="400" t="str">
        <f>個人データ入力用!AN78</f>
        <v>()</v>
      </c>
      <c r="C87" s="400" t="str">
        <f>個人データ入力用!AO78</f>
        <v/>
      </c>
      <c r="D87" s="400">
        <f>個人データ入力用!AP78</f>
        <v>1</v>
      </c>
      <c r="E87" s="400">
        <f>個人データ入力用!AJ78</f>
        <v>3</v>
      </c>
      <c r="F87" s="400" t="str">
        <f>個人データ入力用!AQ78</f>
        <v/>
      </c>
      <c r="G87" s="400">
        <f>個人データ入力用!AK78</f>
        <v>0</v>
      </c>
      <c r="H87" s="523" t="str">
        <f>個人データ入力用!AU78</f>
        <v xml:space="preserve"> 0</v>
      </c>
      <c r="I87" s="523" t="str">
        <f>個人データ入力用!AY78</f>
        <v/>
      </c>
      <c r="J87" s="523" t="str">
        <f>個人データ入力用!BC78</f>
        <v xml:space="preserve"> 0</v>
      </c>
      <c r="K87" s="400"/>
      <c r="L87" s="400" t="str">
        <f>個人データ入力用!AI78</f>
        <v/>
      </c>
    </row>
    <row r="88" spans="1:12" hidden="1">
      <c r="A88" s="400">
        <f>個人データ入力用!F79</f>
        <v>26</v>
      </c>
      <c r="B88" s="400" t="str">
        <f>個人データ入力用!AN79</f>
        <v>()</v>
      </c>
      <c r="C88" s="400" t="str">
        <f>個人データ入力用!AO79</f>
        <v/>
      </c>
      <c r="D88" s="400">
        <f>個人データ入力用!AP79</f>
        <v>1</v>
      </c>
      <c r="E88" s="400">
        <f>個人データ入力用!AJ79</f>
        <v>3</v>
      </c>
      <c r="F88" s="400" t="str">
        <f>個人データ入力用!AQ79</f>
        <v/>
      </c>
      <c r="G88" s="400">
        <f>個人データ入力用!AK79</f>
        <v>0</v>
      </c>
      <c r="H88" s="400" t="str">
        <f>個人データ入力用!AU79</f>
        <v xml:space="preserve"> 0</v>
      </c>
      <c r="I88" s="400" t="str">
        <f>個人データ入力用!AY79</f>
        <v/>
      </c>
      <c r="J88" s="400" t="str">
        <f>個人データ入力用!BC79</f>
        <v xml:space="preserve"> 0</v>
      </c>
      <c r="K88" s="400"/>
      <c r="L88" s="400" t="str">
        <f>個人データ入力用!AI79</f>
        <v/>
      </c>
    </row>
    <row r="89" spans="1:12" hidden="1">
      <c r="A89" s="400">
        <f>個人データ入力用!F80</f>
        <v>27</v>
      </c>
      <c r="B89" s="400" t="str">
        <f>個人データ入力用!AN80</f>
        <v>()</v>
      </c>
      <c r="C89" s="400" t="str">
        <f>個人データ入力用!AO80</f>
        <v/>
      </c>
      <c r="D89" s="400">
        <f>個人データ入力用!AP80</f>
        <v>1</v>
      </c>
      <c r="E89" s="400">
        <f>個人データ入力用!AJ80</f>
        <v>3</v>
      </c>
      <c r="F89" s="400" t="str">
        <f>個人データ入力用!AQ80</f>
        <v/>
      </c>
      <c r="G89" s="400">
        <f>個人データ入力用!AK80</f>
        <v>0</v>
      </c>
      <c r="H89" s="400" t="str">
        <f>個人データ入力用!AU80</f>
        <v xml:space="preserve"> 0</v>
      </c>
      <c r="I89" s="400" t="str">
        <f>個人データ入力用!AY80</f>
        <v/>
      </c>
      <c r="J89" s="400" t="str">
        <f>個人データ入力用!BC80</f>
        <v xml:space="preserve"> 0</v>
      </c>
      <c r="K89" s="400"/>
      <c r="L89" s="400" t="str">
        <f>個人データ入力用!AI80</f>
        <v/>
      </c>
    </row>
    <row r="90" spans="1:12" hidden="1">
      <c r="A90" s="400">
        <f>個人データ入力用!F81</f>
        <v>28</v>
      </c>
      <c r="B90" s="400" t="str">
        <f>個人データ入力用!AN81</f>
        <v>()</v>
      </c>
      <c r="C90" s="400" t="str">
        <f>個人データ入力用!AO81</f>
        <v/>
      </c>
      <c r="D90" s="400">
        <f>個人データ入力用!AP81</f>
        <v>1</v>
      </c>
      <c r="E90" s="400">
        <f>個人データ入力用!AJ81</f>
        <v>3</v>
      </c>
      <c r="F90" s="400" t="str">
        <f>個人データ入力用!AQ81</f>
        <v/>
      </c>
      <c r="G90" s="400">
        <f>個人データ入力用!AK81</f>
        <v>0</v>
      </c>
      <c r="H90" s="400" t="str">
        <f>個人データ入力用!AU81</f>
        <v xml:space="preserve"> 0</v>
      </c>
      <c r="I90" s="400" t="str">
        <f>個人データ入力用!AY81</f>
        <v/>
      </c>
      <c r="J90" s="400" t="str">
        <f>個人データ入力用!BC81</f>
        <v xml:space="preserve"> 0</v>
      </c>
      <c r="K90" s="400"/>
      <c r="L90" s="400" t="str">
        <f>個人データ入力用!AI81</f>
        <v/>
      </c>
    </row>
    <row r="91" spans="1:12" hidden="1">
      <c r="A91" s="400">
        <f>個人データ入力用!F82</f>
        <v>29</v>
      </c>
      <c r="B91" s="400" t="str">
        <f>個人データ入力用!AN82</f>
        <v>()</v>
      </c>
      <c r="C91" s="400" t="str">
        <f>個人データ入力用!AO82</f>
        <v/>
      </c>
      <c r="D91" s="400">
        <f>個人データ入力用!AP82</f>
        <v>1</v>
      </c>
      <c r="E91" s="400">
        <f>個人データ入力用!AJ82</f>
        <v>3</v>
      </c>
      <c r="F91" s="400" t="str">
        <f>個人データ入力用!AQ82</f>
        <v/>
      </c>
      <c r="G91" s="400">
        <f>個人データ入力用!AK82</f>
        <v>0</v>
      </c>
      <c r="H91" s="400" t="str">
        <f>個人データ入力用!AU82</f>
        <v xml:space="preserve"> 0</v>
      </c>
      <c r="I91" s="400" t="str">
        <f>個人データ入力用!AY82</f>
        <v/>
      </c>
      <c r="J91" s="400" t="str">
        <f>個人データ入力用!BC82</f>
        <v xml:space="preserve"> 0</v>
      </c>
      <c r="K91" s="400"/>
      <c r="L91" s="400" t="str">
        <f>個人データ入力用!AI82</f>
        <v/>
      </c>
    </row>
    <row r="92" spans="1:12" hidden="1">
      <c r="A92" s="400">
        <f>個人データ入力用!F83</f>
        <v>30</v>
      </c>
      <c r="B92" s="400" t="str">
        <f>個人データ入力用!AN83</f>
        <v>()</v>
      </c>
      <c r="C92" s="400" t="str">
        <f>個人データ入力用!AO83</f>
        <v/>
      </c>
      <c r="D92" s="400">
        <f>個人データ入力用!AP83</f>
        <v>1</v>
      </c>
      <c r="E92" s="400">
        <f>個人データ入力用!AJ83</f>
        <v>3</v>
      </c>
      <c r="F92" s="400" t="str">
        <f>個人データ入力用!AQ83</f>
        <v/>
      </c>
      <c r="G92" s="400">
        <f>個人データ入力用!AK83</f>
        <v>0</v>
      </c>
      <c r="H92" s="400" t="str">
        <f>個人データ入力用!AU83</f>
        <v xml:space="preserve"> 0</v>
      </c>
      <c r="I92" s="400" t="str">
        <f>個人データ入力用!AY83</f>
        <v/>
      </c>
      <c r="J92" s="400" t="str">
        <f>個人データ入力用!BC83</f>
        <v xml:space="preserve"> 0</v>
      </c>
      <c r="K92" s="400"/>
      <c r="L92" s="400" t="str">
        <f>個人データ入力用!AI83</f>
        <v/>
      </c>
    </row>
    <row r="93" spans="1:12" hidden="1">
      <c r="F93" s="3"/>
    </row>
    <row r="95" spans="1:12" ht="14.5" thickBot="1"/>
    <row r="96" spans="1:12" ht="19.5" thickBot="1">
      <c r="C96" s="1163" t="s">
        <v>736</v>
      </c>
      <c r="D96" s="1164"/>
      <c r="E96" s="1164"/>
      <c r="F96" s="1164"/>
      <c r="G96" s="1165"/>
    </row>
    <row r="97" spans="1:12" ht="16.5">
      <c r="A97" s="452" t="s">
        <v>733</v>
      </c>
    </row>
    <row r="98" spans="1:12">
      <c r="A98" s="397" t="s">
        <v>11</v>
      </c>
      <c r="B98" s="397" t="s">
        <v>12</v>
      </c>
      <c r="C98" s="397" t="s">
        <v>13</v>
      </c>
      <c r="D98" s="397" t="s">
        <v>14</v>
      </c>
      <c r="E98" s="397" t="s">
        <v>15</v>
      </c>
      <c r="F98" s="400" t="s">
        <v>16</v>
      </c>
      <c r="G98" s="397" t="s">
        <v>17</v>
      </c>
      <c r="H98" s="397" t="s">
        <v>18</v>
      </c>
      <c r="I98" s="397" t="s">
        <v>19</v>
      </c>
      <c r="J98" s="397" t="s">
        <v>40</v>
      </c>
      <c r="K98" s="397"/>
      <c r="L98" s="397" t="s">
        <v>44</v>
      </c>
    </row>
    <row r="99" spans="1:12">
      <c r="A99" s="399">
        <f>直接データ入力!AE40</f>
        <v>1</v>
      </c>
      <c r="B99" s="399" t="str">
        <f>直接データ入力!AK40</f>
        <v>()</v>
      </c>
      <c r="C99" s="399">
        <f>直接データ入力!AL40</f>
        <v>0</v>
      </c>
      <c r="D99" s="399">
        <f>直接データ入力!AM40</f>
        <v>1</v>
      </c>
      <c r="E99" s="399">
        <f>直接データ入力!AG40</f>
        <v>3</v>
      </c>
      <c r="F99" s="399" t="str">
        <f>直接データ入力!AN40</f>
        <v/>
      </c>
      <c r="G99" s="399">
        <f>直接データ入力!AH40</f>
        <v>0</v>
      </c>
      <c r="H99" s="522" t="str">
        <f>直接データ入力!AR40</f>
        <v xml:space="preserve"> 0</v>
      </c>
      <c r="I99" s="522" t="str">
        <f>直接データ入力!AV40</f>
        <v xml:space="preserve"> 0</v>
      </c>
      <c r="J99" s="522" t="str">
        <f>直接データ入力!AZ40</f>
        <v xml:space="preserve"> 0</v>
      </c>
      <c r="K99" s="399"/>
      <c r="L99" s="399">
        <f>直接データ入力!AF40</f>
        <v>0</v>
      </c>
    </row>
    <row r="100" spans="1:12">
      <c r="A100" s="399">
        <f>直接データ入力!AE41</f>
        <v>2</v>
      </c>
      <c r="B100" s="399" t="str">
        <f>直接データ入力!AK41</f>
        <v>()</v>
      </c>
      <c r="C100" s="399">
        <f>直接データ入力!AL41</f>
        <v>0</v>
      </c>
      <c r="D100" s="399">
        <f>直接データ入力!AM41</f>
        <v>1</v>
      </c>
      <c r="E100" s="399">
        <f>直接データ入力!AG41</f>
        <v>3</v>
      </c>
      <c r="F100" s="399" t="str">
        <f>直接データ入力!AN41</f>
        <v/>
      </c>
      <c r="G100" s="399">
        <f>直接データ入力!AH41</f>
        <v>0</v>
      </c>
      <c r="H100" s="522" t="str">
        <f>直接データ入力!AR41</f>
        <v xml:space="preserve"> 0</v>
      </c>
      <c r="I100" s="522" t="str">
        <f>直接データ入力!AV41</f>
        <v xml:space="preserve"> 0</v>
      </c>
      <c r="J100" s="522" t="str">
        <f>直接データ入力!AZ41</f>
        <v xml:space="preserve"> 0</v>
      </c>
      <c r="K100" s="399"/>
      <c r="L100" s="399">
        <f>直接データ入力!AF41</f>
        <v>0</v>
      </c>
    </row>
    <row r="101" spans="1:12">
      <c r="A101" s="399">
        <f>直接データ入力!AE42</f>
        <v>3</v>
      </c>
      <c r="B101" s="399" t="str">
        <f>直接データ入力!AK42</f>
        <v>()</v>
      </c>
      <c r="C101" s="399">
        <f>直接データ入力!AL42</f>
        <v>0</v>
      </c>
      <c r="D101" s="399">
        <f>直接データ入力!AM42</f>
        <v>1</v>
      </c>
      <c r="E101" s="399">
        <f>直接データ入力!AG42</f>
        <v>3</v>
      </c>
      <c r="F101" s="399" t="str">
        <f>直接データ入力!AN42</f>
        <v/>
      </c>
      <c r="G101" s="399">
        <f>直接データ入力!AH42</f>
        <v>0</v>
      </c>
      <c r="H101" s="522" t="str">
        <f>直接データ入力!AR42</f>
        <v xml:space="preserve"> 0</v>
      </c>
      <c r="I101" s="522" t="str">
        <f>直接データ入力!AV42</f>
        <v xml:space="preserve"> 0</v>
      </c>
      <c r="J101" s="522" t="str">
        <f>直接データ入力!AZ42</f>
        <v xml:space="preserve"> 0</v>
      </c>
      <c r="K101" s="399"/>
      <c r="L101" s="399">
        <f>直接データ入力!AF42</f>
        <v>0</v>
      </c>
    </row>
    <row r="102" spans="1:12">
      <c r="A102" s="399">
        <f>直接データ入力!AE43</f>
        <v>4</v>
      </c>
      <c r="B102" s="399" t="str">
        <f>直接データ入力!AK43</f>
        <v>()</v>
      </c>
      <c r="C102" s="399">
        <f>直接データ入力!AL43</f>
        <v>0</v>
      </c>
      <c r="D102" s="399">
        <f>直接データ入力!AM43</f>
        <v>1</v>
      </c>
      <c r="E102" s="399">
        <f>直接データ入力!AG43</f>
        <v>3</v>
      </c>
      <c r="F102" s="399" t="str">
        <f>直接データ入力!AN43</f>
        <v/>
      </c>
      <c r="G102" s="399">
        <f>直接データ入力!AH43</f>
        <v>0</v>
      </c>
      <c r="H102" s="522" t="str">
        <f>直接データ入力!AR43</f>
        <v xml:space="preserve"> 0</v>
      </c>
      <c r="I102" s="522" t="str">
        <f>直接データ入力!AV43</f>
        <v xml:space="preserve"> 0</v>
      </c>
      <c r="J102" s="522" t="str">
        <f>直接データ入力!AZ43</f>
        <v xml:space="preserve"> 0</v>
      </c>
      <c r="K102" s="399"/>
      <c r="L102" s="399">
        <f>直接データ入力!AF43</f>
        <v>0</v>
      </c>
    </row>
    <row r="103" spans="1:12">
      <c r="A103" s="399">
        <f>直接データ入力!AE44</f>
        <v>5</v>
      </c>
      <c r="B103" s="399" t="str">
        <f>直接データ入力!AK44</f>
        <v>()</v>
      </c>
      <c r="C103" s="399">
        <f>直接データ入力!AL44</f>
        <v>0</v>
      </c>
      <c r="D103" s="399">
        <f>直接データ入力!AM44</f>
        <v>1</v>
      </c>
      <c r="E103" s="399">
        <f>直接データ入力!AG44</f>
        <v>3</v>
      </c>
      <c r="F103" s="399" t="str">
        <f>直接データ入力!AN44</f>
        <v/>
      </c>
      <c r="G103" s="399">
        <f>直接データ入力!AH44</f>
        <v>0</v>
      </c>
      <c r="H103" s="522" t="str">
        <f>直接データ入力!AR44</f>
        <v xml:space="preserve"> 0</v>
      </c>
      <c r="I103" s="522" t="str">
        <f>直接データ入力!AV44</f>
        <v xml:space="preserve"> 0</v>
      </c>
      <c r="J103" s="522" t="str">
        <f>直接データ入力!AZ44</f>
        <v xml:space="preserve"> 0</v>
      </c>
      <c r="K103" s="399"/>
      <c r="L103" s="399">
        <f>直接データ入力!AF44</f>
        <v>0</v>
      </c>
    </row>
    <row r="104" spans="1:12">
      <c r="A104" s="399">
        <f>直接データ入力!AE45</f>
        <v>6</v>
      </c>
      <c r="B104" s="399" t="str">
        <f>直接データ入力!AK45</f>
        <v>()</v>
      </c>
      <c r="C104" s="399">
        <f>直接データ入力!AL45</f>
        <v>0</v>
      </c>
      <c r="D104" s="399">
        <f>直接データ入力!AM45</f>
        <v>1</v>
      </c>
      <c r="E104" s="399">
        <f>直接データ入力!AG45</f>
        <v>3</v>
      </c>
      <c r="F104" s="399" t="str">
        <f>直接データ入力!AN45</f>
        <v/>
      </c>
      <c r="G104" s="399">
        <f>直接データ入力!AH45</f>
        <v>0</v>
      </c>
      <c r="H104" s="522" t="str">
        <f>直接データ入力!AR45</f>
        <v xml:space="preserve"> 0</v>
      </c>
      <c r="I104" s="522" t="str">
        <f>直接データ入力!AV45</f>
        <v xml:space="preserve"> 0</v>
      </c>
      <c r="J104" s="522" t="str">
        <f>直接データ入力!AZ45</f>
        <v xml:space="preserve"> 0</v>
      </c>
      <c r="K104" s="399"/>
      <c r="L104" s="399">
        <f>直接データ入力!AF45</f>
        <v>0</v>
      </c>
    </row>
    <row r="105" spans="1:12">
      <c r="A105" s="399">
        <f>直接データ入力!AE46</f>
        <v>7</v>
      </c>
      <c r="B105" s="399" t="str">
        <f>直接データ入力!AK46</f>
        <v>()</v>
      </c>
      <c r="C105" s="399">
        <f>直接データ入力!AL46</f>
        <v>0</v>
      </c>
      <c r="D105" s="399">
        <f>直接データ入力!AM46</f>
        <v>1</v>
      </c>
      <c r="E105" s="399">
        <f>直接データ入力!AG46</f>
        <v>3</v>
      </c>
      <c r="F105" s="399" t="str">
        <f>直接データ入力!AN46</f>
        <v/>
      </c>
      <c r="G105" s="399">
        <f>直接データ入力!AH46</f>
        <v>0</v>
      </c>
      <c r="H105" s="522" t="str">
        <f>直接データ入力!AR46</f>
        <v xml:space="preserve"> 0</v>
      </c>
      <c r="I105" s="522" t="str">
        <f>直接データ入力!AV46</f>
        <v xml:space="preserve"> 0</v>
      </c>
      <c r="J105" s="522" t="str">
        <f>直接データ入力!AZ46</f>
        <v xml:space="preserve"> 0</v>
      </c>
      <c r="K105" s="399"/>
      <c r="L105" s="399">
        <f>直接データ入力!AF46</f>
        <v>0</v>
      </c>
    </row>
    <row r="106" spans="1:12">
      <c r="A106" s="399">
        <f>直接データ入力!AE47</f>
        <v>8</v>
      </c>
      <c r="B106" s="399" t="str">
        <f>直接データ入力!AK47</f>
        <v>()</v>
      </c>
      <c r="C106" s="399">
        <f>直接データ入力!AL47</f>
        <v>0</v>
      </c>
      <c r="D106" s="399">
        <f>直接データ入力!AM47</f>
        <v>1</v>
      </c>
      <c r="E106" s="399">
        <f>直接データ入力!AG47</f>
        <v>3</v>
      </c>
      <c r="F106" s="399" t="str">
        <f>直接データ入力!AN47</f>
        <v/>
      </c>
      <c r="G106" s="399">
        <f>直接データ入力!AH47</f>
        <v>0</v>
      </c>
      <c r="H106" s="522" t="str">
        <f>直接データ入力!AR47</f>
        <v xml:space="preserve"> 0</v>
      </c>
      <c r="I106" s="522" t="str">
        <f>直接データ入力!AV47</f>
        <v xml:space="preserve"> 0</v>
      </c>
      <c r="J106" s="522" t="str">
        <f>直接データ入力!AZ47</f>
        <v xml:space="preserve"> 0</v>
      </c>
      <c r="K106" s="399"/>
      <c r="L106" s="399">
        <f>直接データ入力!AF47</f>
        <v>0</v>
      </c>
    </row>
    <row r="107" spans="1:12">
      <c r="A107" s="399">
        <f>直接データ入力!AE48</f>
        <v>9</v>
      </c>
      <c r="B107" s="399" t="str">
        <f>直接データ入力!AK48</f>
        <v>()</v>
      </c>
      <c r="C107" s="399">
        <f>直接データ入力!AL48</f>
        <v>0</v>
      </c>
      <c r="D107" s="399">
        <f>直接データ入力!AM48</f>
        <v>1</v>
      </c>
      <c r="E107" s="399">
        <f>直接データ入力!AG48</f>
        <v>3</v>
      </c>
      <c r="F107" s="399" t="str">
        <f>直接データ入力!AN48</f>
        <v/>
      </c>
      <c r="G107" s="399">
        <f>直接データ入力!AH48</f>
        <v>0</v>
      </c>
      <c r="H107" s="522" t="str">
        <f>直接データ入力!AR48</f>
        <v xml:space="preserve"> 0</v>
      </c>
      <c r="I107" s="522" t="str">
        <f>直接データ入力!AV48</f>
        <v xml:space="preserve"> 0</v>
      </c>
      <c r="J107" s="522" t="str">
        <f>直接データ入力!AZ48</f>
        <v xml:space="preserve"> 0</v>
      </c>
      <c r="K107" s="399"/>
      <c r="L107" s="399">
        <f>直接データ入力!AF48</f>
        <v>0</v>
      </c>
    </row>
    <row r="108" spans="1:12">
      <c r="A108" s="399">
        <f>直接データ入力!AE49</f>
        <v>10</v>
      </c>
      <c r="B108" s="399" t="str">
        <f>直接データ入力!AK49</f>
        <v>()</v>
      </c>
      <c r="C108" s="399">
        <f>直接データ入力!AL49</f>
        <v>0</v>
      </c>
      <c r="D108" s="399">
        <f>直接データ入力!AM49</f>
        <v>1</v>
      </c>
      <c r="E108" s="399">
        <f>直接データ入力!AG49</f>
        <v>3</v>
      </c>
      <c r="F108" s="399" t="str">
        <f>直接データ入力!AN49</f>
        <v/>
      </c>
      <c r="G108" s="399">
        <f>直接データ入力!AH49</f>
        <v>0</v>
      </c>
      <c r="H108" s="522" t="str">
        <f>直接データ入力!AR49</f>
        <v xml:space="preserve"> 0</v>
      </c>
      <c r="I108" s="522" t="str">
        <f>直接データ入力!AV49</f>
        <v xml:space="preserve"> 0</v>
      </c>
      <c r="J108" s="522" t="str">
        <f>直接データ入力!AZ49</f>
        <v xml:space="preserve"> 0</v>
      </c>
      <c r="K108" s="399"/>
      <c r="L108" s="399">
        <f>直接データ入力!AF49</f>
        <v>0</v>
      </c>
    </row>
    <row r="109" spans="1:12">
      <c r="A109" s="399">
        <f>直接データ入力!AE50</f>
        <v>11</v>
      </c>
      <c r="B109" s="399" t="str">
        <f>直接データ入力!AK50</f>
        <v>()</v>
      </c>
      <c r="C109" s="399">
        <f>直接データ入力!AL50</f>
        <v>0</v>
      </c>
      <c r="D109" s="399">
        <f>直接データ入力!AM50</f>
        <v>1</v>
      </c>
      <c r="E109" s="399">
        <f>直接データ入力!AG50</f>
        <v>3</v>
      </c>
      <c r="F109" s="399" t="str">
        <f>直接データ入力!AN50</f>
        <v/>
      </c>
      <c r="G109" s="399">
        <f>直接データ入力!AH50</f>
        <v>0</v>
      </c>
      <c r="H109" s="522" t="str">
        <f>直接データ入力!AR50</f>
        <v xml:space="preserve"> 0</v>
      </c>
      <c r="I109" s="522" t="str">
        <f>直接データ入力!AV50</f>
        <v xml:space="preserve"> 0</v>
      </c>
      <c r="J109" s="522" t="str">
        <f>直接データ入力!AZ50</f>
        <v xml:space="preserve"> 0</v>
      </c>
      <c r="K109" s="399"/>
      <c r="L109" s="399">
        <f>直接データ入力!AF50</f>
        <v>0</v>
      </c>
    </row>
    <row r="110" spans="1:12">
      <c r="A110" s="399">
        <f>直接データ入力!AE51</f>
        <v>12</v>
      </c>
      <c r="B110" s="399" t="str">
        <f>直接データ入力!AK51</f>
        <v>()</v>
      </c>
      <c r="C110" s="399">
        <f>直接データ入力!AL51</f>
        <v>0</v>
      </c>
      <c r="D110" s="399">
        <f>直接データ入力!AM51</f>
        <v>1</v>
      </c>
      <c r="E110" s="399">
        <f>直接データ入力!AG51</f>
        <v>3</v>
      </c>
      <c r="F110" s="399" t="str">
        <f>直接データ入力!AN51</f>
        <v/>
      </c>
      <c r="G110" s="399">
        <f>直接データ入力!AH51</f>
        <v>0</v>
      </c>
      <c r="H110" s="522" t="str">
        <f>直接データ入力!AR51</f>
        <v xml:space="preserve"> 0</v>
      </c>
      <c r="I110" s="522" t="str">
        <f>直接データ入力!AV51</f>
        <v xml:space="preserve"> 0</v>
      </c>
      <c r="J110" s="522" t="str">
        <f>直接データ入力!AZ51</f>
        <v xml:space="preserve"> 0</v>
      </c>
      <c r="K110" s="399"/>
      <c r="L110" s="399">
        <f>直接データ入力!AF51</f>
        <v>0</v>
      </c>
    </row>
    <row r="111" spans="1:12">
      <c r="A111" s="399">
        <f>直接データ入力!AE52</f>
        <v>13</v>
      </c>
      <c r="B111" s="399" t="str">
        <f>直接データ入力!AK52</f>
        <v>()</v>
      </c>
      <c r="C111" s="399">
        <f>直接データ入力!AL52</f>
        <v>0</v>
      </c>
      <c r="D111" s="399">
        <f>直接データ入力!AM52</f>
        <v>1</v>
      </c>
      <c r="E111" s="399">
        <f>直接データ入力!AG52</f>
        <v>3</v>
      </c>
      <c r="F111" s="399" t="str">
        <f>直接データ入力!AN52</f>
        <v/>
      </c>
      <c r="G111" s="399">
        <f>直接データ入力!AH52</f>
        <v>0</v>
      </c>
      <c r="H111" s="522" t="str">
        <f>直接データ入力!AR52</f>
        <v xml:space="preserve"> 0</v>
      </c>
      <c r="I111" s="522" t="str">
        <f>直接データ入力!AV52</f>
        <v xml:space="preserve"> 0</v>
      </c>
      <c r="J111" s="522" t="str">
        <f>直接データ入力!AZ52</f>
        <v xml:space="preserve"> 0</v>
      </c>
      <c r="K111" s="399"/>
      <c r="L111" s="399">
        <f>直接データ入力!AF52</f>
        <v>0</v>
      </c>
    </row>
    <row r="112" spans="1:12">
      <c r="A112" s="399">
        <f>直接データ入力!AE53</f>
        <v>14</v>
      </c>
      <c r="B112" s="399" t="str">
        <f>直接データ入力!AK53</f>
        <v>()</v>
      </c>
      <c r="C112" s="399">
        <f>直接データ入力!AL53</f>
        <v>0</v>
      </c>
      <c r="D112" s="399">
        <f>直接データ入力!AM53</f>
        <v>1</v>
      </c>
      <c r="E112" s="399">
        <f>直接データ入力!AG53</f>
        <v>3</v>
      </c>
      <c r="F112" s="399" t="str">
        <f>直接データ入力!AN53</f>
        <v/>
      </c>
      <c r="G112" s="399">
        <f>直接データ入力!AH53</f>
        <v>0</v>
      </c>
      <c r="H112" s="522" t="str">
        <f>直接データ入力!AR53</f>
        <v xml:space="preserve"> 0</v>
      </c>
      <c r="I112" s="522" t="str">
        <f>直接データ入力!AV53</f>
        <v xml:space="preserve"> 0</v>
      </c>
      <c r="J112" s="522" t="str">
        <f>直接データ入力!AZ53</f>
        <v xml:space="preserve"> 0</v>
      </c>
      <c r="K112" s="399"/>
      <c r="L112" s="399">
        <f>直接データ入力!AF53</f>
        <v>0</v>
      </c>
    </row>
    <row r="113" spans="1:12">
      <c r="A113" s="399">
        <f>直接データ入力!AE54</f>
        <v>15</v>
      </c>
      <c r="B113" s="399" t="str">
        <f>直接データ入力!AK54</f>
        <v>()</v>
      </c>
      <c r="C113" s="399">
        <f>直接データ入力!AL54</f>
        <v>0</v>
      </c>
      <c r="D113" s="399">
        <f>直接データ入力!AM54</f>
        <v>1</v>
      </c>
      <c r="E113" s="399">
        <f>直接データ入力!AG54</f>
        <v>3</v>
      </c>
      <c r="F113" s="399" t="str">
        <f>直接データ入力!AN54</f>
        <v/>
      </c>
      <c r="G113" s="399">
        <f>直接データ入力!AH54</f>
        <v>0</v>
      </c>
      <c r="H113" s="522" t="str">
        <f>直接データ入力!AR54</f>
        <v xml:space="preserve"> 0</v>
      </c>
      <c r="I113" s="522" t="str">
        <f>直接データ入力!AV54</f>
        <v xml:space="preserve"> 0</v>
      </c>
      <c r="J113" s="522" t="str">
        <f>直接データ入力!AZ54</f>
        <v xml:space="preserve"> 0</v>
      </c>
      <c r="K113" s="399"/>
      <c r="L113" s="399">
        <f>直接データ入力!AF54</f>
        <v>0</v>
      </c>
    </row>
    <row r="114" spans="1:12">
      <c r="A114" s="399">
        <f>直接データ入力!AE55</f>
        <v>16</v>
      </c>
      <c r="B114" s="399" t="str">
        <f>直接データ入力!AK55</f>
        <v>()</v>
      </c>
      <c r="C114" s="399">
        <f>直接データ入力!AL55</f>
        <v>0</v>
      </c>
      <c r="D114" s="399">
        <f>直接データ入力!AM55</f>
        <v>1</v>
      </c>
      <c r="E114" s="399">
        <f>直接データ入力!AG55</f>
        <v>3</v>
      </c>
      <c r="F114" s="399" t="str">
        <f>直接データ入力!AN55</f>
        <v/>
      </c>
      <c r="G114" s="399">
        <f>直接データ入力!AH55</f>
        <v>0</v>
      </c>
      <c r="H114" s="522" t="str">
        <f>直接データ入力!AR55</f>
        <v xml:space="preserve"> 0</v>
      </c>
      <c r="I114" s="522" t="str">
        <f>直接データ入力!AV55</f>
        <v xml:space="preserve"> 0</v>
      </c>
      <c r="J114" s="522" t="str">
        <f>直接データ入力!AZ55</f>
        <v xml:space="preserve"> 0</v>
      </c>
      <c r="K114" s="399"/>
      <c r="L114" s="399">
        <f>直接データ入力!AF55</f>
        <v>0</v>
      </c>
    </row>
    <row r="115" spans="1:12">
      <c r="A115" s="399">
        <f>直接データ入力!AE56</f>
        <v>17</v>
      </c>
      <c r="B115" s="399" t="str">
        <f>直接データ入力!AK56</f>
        <v>()</v>
      </c>
      <c r="C115" s="399">
        <f>直接データ入力!AL56</f>
        <v>0</v>
      </c>
      <c r="D115" s="399">
        <f>直接データ入力!AM56</f>
        <v>1</v>
      </c>
      <c r="E115" s="399">
        <f>直接データ入力!AG56</f>
        <v>3</v>
      </c>
      <c r="F115" s="399" t="str">
        <f>直接データ入力!AN56</f>
        <v/>
      </c>
      <c r="G115" s="399">
        <f>直接データ入力!AH56</f>
        <v>0</v>
      </c>
      <c r="H115" s="522" t="str">
        <f>直接データ入力!AR56</f>
        <v xml:space="preserve"> 0</v>
      </c>
      <c r="I115" s="522" t="str">
        <f>直接データ入力!AV56</f>
        <v xml:space="preserve"> 0</v>
      </c>
      <c r="J115" s="522" t="str">
        <f>直接データ入力!AZ56</f>
        <v xml:space="preserve"> 0</v>
      </c>
      <c r="K115" s="399"/>
      <c r="L115" s="399">
        <f>直接データ入力!AF56</f>
        <v>0</v>
      </c>
    </row>
    <row r="116" spans="1:12">
      <c r="A116" s="399">
        <f>直接データ入力!AE57</f>
        <v>18</v>
      </c>
      <c r="B116" s="399" t="str">
        <f>直接データ入力!AK57</f>
        <v>()</v>
      </c>
      <c r="C116" s="399">
        <f>直接データ入力!AL57</f>
        <v>0</v>
      </c>
      <c r="D116" s="399">
        <f>直接データ入力!AM57</f>
        <v>1</v>
      </c>
      <c r="E116" s="399">
        <f>直接データ入力!AG57</f>
        <v>3</v>
      </c>
      <c r="F116" s="399" t="str">
        <f>直接データ入力!AN57</f>
        <v/>
      </c>
      <c r="G116" s="399">
        <f>直接データ入力!AH57</f>
        <v>0</v>
      </c>
      <c r="H116" s="522" t="str">
        <f>直接データ入力!AR57</f>
        <v xml:space="preserve"> 0</v>
      </c>
      <c r="I116" s="522" t="str">
        <f>直接データ入力!AV57</f>
        <v xml:space="preserve"> 0</v>
      </c>
      <c r="J116" s="522" t="str">
        <f>直接データ入力!AZ57</f>
        <v xml:space="preserve"> 0</v>
      </c>
      <c r="K116" s="399"/>
      <c r="L116" s="399">
        <f>直接データ入力!AF57</f>
        <v>0</v>
      </c>
    </row>
    <row r="117" spans="1:12">
      <c r="A117" s="399">
        <f>直接データ入力!AE58</f>
        <v>19</v>
      </c>
      <c r="B117" s="399" t="str">
        <f>直接データ入力!AK58</f>
        <v>()</v>
      </c>
      <c r="C117" s="399">
        <f>直接データ入力!AL58</f>
        <v>0</v>
      </c>
      <c r="D117" s="399">
        <f>直接データ入力!AM58</f>
        <v>1</v>
      </c>
      <c r="E117" s="399">
        <f>直接データ入力!AG58</f>
        <v>3</v>
      </c>
      <c r="F117" s="399" t="str">
        <f>直接データ入力!AN58</f>
        <v/>
      </c>
      <c r="G117" s="399">
        <f>直接データ入力!AH58</f>
        <v>0</v>
      </c>
      <c r="H117" s="522" t="str">
        <f>直接データ入力!AR58</f>
        <v xml:space="preserve"> 0</v>
      </c>
      <c r="I117" s="522" t="str">
        <f>直接データ入力!AV58</f>
        <v xml:space="preserve"> 0</v>
      </c>
      <c r="J117" s="522" t="str">
        <f>直接データ入力!AZ58</f>
        <v xml:space="preserve"> 0</v>
      </c>
      <c r="K117" s="399"/>
      <c r="L117" s="399">
        <f>直接データ入力!AF58</f>
        <v>0</v>
      </c>
    </row>
    <row r="118" spans="1:12">
      <c r="A118" s="399">
        <f>直接データ入力!AE59</f>
        <v>20</v>
      </c>
      <c r="B118" s="399" t="str">
        <f>直接データ入力!AK59</f>
        <v>()</v>
      </c>
      <c r="C118" s="399">
        <f>直接データ入力!AL59</f>
        <v>0</v>
      </c>
      <c r="D118" s="399">
        <f>直接データ入力!AM59</f>
        <v>1</v>
      </c>
      <c r="E118" s="399">
        <f>直接データ入力!AG59</f>
        <v>3</v>
      </c>
      <c r="F118" s="399" t="str">
        <f>直接データ入力!AN59</f>
        <v/>
      </c>
      <c r="G118" s="399">
        <f>直接データ入力!AH59</f>
        <v>0</v>
      </c>
      <c r="H118" s="522" t="str">
        <f>直接データ入力!AR59</f>
        <v xml:space="preserve"> 0</v>
      </c>
      <c r="I118" s="522" t="str">
        <f>直接データ入力!AV59</f>
        <v xml:space="preserve"> 0</v>
      </c>
      <c r="J118" s="522" t="str">
        <f>直接データ入力!AZ59</f>
        <v xml:space="preserve"> 0</v>
      </c>
      <c r="K118" s="399"/>
      <c r="L118" s="399">
        <f>直接データ入力!AF59</f>
        <v>0</v>
      </c>
    </row>
    <row r="119" spans="1:12">
      <c r="A119" s="399">
        <f>直接データ入力!AE60</f>
        <v>21</v>
      </c>
      <c r="B119" s="399" t="str">
        <f>直接データ入力!AK60</f>
        <v>()</v>
      </c>
      <c r="C119" s="399">
        <f>直接データ入力!AL60</f>
        <v>0</v>
      </c>
      <c r="D119" s="399">
        <f>直接データ入力!AM60</f>
        <v>1</v>
      </c>
      <c r="E119" s="399">
        <f>直接データ入力!AG60</f>
        <v>3</v>
      </c>
      <c r="F119" s="399" t="str">
        <f>直接データ入力!AN60</f>
        <v/>
      </c>
      <c r="G119" s="399">
        <f>直接データ入力!AH60</f>
        <v>0</v>
      </c>
      <c r="H119" s="522" t="str">
        <f>直接データ入力!AR60</f>
        <v xml:space="preserve"> 0</v>
      </c>
      <c r="I119" s="522" t="str">
        <f>直接データ入力!AV60</f>
        <v xml:space="preserve"> 0</v>
      </c>
      <c r="J119" s="522" t="str">
        <f>直接データ入力!AZ60</f>
        <v xml:space="preserve"> 0</v>
      </c>
      <c r="K119" s="399"/>
      <c r="L119" s="399">
        <f>直接データ入力!AF60</f>
        <v>0</v>
      </c>
    </row>
    <row r="120" spans="1:12">
      <c r="A120" s="399">
        <f>直接データ入力!AE61</f>
        <v>22</v>
      </c>
      <c r="B120" s="399" t="str">
        <f>直接データ入力!AK61</f>
        <v>()</v>
      </c>
      <c r="C120" s="399">
        <f>直接データ入力!AL61</f>
        <v>0</v>
      </c>
      <c r="D120" s="399">
        <f>直接データ入力!AM61</f>
        <v>1</v>
      </c>
      <c r="E120" s="399">
        <f>直接データ入力!AG61</f>
        <v>3</v>
      </c>
      <c r="F120" s="399" t="str">
        <f>直接データ入力!AN61</f>
        <v/>
      </c>
      <c r="G120" s="399">
        <f>直接データ入力!AH61</f>
        <v>0</v>
      </c>
      <c r="H120" s="522" t="str">
        <f>直接データ入力!AR61</f>
        <v xml:space="preserve"> 0</v>
      </c>
      <c r="I120" s="522" t="str">
        <f>直接データ入力!AV61</f>
        <v xml:space="preserve"> 0</v>
      </c>
      <c r="J120" s="522" t="str">
        <f>直接データ入力!AZ61</f>
        <v xml:space="preserve"> 0</v>
      </c>
      <c r="K120" s="399"/>
      <c r="L120" s="399">
        <f>直接データ入力!AF61</f>
        <v>0</v>
      </c>
    </row>
    <row r="121" spans="1:12">
      <c r="A121" s="399">
        <f>直接データ入力!AE62</f>
        <v>23</v>
      </c>
      <c r="B121" s="399" t="str">
        <f>直接データ入力!AK62</f>
        <v>()</v>
      </c>
      <c r="C121" s="399">
        <f>直接データ入力!AL62</f>
        <v>0</v>
      </c>
      <c r="D121" s="399">
        <f>直接データ入力!AM62</f>
        <v>1</v>
      </c>
      <c r="E121" s="399">
        <f>直接データ入力!AG62</f>
        <v>3</v>
      </c>
      <c r="F121" s="399" t="str">
        <f>直接データ入力!AN62</f>
        <v/>
      </c>
      <c r="G121" s="399">
        <f>直接データ入力!AH62</f>
        <v>0</v>
      </c>
      <c r="H121" s="522" t="str">
        <f>直接データ入力!AR62</f>
        <v xml:space="preserve"> 0</v>
      </c>
      <c r="I121" s="522" t="str">
        <f>直接データ入力!AV62</f>
        <v xml:space="preserve"> 0</v>
      </c>
      <c r="J121" s="522" t="str">
        <f>直接データ入力!AZ62</f>
        <v xml:space="preserve"> 0</v>
      </c>
      <c r="K121" s="399"/>
      <c r="L121" s="399">
        <f>直接データ入力!AF62</f>
        <v>0</v>
      </c>
    </row>
    <row r="122" spans="1:12">
      <c r="A122" s="399">
        <f>直接データ入力!AE63</f>
        <v>24</v>
      </c>
      <c r="B122" s="399" t="str">
        <f>直接データ入力!AK63</f>
        <v>()</v>
      </c>
      <c r="C122" s="399">
        <f>直接データ入力!AL63</f>
        <v>0</v>
      </c>
      <c r="D122" s="399">
        <f>直接データ入力!AM63</f>
        <v>1</v>
      </c>
      <c r="E122" s="399">
        <f>直接データ入力!AG63</f>
        <v>3</v>
      </c>
      <c r="F122" s="399" t="str">
        <f>直接データ入力!AN63</f>
        <v/>
      </c>
      <c r="G122" s="399">
        <f>直接データ入力!AH63</f>
        <v>0</v>
      </c>
      <c r="H122" s="522" t="str">
        <f>直接データ入力!AR63</f>
        <v xml:space="preserve"> 0</v>
      </c>
      <c r="I122" s="522" t="str">
        <f>直接データ入力!AV63</f>
        <v xml:space="preserve"> 0</v>
      </c>
      <c r="J122" s="522" t="str">
        <f>直接データ入力!AZ63</f>
        <v xml:space="preserve"> 0</v>
      </c>
      <c r="K122" s="399"/>
      <c r="L122" s="399">
        <f>直接データ入力!AF63</f>
        <v>0</v>
      </c>
    </row>
    <row r="123" spans="1:12">
      <c r="A123" s="399">
        <f>直接データ入力!AE64</f>
        <v>25</v>
      </c>
      <c r="B123" s="399" t="str">
        <f>直接データ入力!AK64</f>
        <v>()</v>
      </c>
      <c r="C123" s="399">
        <f>直接データ入力!AL64</f>
        <v>0</v>
      </c>
      <c r="D123" s="399">
        <f>直接データ入力!AM64</f>
        <v>1</v>
      </c>
      <c r="E123" s="399">
        <f>直接データ入力!AG64</f>
        <v>3</v>
      </c>
      <c r="F123" s="399" t="str">
        <f>直接データ入力!AN64</f>
        <v/>
      </c>
      <c r="G123" s="399">
        <f>直接データ入力!AH64</f>
        <v>0</v>
      </c>
      <c r="H123" s="522" t="str">
        <f>直接データ入力!AR64</f>
        <v xml:space="preserve"> 0</v>
      </c>
      <c r="I123" s="522" t="str">
        <f>直接データ入力!AV64</f>
        <v xml:space="preserve"> 0</v>
      </c>
      <c r="J123" s="522" t="str">
        <f>直接データ入力!AZ64</f>
        <v xml:space="preserve"> 0</v>
      </c>
      <c r="K123" s="399"/>
      <c r="L123" s="399">
        <f>直接データ入力!AF64</f>
        <v>0</v>
      </c>
    </row>
    <row r="124" spans="1:12">
      <c r="A124" s="398"/>
      <c r="B124" s="398"/>
      <c r="C124" s="398"/>
      <c r="D124" s="398"/>
      <c r="E124" s="398"/>
      <c r="G124" s="398"/>
      <c r="H124" s="398"/>
      <c r="I124" s="398"/>
      <c r="J124" s="398"/>
      <c r="K124" s="398"/>
      <c r="L124" s="398"/>
    </row>
    <row r="125" spans="1:12">
      <c r="A125" s="398"/>
      <c r="B125" s="398"/>
      <c r="C125" s="398"/>
      <c r="D125" s="398"/>
      <c r="E125" s="398"/>
      <c r="G125" s="398"/>
      <c r="H125" s="398"/>
      <c r="I125" s="398"/>
      <c r="J125" s="398"/>
      <c r="K125" s="398"/>
      <c r="L125" s="398"/>
    </row>
  </sheetData>
  <sheetProtection algorithmName="SHA-512" hashValue="nB5e8dA+IxbzNvlHfFvJoosegAd+5IQKOOvQifEYW4NKf8n4COWsbCxFxS19lvA2997QNTvIkU8vupfdLkIX7g==" saltValue="6mRSHotW3FnqJQSkvC8Utw==" spinCount="100000" sheet="1" objects="1" scenarios="1"/>
  <mergeCells count="4">
    <mergeCell ref="C1:G1"/>
    <mergeCell ref="C60:G60"/>
    <mergeCell ref="C30:G30"/>
    <mergeCell ref="C96:G96"/>
  </mergeCells>
  <phoneticPr fontId="2"/>
  <pageMargins left="0.23622047244094491" right="0.23622047244094491" top="0.19685039370078741" bottom="0.15748031496062992" header="0.31496062992125984" footer="0.31496062992125984"/>
  <pageSetup paperSize="9" scale="85" orientation="landscape" r:id="rId1"/>
  <headerFooter alignWithMargins="0"/>
  <rowBreaks count="3" manualBreakCount="3">
    <brk id="28" max="11" man="1"/>
    <brk id="58" max="11" man="1"/>
    <brk id="94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6"/>
  <dimension ref="A1:K3"/>
  <sheetViews>
    <sheetView zoomScale="90" workbookViewId="0">
      <selection activeCell="G13" sqref="G13"/>
    </sheetView>
  </sheetViews>
  <sheetFormatPr defaultColWidth="9" defaultRowHeight="14"/>
  <cols>
    <col min="1" max="1" width="13.5" style="2" customWidth="1"/>
    <col min="2" max="2" width="16" style="2" customWidth="1"/>
    <col min="3" max="3" width="17" style="2" customWidth="1"/>
    <col min="4" max="4" width="4.6640625" style="2" bestFit="1" customWidth="1"/>
    <col min="5" max="5" width="8" style="2" bestFit="1" customWidth="1"/>
    <col min="6" max="6" width="12" style="2" customWidth="1"/>
    <col min="7" max="7" width="9.4140625" style="2" bestFit="1" customWidth="1"/>
    <col min="8" max="9" width="15.1640625" style="2" bestFit="1" customWidth="1"/>
    <col min="10" max="10" width="13" style="2" customWidth="1"/>
    <col min="11" max="11" width="11" style="2" customWidth="1"/>
    <col min="12" max="16384" width="9" style="2"/>
  </cols>
  <sheetData>
    <row r="1" spans="1:11">
      <c r="A1" s="7" t="s">
        <v>26</v>
      </c>
      <c r="C1" s="7"/>
      <c r="D1" s="7"/>
      <c r="E1" s="7"/>
      <c r="F1" s="7"/>
    </row>
    <row r="2" spans="1:11" s="6" customFormat="1" ht="12">
      <c r="B2" s="6" t="s">
        <v>41</v>
      </c>
      <c r="C2" s="6" t="s">
        <v>28</v>
      </c>
      <c r="D2" s="6" t="s">
        <v>29</v>
      </c>
      <c r="E2" s="6" t="s">
        <v>30</v>
      </c>
      <c r="F2" s="6" t="s">
        <v>31</v>
      </c>
      <c r="G2" s="6" t="s">
        <v>27</v>
      </c>
      <c r="H2" s="6" t="s">
        <v>32</v>
      </c>
    </row>
    <row r="3" spans="1:1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7" t="s">
        <v>0</v>
      </c>
    </row>
  </sheetData>
  <sheetProtection algorithmName="SHA-512" hashValue="0H0KrRL8qiJjuSrczMvQS6pYJg+JUGvLWxHKFZ5AdcwtxmNDQ4+G/PZb72wGlKGl8cb2wVzl8jNH4umQV9wdCw==" saltValue="UXqyJDhRvETYAPnsimCjFQ==" spinCount="100000" sheet="1" objects="1" scenarios="1"/>
  <phoneticPr fontId="4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FF99"/>
  </sheetPr>
  <dimension ref="A1:FB192"/>
  <sheetViews>
    <sheetView zoomScale="55" zoomScaleNormal="55" zoomScalePageLayoutView="10" workbookViewId="0">
      <selection activeCell="N2" sqref="N2"/>
    </sheetView>
  </sheetViews>
  <sheetFormatPr defaultColWidth="8.6640625" defaultRowHeight="14"/>
  <cols>
    <col min="1" max="1" width="3.83203125" customWidth="1"/>
    <col min="2" max="2" width="4.6640625" customWidth="1"/>
    <col min="3" max="4" width="2.6640625" customWidth="1"/>
    <col min="5" max="5" width="6.6640625" customWidth="1"/>
    <col min="6" max="7" width="4.83203125" customWidth="1"/>
    <col min="8" max="8" width="12.33203125" customWidth="1"/>
    <col min="9" max="9" width="18.6640625" customWidth="1"/>
    <col min="10" max="10" width="7.6640625" customWidth="1"/>
    <col min="11" max="11" width="16.6640625" customWidth="1"/>
    <col min="12" max="12" width="20.1640625" style="266" customWidth="1"/>
    <col min="13" max="13" width="20.6640625" customWidth="1"/>
    <col min="14" max="14" width="35.08203125" customWidth="1"/>
    <col min="15" max="15" width="15.6640625" style="521" customWidth="1"/>
    <col min="16" max="16" width="20.6640625" customWidth="1"/>
    <col min="17" max="17" width="35.08203125" style="27" customWidth="1"/>
    <col min="18" max="18" width="15.6640625" customWidth="1"/>
    <col min="19" max="19" width="20.6640625" hidden="1" customWidth="1"/>
    <col min="20" max="20" width="30.6640625" hidden="1" customWidth="1"/>
    <col min="21" max="21" width="15.6640625" style="521" hidden="1" customWidth="1"/>
    <col min="22" max="23" width="8.6640625" hidden="1" customWidth="1"/>
    <col min="24" max="25" width="8.6640625" customWidth="1"/>
    <col min="26" max="30" width="8.6640625" hidden="1" customWidth="1"/>
    <col min="31" max="31" width="8.6640625" style="27" hidden="1" customWidth="1"/>
    <col min="32" max="32" width="12.6640625" hidden="1" customWidth="1"/>
    <col min="33" max="35" width="8.6640625" hidden="1" customWidth="1"/>
    <col min="36" max="38" width="16.9140625" style="27" hidden="1" customWidth="1"/>
    <col min="39" max="42" width="8.6640625" style="27" hidden="1" customWidth="1"/>
    <col min="43" max="43" width="12.58203125" style="27" hidden="1" customWidth="1"/>
    <col min="44" max="44" width="17.6640625" style="27" hidden="1" customWidth="1"/>
    <col min="45" max="45" width="8.6640625" style="27" hidden="1" customWidth="1"/>
    <col min="46" max="46" width="10.1640625" style="27" hidden="1" customWidth="1"/>
    <col min="47" max="47" width="8.6640625" style="27" hidden="1" customWidth="1"/>
    <col min="48" max="48" width="15.58203125" style="27" hidden="1" customWidth="1"/>
    <col min="49" max="51" width="8.6640625" style="27" hidden="1" customWidth="1"/>
    <col min="52" max="52" width="14.08203125" style="27" hidden="1" customWidth="1"/>
    <col min="53" max="59" width="8.6640625" style="27" hidden="1" customWidth="1"/>
    <col min="60" max="66" width="8.6640625" hidden="1" customWidth="1"/>
    <col min="67" max="68" width="23.83203125" hidden="1" customWidth="1"/>
    <col min="69" max="69" width="33.9140625" hidden="1" customWidth="1"/>
    <col min="70" max="70" width="21.83203125" customWidth="1"/>
  </cols>
  <sheetData>
    <row r="1" spans="1:158" ht="24.65" customHeight="1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782"/>
      <c r="M1" s="107"/>
      <c r="N1" s="107"/>
      <c r="O1" s="520"/>
      <c r="P1" s="107"/>
      <c r="Q1" s="157"/>
      <c r="R1" s="107"/>
      <c r="S1" s="107"/>
      <c r="T1" s="107"/>
      <c r="U1" s="520"/>
      <c r="V1" s="107"/>
      <c r="W1" s="107"/>
      <c r="X1" s="107"/>
      <c r="Y1" s="107"/>
      <c r="Z1" s="107"/>
      <c r="AA1" s="107"/>
      <c r="AB1" s="107"/>
      <c r="AC1" s="107"/>
      <c r="AD1" s="107"/>
      <c r="AE1" s="157"/>
      <c r="AF1" s="107"/>
      <c r="AG1" s="107"/>
      <c r="AH1" s="107"/>
      <c r="AI1" s="10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07"/>
      <c r="BI1" s="107"/>
      <c r="BJ1" s="107"/>
      <c r="BK1" s="107"/>
      <c r="BL1" s="107"/>
      <c r="BM1" s="107"/>
      <c r="BN1" s="107"/>
      <c r="BO1" s="107"/>
      <c r="BP1" s="107"/>
      <c r="BQ1" s="107"/>
      <c r="BR1" s="107"/>
      <c r="BS1" s="107"/>
      <c r="BT1" s="107"/>
      <c r="BU1" s="107"/>
      <c r="BV1" s="107"/>
      <c r="BW1" s="107"/>
      <c r="BX1" s="107"/>
      <c r="BY1" s="107"/>
      <c r="BZ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DI1" s="107"/>
      <c r="DJ1" s="107"/>
      <c r="DK1" s="107"/>
      <c r="DL1" s="107"/>
      <c r="DM1" s="107"/>
      <c r="DN1" s="107"/>
      <c r="DO1" s="107"/>
      <c r="DP1" s="107"/>
      <c r="DQ1" s="107"/>
      <c r="DR1" s="107"/>
      <c r="DS1" s="107"/>
      <c r="DT1" s="107"/>
      <c r="DU1" s="107"/>
      <c r="DV1" s="107"/>
      <c r="DW1" s="107"/>
      <c r="DX1" s="107"/>
      <c r="DY1" s="107"/>
      <c r="DZ1" s="107"/>
      <c r="EA1" s="107"/>
      <c r="EB1" s="107"/>
      <c r="EC1" s="107"/>
      <c r="ED1" s="107"/>
      <c r="EE1" s="107"/>
      <c r="EF1" s="107"/>
      <c r="EG1" s="107"/>
      <c r="EH1" s="107"/>
      <c r="EI1" s="107"/>
      <c r="EJ1" s="107"/>
      <c r="EK1" s="107"/>
      <c r="EL1" s="107"/>
      <c r="EM1" s="107"/>
      <c r="EN1" s="107"/>
      <c r="EO1" s="107"/>
      <c r="EP1" s="107"/>
      <c r="EQ1" s="107"/>
      <c r="ER1" s="107"/>
      <c r="ES1" s="107"/>
      <c r="ET1" s="107"/>
      <c r="EU1" s="107"/>
      <c r="EV1" s="107"/>
      <c r="EW1" s="107"/>
      <c r="EX1" s="107"/>
      <c r="EY1" s="107"/>
      <c r="EZ1" s="107"/>
      <c r="FA1" s="107"/>
      <c r="FB1" s="107"/>
    </row>
    <row r="2" spans="1:158" s="107" customFormat="1" ht="27" customHeight="1">
      <c r="F2" s="983" t="s">
        <v>2259</v>
      </c>
      <c r="G2" s="984"/>
      <c r="H2" s="984"/>
      <c r="I2" s="984"/>
      <c r="J2" s="984"/>
      <c r="K2" s="985"/>
      <c r="L2" s="783"/>
      <c r="M2" s="453"/>
      <c r="O2" s="520"/>
      <c r="Q2" s="157"/>
      <c r="U2" s="520"/>
      <c r="AE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</row>
    <row r="3" spans="1:158" s="107" customFormat="1">
      <c r="K3" s="973"/>
      <c r="L3" s="973"/>
      <c r="M3" s="973"/>
      <c r="N3" s="973"/>
      <c r="O3" s="973"/>
      <c r="Q3" s="157"/>
      <c r="U3" s="520"/>
      <c r="AE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</row>
    <row r="4" spans="1:158" s="107" customFormat="1" ht="35.4" customHeight="1">
      <c r="E4" s="969" t="s">
        <v>728</v>
      </c>
      <c r="F4" s="970"/>
      <c r="G4" s="970"/>
      <c r="H4" s="970"/>
      <c r="I4" s="971"/>
      <c r="J4" s="310"/>
      <c r="K4" s="973"/>
      <c r="L4" s="973"/>
      <c r="M4" s="973"/>
      <c r="N4" s="973"/>
      <c r="O4" s="973"/>
      <c r="P4" s="444"/>
      <c r="Q4" s="157"/>
      <c r="U4" s="520"/>
      <c r="AE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</row>
    <row r="5" spans="1:158" s="107" customFormat="1">
      <c r="G5" s="972"/>
      <c r="H5" s="972"/>
      <c r="I5" s="972"/>
      <c r="J5" s="972"/>
      <c r="K5" s="974"/>
      <c r="L5" s="974"/>
      <c r="M5" s="974"/>
      <c r="N5" s="974"/>
      <c r="O5" s="974"/>
      <c r="Q5" s="157"/>
      <c r="U5" s="520"/>
      <c r="AE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</row>
    <row r="6" spans="1:158" s="107" customFormat="1" ht="18.649999999999999" hidden="1" customHeight="1">
      <c r="F6" s="244"/>
      <c r="G6" s="963" t="s">
        <v>549</v>
      </c>
      <c r="H6" s="964"/>
      <c r="I6" s="964"/>
      <c r="J6" s="964"/>
      <c r="K6" s="965"/>
      <c r="L6" s="966"/>
      <c r="M6" s="385"/>
      <c r="N6" s="244"/>
      <c r="O6" s="520"/>
      <c r="Q6" s="157"/>
      <c r="U6" s="520"/>
      <c r="AE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</row>
    <row r="7" spans="1:158" s="107" customFormat="1" ht="18.649999999999999" hidden="1" customHeight="1">
      <c r="F7" s="244"/>
      <c r="G7" s="977" t="s">
        <v>550</v>
      </c>
      <c r="H7" s="978"/>
      <c r="I7" s="978"/>
      <c r="J7" s="978"/>
      <c r="K7" s="978"/>
      <c r="L7" s="979"/>
      <c r="M7" s="425"/>
      <c r="N7" s="108" t="s">
        <v>517</v>
      </c>
      <c r="O7" s="520"/>
      <c r="Q7" s="157"/>
      <c r="U7" s="520"/>
      <c r="AE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</row>
    <row r="8" spans="1:158" s="107" customFormat="1" ht="15.5">
      <c r="F8" s="104"/>
      <c r="G8" s="975" t="s">
        <v>460</v>
      </c>
      <c r="H8" s="976"/>
      <c r="I8" s="967" t="s">
        <v>546</v>
      </c>
      <c r="J8" s="968"/>
      <c r="K8" s="968"/>
      <c r="L8" s="784"/>
      <c r="M8" s="109"/>
      <c r="Q8" s="157"/>
      <c r="U8" s="520"/>
      <c r="AE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7"/>
    </row>
    <row r="9" spans="1:158" s="107" customFormat="1" ht="33.65" customHeight="1">
      <c r="J9" s="673"/>
      <c r="L9" s="785"/>
      <c r="M9" s="673"/>
      <c r="N9" s="675"/>
      <c r="O9" s="675"/>
      <c r="P9" s="675"/>
      <c r="Q9" s="673"/>
      <c r="U9" s="520"/>
      <c r="AE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</row>
    <row r="10" spans="1:158" s="107" customFormat="1" ht="25.75" customHeight="1">
      <c r="E10" s="220"/>
      <c r="F10" s="220"/>
      <c r="G10" s="220"/>
      <c r="H10" s="220"/>
      <c r="I10" s="220"/>
      <c r="J10" s="674"/>
      <c r="K10" s="674"/>
      <c r="L10" s="940" t="s">
        <v>1011</v>
      </c>
      <c r="M10" s="940"/>
      <c r="N10" s="980"/>
      <c r="O10" s="981" t="s">
        <v>1009</v>
      </c>
      <c r="P10" s="982"/>
      <c r="Q10" s="673" t="s">
        <v>1010</v>
      </c>
      <c r="U10" s="520"/>
      <c r="Z10" s="930" t="s">
        <v>697</v>
      </c>
      <c r="AA10" s="930"/>
      <c r="AB10" s="938" t="s">
        <v>699</v>
      </c>
      <c r="AC10" s="938"/>
      <c r="AD10" s="938"/>
      <c r="AE10"/>
      <c r="AF10" s="27"/>
      <c r="AG10"/>
      <c r="AH10" s="1"/>
      <c r="AI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158" ht="28.25" customHeight="1" thickBot="1">
      <c r="A11" s="107"/>
      <c r="B11" s="107"/>
      <c r="C11" s="110"/>
      <c r="D11" s="110"/>
      <c r="E11" s="220"/>
      <c r="F11" s="220"/>
      <c r="G11" s="220"/>
      <c r="H11" s="220"/>
      <c r="I11" s="939" t="s">
        <v>525</v>
      </c>
      <c r="J11" s="939"/>
      <c r="K11" s="220"/>
      <c r="L11" s="853" t="s">
        <v>1033</v>
      </c>
      <c r="M11" s="853"/>
      <c r="N11" s="853"/>
      <c r="O11" s="853"/>
      <c r="P11" s="853"/>
      <c r="Q11" s="384"/>
      <c r="R11" s="110"/>
      <c r="S11" s="110"/>
      <c r="T11" s="110"/>
      <c r="U11" s="111"/>
      <c r="V11" s="111"/>
      <c r="W11" s="112"/>
      <c r="X11" s="110"/>
      <c r="Y11" s="110"/>
      <c r="Z11" s="930"/>
      <c r="AA11" s="930"/>
      <c r="AB11" s="986" t="s">
        <v>698</v>
      </c>
      <c r="AC11" s="986"/>
      <c r="AD11" s="986"/>
      <c r="AE11"/>
      <c r="AF11" s="843" t="s">
        <v>83</v>
      </c>
      <c r="AG11" s="843"/>
      <c r="AH11" s="843"/>
      <c r="AI11" s="843"/>
      <c r="AJ11" s="368" t="s">
        <v>692</v>
      </c>
      <c r="AK11" s="383" t="s">
        <v>691</v>
      </c>
      <c r="AL11" s="893" t="s">
        <v>697</v>
      </c>
      <c r="AM11" s="893"/>
      <c r="AN11" s="842" t="s">
        <v>691</v>
      </c>
      <c r="AO11" s="842"/>
      <c r="AP11" s="842"/>
      <c r="AQ11" s="842"/>
      <c r="AR11" s="842"/>
      <c r="AS11" s="842"/>
      <c r="AT11" s="842"/>
      <c r="AU11" s="842"/>
      <c r="AV11" s="842"/>
      <c r="AW11" s="842"/>
      <c r="AX11" s="842"/>
      <c r="AY11" s="842"/>
      <c r="AZ11" s="842"/>
      <c r="BA11" s="3"/>
      <c r="BB11" s="883" t="s">
        <v>690</v>
      </c>
      <c r="BC11" s="883"/>
      <c r="BD11" s="883"/>
      <c r="BE11" s="883"/>
      <c r="BF11" s="883"/>
      <c r="BG11" s="368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</row>
    <row r="12" spans="1:158" ht="28.25" customHeight="1" thickBot="1">
      <c r="A12" s="107"/>
      <c r="B12" s="107"/>
      <c r="C12" s="114"/>
      <c r="D12" s="114"/>
      <c r="E12" s="780" t="s">
        <v>468</v>
      </c>
      <c r="F12" s="952" t="s">
        <v>452</v>
      </c>
      <c r="G12" s="953"/>
      <c r="H12" s="731" t="s">
        <v>453</v>
      </c>
      <c r="I12" s="727" t="s">
        <v>457</v>
      </c>
      <c r="J12" s="728" t="s">
        <v>20</v>
      </c>
      <c r="K12" s="729" t="s">
        <v>25</v>
      </c>
      <c r="L12" s="730" t="s">
        <v>956</v>
      </c>
      <c r="M12" s="754" t="s">
        <v>914</v>
      </c>
      <c r="N12" s="755" t="s">
        <v>915</v>
      </c>
      <c r="O12" s="756" t="s">
        <v>916</v>
      </c>
      <c r="P12" s="747" t="s">
        <v>914</v>
      </c>
      <c r="Q12" s="748" t="s">
        <v>917</v>
      </c>
      <c r="R12" s="749" t="s">
        <v>918</v>
      </c>
      <c r="S12" s="677" t="s">
        <v>919</v>
      </c>
      <c r="T12" s="677" t="s">
        <v>920</v>
      </c>
      <c r="U12" s="678" t="s">
        <v>921</v>
      </c>
      <c r="V12" s="692" t="s">
        <v>459</v>
      </c>
      <c r="W12" s="679" t="s">
        <v>458</v>
      </c>
      <c r="X12" s="886"/>
      <c r="Y12" s="886"/>
      <c r="Z12" s="441" t="s">
        <v>701</v>
      </c>
      <c r="AA12" s="437" t="s">
        <v>45</v>
      </c>
      <c r="AB12" s="438" t="s">
        <v>449</v>
      </c>
      <c r="AC12" s="439" t="s">
        <v>450</v>
      </c>
      <c r="AD12" s="440" t="s">
        <v>451</v>
      </c>
      <c r="AE12" s="433"/>
      <c r="AF12" s="434" t="s">
        <v>461</v>
      </c>
      <c r="AG12" s="434" t="s">
        <v>45</v>
      </c>
      <c r="AH12" s="434" t="s">
        <v>384</v>
      </c>
      <c r="AI12" s="434" t="s">
        <v>20</v>
      </c>
      <c r="AJ12" s="435" t="s">
        <v>590</v>
      </c>
      <c r="AK12" s="436" t="s">
        <v>591</v>
      </c>
      <c r="AL12" s="434" t="s">
        <v>640</v>
      </c>
      <c r="AM12" s="434" t="s">
        <v>4</v>
      </c>
      <c r="AN12" s="436" t="s">
        <v>39</v>
      </c>
      <c r="AO12" s="436" t="s">
        <v>33</v>
      </c>
      <c r="AP12" s="436" t="s">
        <v>22</v>
      </c>
      <c r="AQ12" s="436" t="s">
        <v>635</v>
      </c>
      <c r="AR12" s="436" t="s">
        <v>35</v>
      </c>
      <c r="AS12" s="436" t="s">
        <v>34</v>
      </c>
      <c r="AT12" s="436" t="s">
        <v>22</v>
      </c>
      <c r="AU12" s="436" t="s">
        <v>638</v>
      </c>
      <c r="AV12" s="436" t="s">
        <v>36</v>
      </c>
      <c r="AW12" s="436" t="s">
        <v>37</v>
      </c>
      <c r="AX12" s="436" t="s">
        <v>22</v>
      </c>
      <c r="AY12" s="436" t="s">
        <v>639</v>
      </c>
      <c r="AZ12" s="436" t="s">
        <v>38</v>
      </c>
      <c r="BA12" s="433"/>
      <c r="BB12" s="435" t="s">
        <v>33</v>
      </c>
      <c r="BC12" s="435" t="s">
        <v>21</v>
      </c>
      <c r="BD12" s="435" t="s">
        <v>34</v>
      </c>
      <c r="BE12" s="435" t="s">
        <v>21</v>
      </c>
      <c r="BF12" s="435" t="s">
        <v>37</v>
      </c>
      <c r="BG12" s="435" t="s">
        <v>639</v>
      </c>
      <c r="BH12" s="107"/>
      <c r="BI12" s="107"/>
      <c r="BJ12" s="107"/>
      <c r="BK12" s="107"/>
      <c r="BL12" s="107"/>
      <c r="BM12" s="107"/>
      <c r="BN12" s="107"/>
      <c r="BO12" s="587" t="s">
        <v>2261</v>
      </c>
      <c r="BP12" s="567" t="s">
        <v>2268</v>
      </c>
      <c r="BQ12" s="567" t="s">
        <v>2267</v>
      </c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</row>
    <row r="13" spans="1:158" ht="25" customHeight="1" thickBot="1">
      <c r="A13" s="107"/>
      <c r="B13" s="107"/>
      <c r="C13" s="31"/>
      <c r="D13" s="31"/>
      <c r="E13" s="689" t="s">
        <v>466</v>
      </c>
      <c r="F13" s="949">
        <v>1</v>
      </c>
      <c r="G13" s="949"/>
      <c r="H13" s="804"/>
      <c r="I13" s="781"/>
      <c r="J13" s="787"/>
      <c r="K13" s="788"/>
      <c r="L13" s="789"/>
      <c r="M13" s="751"/>
      <c r="N13" s="664"/>
      <c r="O13" s="665"/>
      <c r="P13" s="751"/>
      <c r="Q13" s="664"/>
      <c r="R13" s="665"/>
      <c r="S13" s="600"/>
      <c r="T13" s="592"/>
      <c r="U13" s="540"/>
      <c r="V13" s="693"/>
      <c r="W13" s="685"/>
      <c r="X13" s="124"/>
      <c r="Y13" s="124"/>
      <c r="Z13" s="432" t="s">
        <v>24</v>
      </c>
      <c r="AA13" s="126" t="s">
        <v>46</v>
      </c>
      <c r="AB13" s="127" t="s">
        <v>83</v>
      </c>
      <c r="AC13" s="127" t="s">
        <v>83</v>
      </c>
      <c r="AD13" s="303" t="s">
        <v>83</v>
      </c>
      <c r="AE13" s="427">
        <f t="shared" ref="AE13:AE37" si="0">F13</f>
        <v>1</v>
      </c>
      <c r="AF13">
        <f t="shared" ref="AF13:AF37" si="1">L13</f>
        <v>0</v>
      </c>
      <c r="AG13" s="120">
        <f>IF(AA13="","",VLOOKUP(AA13,所属・種目コード!W:X,2,FALSE))</f>
        <v>3</v>
      </c>
      <c r="AH13" s="128">
        <f t="shared" ref="AH13:AH37" si="2">H13</f>
        <v>0</v>
      </c>
      <c r="AI13" s="120">
        <f t="shared" ref="AI13:AI37" si="3">J13</f>
        <v>0</v>
      </c>
      <c r="AJ13" s="120">
        <f t="shared" ref="AJ13:AJ37" si="4">I13</f>
        <v>0</v>
      </c>
      <c r="AK13" s="120" t="str">
        <f t="shared" ref="AK13:AK37" si="5">CONCATENATE(I13,"(",J13,")")</f>
        <v>()</v>
      </c>
      <c r="AL13" s="429">
        <f>K13</f>
        <v>0</v>
      </c>
      <c r="AM13" s="120">
        <f>IF(Z13="","",VLOOKUP(Z13,所属・種目コード!AQ:AR,2,FALSE))</f>
        <v>2</v>
      </c>
      <c r="AN13" s="120" t="str">
        <f>IF(L13="","",VLOOKUP(L13,所属・種目コード!$B$2:$D$160,3,FALSE))</f>
        <v/>
      </c>
      <c r="AO13" s="120" t="str">
        <f>IF(N13="","",VLOOKUP(N13,所属・種目コード!$AF$31:$AG$75,2,FALSE))</f>
        <v/>
      </c>
      <c r="AP13" s="120" t="str">
        <f>IF(M13="","",VLOOKUP(M13,所属・種目コード!$AB$2:$AD$8,3,FALSE))</f>
        <v/>
      </c>
      <c r="AQ13" s="361">
        <f>O13</f>
        <v>0</v>
      </c>
      <c r="AR13" s="120" t="str">
        <f>CONCATENATE(AO13,AP13," ",AQ13)</f>
        <v xml:space="preserve"> 0</v>
      </c>
      <c r="AS13" s="120" t="str">
        <f>IF(Q13="","",VLOOKUP(Q13,所属・種目コード!$AF$31:$AG$75,2,FALSE))</f>
        <v/>
      </c>
      <c r="AT13" s="120" t="str">
        <f>IF(P13="","",VLOOKUP(P13,所属・種目コード!$AB$2:$AD$8,3,FALSE))</f>
        <v/>
      </c>
      <c r="AU13" s="359">
        <f>R13</f>
        <v>0</v>
      </c>
      <c r="AV13" s="120" t="str">
        <f>CONCATENATE(AS13,AT13," ",AU13)</f>
        <v xml:space="preserve"> 0</v>
      </c>
      <c r="AW13" s="120" t="str">
        <f>IF(T13="","",VLOOKUP(T13,所属・種目コード!$AF$31:$AG$75,2,FALSE))</f>
        <v/>
      </c>
      <c r="AX13" s="120" t="str">
        <f>IF(S13="","",VLOOKUP(S13,所属・種目コード!$AB$2:$AD$8,3,FALSE))</f>
        <v/>
      </c>
      <c r="AY13" s="359">
        <f>U13</f>
        <v>0</v>
      </c>
      <c r="AZ13" s="120" t="str">
        <f>CONCATENATE(AW13,AX13," ",AY13)</f>
        <v xml:space="preserve"> 0</v>
      </c>
      <c r="BA13" s="120"/>
      <c r="BB13" s="120" t="str">
        <f>IF(N13="","",VLOOKUP(N13,所属・種目コード!$AF$28:$AH$72,3,FALSE))</f>
        <v/>
      </c>
      <c r="BC13" s="361">
        <f>O13</f>
        <v>0</v>
      </c>
      <c r="BD13" s="120" t="str">
        <f>IF(Q13="","",VLOOKUP(Q13,所属・種目コード!$AF$28:$AH$72,3,FALSE))</f>
        <v/>
      </c>
      <c r="BE13" s="426">
        <f>R13</f>
        <v>0</v>
      </c>
      <c r="BF13" s="120" t="str">
        <f>IF(T13="","",VLOOKUP(T13,所属・種目コード!$AF$28:$AH$72,3,FALSE))</f>
        <v/>
      </c>
      <c r="BG13" s="426">
        <f>U13</f>
        <v>0</v>
      </c>
      <c r="BH13" s="107"/>
      <c r="BI13" s="107"/>
      <c r="BJ13" s="107"/>
      <c r="BK13" s="107"/>
      <c r="BL13" s="107"/>
      <c r="BM13" s="107"/>
      <c r="BN13" s="107"/>
      <c r="BO13" s="702" t="s">
        <v>1034</v>
      </c>
      <c r="BP13" s="734" t="s">
        <v>616</v>
      </c>
      <c r="BQ13" s="734" t="s">
        <v>2266</v>
      </c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</row>
    <row r="14" spans="1:158" ht="25" customHeight="1">
      <c r="A14" s="107"/>
      <c r="B14" s="943" t="s">
        <v>545</v>
      </c>
      <c r="C14" s="31"/>
      <c r="D14" s="31"/>
      <c r="E14" s="639" t="s">
        <v>552</v>
      </c>
      <c r="F14" s="892">
        <v>2</v>
      </c>
      <c r="G14" s="892"/>
      <c r="H14" s="805"/>
      <c r="I14" s="790"/>
      <c r="J14" s="791"/>
      <c r="K14" s="792"/>
      <c r="L14" s="793"/>
      <c r="M14" s="752"/>
      <c r="N14" s="534"/>
      <c r="O14" s="535"/>
      <c r="P14" s="752"/>
      <c r="Q14" s="534"/>
      <c r="R14" s="535"/>
      <c r="S14" s="601"/>
      <c r="T14" s="534"/>
      <c r="U14" s="535"/>
      <c r="V14" s="694"/>
      <c r="W14" s="123"/>
      <c r="X14" s="124"/>
      <c r="Y14" s="124"/>
      <c r="Z14" s="432" t="s">
        <v>24</v>
      </c>
      <c r="AA14" s="126" t="s">
        <v>46</v>
      </c>
      <c r="AB14" s="127" t="s">
        <v>83</v>
      </c>
      <c r="AC14" s="127" t="s">
        <v>83</v>
      </c>
      <c r="AD14" s="303" t="s">
        <v>83</v>
      </c>
      <c r="AE14" s="427">
        <f t="shared" si="0"/>
        <v>2</v>
      </c>
      <c r="AF14">
        <f t="shared" si="1"/>
        <v>0</v>
      </c>
      <c r="AG14" s="120">
        <f>IF(AA14="","",VLOOKUP(AA14,所属・種目コード!W:X,2,FALSE))</f>
        <v>3</v>
      </c>
      <c r="AH14" s="128">
        <f t="shared" si="2"/>
        <v>0</v>
      </c>
      <c r="AI14" s="120">
        <f t="shared" si="3"/>
        <v>0</v>
      </c>
      <c r="AJ14" s="120">
        <f t="shared" si="4"/>
        <v>0</v>
      </c>
      <c r="AK14" s="120" t="str">
        <f t="shared" si="5"/>
        <v>()</v>
      </c>
      <c r="AL14" s="429">
        <f>K14</f>
        <v>0</v>
      </c>
      <c r="AM14" s="120">
        <f>IF(Z14="","",VLOOKUP(Z14,所属・種目コード!AQ:AR,2,FALSE))</f>
        <v>2</v>
      </c>
      <c r="AN14" s="120" t="str">
        <f>IF(L14="","",VLOOKUP(L14,所属・種目コード!$B$2:$D$160,3,FALSE))</f>
        <v/>
      </c>
      <c r="AO14" s="120" t="str">
        <f>IF(N14="","",VLOOKUP(N14,所属・種目コード!$AF$31:$AG$75,2,FALSE))</f>
        <v/>
      </c>
      <c r="AP14" s="120" t="str">
        <f>IF(M14="","",VLOOKUP(M14,所属・種目コード!$AB$2:$AD$8,3,FALSE))</f>
        <v/>
      </c>
      <c r="AQ14" s="361">
        <f t="shared" ref="AQ14:AQ64" si="6">O14</f>
        <v>0</v>
      </c>
      <c r="AR14" s="120" t="str">
        <f t="shared" ref="AR14:AR64" si="7">CONCATENATE(AO14,AP14," ",AQ14)</f>
        <v xml:space="preserve"> 0</v>
      </c>
      <c r="AS14" s="120" t="str">
        <f>IF(Q14="","",VLOOKUP(Q14,所属・種目コード!$AF$31:$AG$75,2,FALSE))</f>
        <v/>
      </c>
      <c r="AT14" s="120" t="str">
        <f>IF(P14="","",VLOOKUP(P14,所属・種目コード!$AB$2:$AD$8,3,FALSE))</f>
        <v/>
      </c>
      <c r="AU14" s="359">
        <f t="shared" ref="AU14:AU37" si="8">R14</f>
        <v>0</v>
      </c>
      <c r="AV14" s="120" t="str">
        <f t="shared" ref="AV14:AV64" si="9">CONCATENATE(AS14,AT14," ",AU14)</f>
        <v xml:space="preserve"> 0</v>
      </c>
      <c r="AW14" s="120" t="str">
        <f>IF(T14="","",VLOOKUP(T14,所属・種目コード!$AF$31:$AG$75,2,FALSE))</f>
        <v/>
      </c>
      <c r="AX14" s="120" t="str">
        <f>IF(S14="","",VLOOKUP(S14,所属・種目コード!$AB$2:$AD$8,3,FALSE))</f>
        <v/>
      </c>
      <c r="AY14" s="359">
        <f t="shared" ref="AY14:AY37" si="10">U14</f>
        <v>0</v>
      </c>
      <c r="AZ14" s="120" t="str">
        <f t="shared" ref="AZ14:AZ64" si="11">CONCATENATE(AW14,AX14," ",AY14)</f>
        <v xml:space="preserve"> 0</v>
      </c>
      <c r="BA14" s="120"/>
      <c r="BB14" s="120" t="str">
        <f>IF(N14="","",VLOOKUP(N14,所属・種目コード!$AF$28:$AH$72,3,FALSE))</f>
        <v/>
      </c>
      <c r="BC14" s="361">
        <f t="shared" ref="BC14:BC64" si="12">O14</f>
        <v>0</v>
      </c>
      <c r="BD14" s="120" t="str">
        <f>IF(Q14="","",VLOOKUP(Q14,所属・種目コード!$AF$28:$AH$72,3,FALSE))</f>
        <v/>
      </c>
      <c r="BE14" s="426">
        <f t="shared" ref="BE14:BE64" si="13">R14</f>
        <v>0</v>
      </c>
      <c r="BF14" s="120" t="str">
        <f>IF(T14="","",VLOOKUP(T14,所属・種目コード!$AF$28:$AH$72,3,FALSE))</f>
        <v/>
      </c>
      <c r="BG14" s="426">
        <f t="shared" ref="BG14:BG64" si="14">U14</f>
        <v>0</v>
      </c>
      <c r="BH14" s="107"/>
      <c r="BI14" s="107"/>
      <c r="BJ14" s="107"/>
      <c r="BK14" s="107"/>
      <c r="BL14" s="107"/>
      <c r="BM14" s="107"/>
      <c r="BN14" s="107"/>
      <c r="BO14" s="588" t="s">
        <v>88</v>
      </c>
      <c r="BP14" s="734" t="s">
        <v>1446</v>
      </c>
      <c r="BQ14" s="31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</row>
    <row r="15" spans="1:158" ht="25" customHeight="1">
      <c r="A15" s="107"/>
      <c r="B15" s="944"/>
      <c r="C15" s="31"/>
      <c r="D15" s="31"/>
      <c r="E15" s="639" t="s">
        <v>552</v>
      </c>
      <c r="F15" s="892">
        <v>3</v>
      </c>
      <c r="G15" s="892"/>
      <c r="H15" s="805"/>
      <c r="I15" s="790"/>
      <c r="J15" s="791"/>
      <c r="K15" s="792"/>
      <c r="L15" s="793"/>
      <c r="M15" s="752"/>
      <c r="N15" s="534"/>
      <c r="O15" s="535"/>
      <c r="P15" s="752"/>
      <c r="Q15" s="534"/>
      <c r="R15" s="535"/>
      <c r="S15" s="601"/>
      <c r="T15" s="534"/>
      <c r="U15" s="535"/>
      <c r="V15" s="694"/>
      <c r="W15" s="123"/>
      <c r="X15" s="124"/>
      <c r="Y15" s="124"/>
      <c r="Z15" s="432" t="s">
        <v>24</v>
      </c>
      <c r="AA15" s="126" t="s">
        <v>46</v>
      </c>
      <c r="AB15" s="127" t="s">
        <v>83</v>
      </c>
      <c r="AC15" s="127" t="s">
        <v>83</v>
      </c>
      <c r="AD15" s="303" t="s">
        <v>83</v>
      </c>
      <c r="AE15" s="427">
        <f t="shared" si="0"/>
        <v>3</v>
      </c>
      <c r="AF15">
        <f t="shared" si="1"/>
        <v>0</v>
      </c>
      <c r="AG15" s="120">
        <f>IF(AA15="","",VLOOKUP(AA15,所属・種目コード!W:X,2,FALSE))</f>
        <v>3</v>
      </c>
      <c r="AH15" s="128">
        <f t="shared" si="2"/>
        <v>0</v>
      </c>
      <c r="AI15" s="120">
        <f t="shared" si="3"/>
        <v>0</v>
      </c>
      <c r="AJ15" s="120">
        <f t="shared" si="4"/>
        <v>0</v>
      </c>
      <c r="AK15" s="120" t="str">
        <f t="shared" si="5"/>
        <v>()</v>
      </c>
      <c r="AL15" s="429">
        <f t="shared" ref="AL15:AL64" si="15">K15</f>
        <v>0</v>
      </c>
      <c r="AM15" s="120">
        <f>IF(Z15="","",VLOOKUP(Z15,所属・種目コード!AQ:AR,2,FALSE))</f>
        <v>2</v>
      </c>
      <c r="AN15" s="120" t="str">
        <f>IF(L15="","",VLOOKUP(L15,所属・種目コード!$B$2:$D$160,3,FALSE))</f>
        <v/>
      </c>
      <c r="AO15" s="120" t="str">
        <f>IF(N15="","",VLOOKUP(N15,所属・種目コード!$AF$31:$AG$75,2,FALSE))</f>
        <v/>
      </c>
      <c r="AP15" s="120" t="str">
        <f>IF(M15="","",VLOOKUP(M15,所属・種目コード!$AB$2:$AD$8,3,FALSE))</f>
        <v/>
      </c>
      <c r="AQ15" s="361">
        <f t="shared" si="6"/>
        <v>0</v>
      </c>
      <c r="AR15" s="120" t="str">
        <f t="shared" si="7"/>
        <v xml:space="preserve"> 0</v>
      </c>
      <c r="AS15" s="120" t="str">
        <f>IF(Q15="","",VLOOKUP(Q15,所属・種目コード!$AF$31:$AG$75,2,FALSE))</f>
        <v/>
      </c>
      <c r="AT15" s="120" t="str">
        <f>IF(P15="","",VLOOKUP(P15,所属・種目コード!$AB$2:$AD$8,3,FALSE))</f>
        <v/>
      </c>
      <c r="AU15" s="359">
        <f t="shared" si="8"/>
        <v>0</v>
      </c>
      <c r="AV15" s="120" t="str">
        <f t="shared" si="9"/>
        <v xml:space="preserve"> 0</v>
      </c>
      <c r="AW15" s="120" t="str">
        <f>IF(T15="","",VLOOKUP(T15,所属・種目コード!$AF$31:$AG$75,2,FALSE))</f>
        <v/>
      </c>
      <c r="AX15" s="120" t="str">
        <f>IF(S15="","",VLOOKUP(S15,所属・種目コード!$AB$2:$AD$8,3,FALSE))</f>
        <v/>
      </c>
      <c r="AY15" s="359">
        <f t="shared" si="10"/>
        <v>0</v>
      </c>
      <c r="AZ15" s="120" t="str">
        <f t="shared" si="11"/>
        <v xml:space="preserve"> 0</v>
      </c>
      <c r="BA15" s="120"/>
      <c r="BB15" s="120" t="str">
        <f>IF(N15="","",VLOOKUP(N15,所属・種目コード!$AF$28:$AH$72,3,FALSE))</f>
        <v/>
      </c>
      <c r="BC15" s="361">
        <f t="shared" si="12"/>
        <v>0</v>
      </c>
      <c r="BD15" s="120" t="str">
        <f>IF(Q15="","",VLOOKUP(Q15,所属・種目コード!$AF$28:$AH$72,3,FALSE))</f>
        <v/>
      </c>
      <c r="BE15" s="426">
        <f t="shared" si="13"/>
        <v>0</v>
      </c>
      <c r="BF15" s="120" t="str">
        <f>IF(T15="","",VLOOKUP(T15,所属・種目コード!$AF$28:$AH$72,3,FALSE))</f>
        <v/>
      </c>
      <c r="BG15" s="426">
        <f t="shared" si="14"/>
        <v>0</v>
      </c>
      <c r="BH15" s="107"/>
      <c r="BI15" s="107"/>
      <c r="BJ15" s="107"/>
      <c r="BK15" s="107"/>
      <c r="BL15" s="107"/>
      <c r="BM15" s="107"/>
      <c r="BN15" s="107"/>
      <c r="BO15" s="588" t="s">
        <v>94</v>
      </c>
      <c r="BP15" s="734" t="s">
        <v>1447</v>
      </c>
      <c r="BQ15" s="31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</row>
    <row r="16" spans="1:158" ht="25" customHeight="1" thickBot="1">
      <c r="A16" s="107"/>
      <c r="B16" s="945"/>
      <c r="C16" s="31"/>
      <c r="D16" s="31"/>
      <c r="E16" s="639" t="s">
        <v>552</v>
      </c>
      <c r="F16" s="892">
        <v>4</v>
      </c>
      <c r="G16" s="892"/>
      <c r="H16" s="805"/>
      <c r="I16" s="790"/>
      <c r="J16" s="791"/>
      <c r="K16" s="792"/>
      <c r="L16" s="793"/>
      <c r="M16" s="752"/>
      <c r="N16" s="534"/>
      <c r="O16" s="535"/>
      <c r="P16" s="752"/>
      <c r="Q16" s="534"/>
      <c r="R16" s="535"/>
      <c r="S16" s="601"/>
      <c r="T16" s="534"/>
      <c r="U16" s="535"/>
      <c r="V16" s="694"/>
      <c r="W16" s="123"/>
      <c r="X16" s="124"/>
      <c r="Y16" s="124"/>
      <c r="Z16" s="432" t="s">
        <v>24</v>
      </c>
      <c r="AA16" s="126" t="s">
        <v>46</v>
      </c>
      <c r="AB16" s="127" t="s">
        <v>83</v>
      </c>
      <c r="AC16" s="127" t="s">
        <v>83</v>
      </c>
      <c r="AD16" s="303" t="s">
        <v>83</v>
      </c>
      <c r="AE16" s="427">
        <f t="shared" si="0"/>
        <v>4</v>
      </c>
      <c r="AF16">
        <f t="shared" si="1"/>
        <v>0</v>
      </c>
      <c r="AG16" s="120">
        <f>IF(AA16="","",VLOOKUP(AA16,所属・種目コード!W:X,2,FALSE))</f>
        <v>3</v>
      </c>
      <c r="AH16" s="128">
        <f t="shared" si="2"/>
        <v>0</v>
      </c>
      <c r="AI16" s="120">
        <f t="shared" si="3"/>
        <v>0</v>
      </c>
      <c r="AJ16" s="120">
        <f t="shared" si="4"/>
        <v>0</v>
      </c>
      <c r="AK16" s="120" t="str">
        <f t="shared" si="5"/>
        <v>()</v>
      </c>
      <c r="AL16" s="429">
        <f t="shared" si="15"/>
        <v>0</v>
      </c>
      <c r="AM16" s="120">
        <f>IF(Z16="","",VLOOKUP(Z16,所属・種目コード!AQ:AR,2,FALSE))</f>
        <v>2</v>
      </c>
      <c r="AN16" s="120" t="str">
        <f>IF(L16="","",VLOOKUP(L16,所属・種目コード!$B$2:$D$160,3,FALSE))</f>
        <v/>
      </c>
      <c r="AO16" s="120" t="str">
        <f>IF(N16="","",VLOOKUP(N16,所属・種目コード!$AF$31:$AG$75,2,FALSE))</f>
        <v/>
      </c>
      <c r="AP16" s="120" t="str">
        <f>IF(M16="","",VLOOKUP(M16,所属・種目コード!$AB$2:$AD$8,3,FALSE))</f>
        <v/>
      </c>
      <c r="AQ16" s="361">
        <f t="shared" si="6"/>
        <v>0</v>
      </c>
      <c r="AR16" s="120" t="str">
        <f t="shared" si="7"/>
        <v xml:space="preserve"> 0</v>
      </c>
      <c r="AS16" s="120" t="str">
        <f>IF(Q16="","",VLOOKUP(Q16,所属・種目コード!$AF$31:$AG$75,2,FALSE))</f>
        <v/>
      </c>
      <c r="AT16" s="120" t="str">
        <f>IF(P16="","",VLOOKUP(P16,所属・種目コード!$AB$2:$AD$8,3,FALSE))</f>
        <v/>
      </c>
      <c r="AU16" s="359">
        <f t="shared" si="8"/>
        <v>0</v>
      </c>
      <c r="AV16" s="120" t="str">
        <f t="shared" si="9"/>
        <v xml:space="preserve"> 0</v>
      </c>
      <c r="AW16" s="120" t="str">
        <f>IF(T16="","",VLOOKUP(T16,所属・種目コード!$AF$31:$AG$75,2,FALSE))</f>
        <v/>
      </c>
      <c r="AX16" s="120" t="str">
        <f>IF(S16="","",VLOOKUP(S16,所属・種目コード!$AB$2:$AD$8,3,FALSE))</f>
        <v/>
      </c>
      <c r="AY16" s="359">
        <f t="shared" si="10"/>
        <v>0</v>
      </c>
      <c r="AZ16" s="120" t="str">
        <f t="shared" si="11"/>
        <v xml:space="preserve"> 0</v>
      </c>
      <c r="BA16" s="120"/>
      <c r="BB16" s="120" t="str">
        <f>IF(N16="","",VLOOKUP(N16,所属・種目コード!$AF$28:$AH$72,3,FALSE))</f>
        <v/>
      </c>
      <c r="BC16" s="361">
        <f t="shared" si="12"/>
        <v>0</v>
      </c>
      <c r="BD16" s="120" t="str">
        <f>IF(Q16="","",VLOOKUP(Q16,所属・種目コード!$AF$28:$AH$72,3,FALSE))</f>
        <v/>
      </c>
      <c r="BE16" s="426">
        <f t="shared" si="13"/>
        <v>0</v>
      </c>
      <c r="BF16" s="120" t="str">
        <f>IF(T16="","",VLOOKUP(T16,所属・種目コード!$AF$28:$AH$72,3,FALSE))</f>
        <v/>
      </c>
      <c r="BG16" s="426">
        <f t="shared" si="14"/>
        <v>0</v>
      </c>
      <c r="BH16" s="107"/>
      <c r="BI16" s="107"/>
      <c r="BJ16" s="107"/>
      <c r="BK16" s="107"/>
      <c r="BL16" s="107"/>
      <c r="BM16" s="107"/>
      <c r="BN16" s="107"/>
      <c r="BO16" s="588" t="s">
        <v>42</v>
      </c>
      <c r="BP16" s="734" t="s">
        <v>1448</v>
      </c>
      <c r="BQ16" s="31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</row>
    <row r="17" spans="1:153" ht="25" customHeight="1" thickBot="1">
      <c r="A17" s="107"/>
      <c r="B17" s="107"/>
      <c r="C17" s="31"/>
      <c r="D17" s="31"/>
      <c r="E17" s="640" t="s">
        <v>552</v>
      </c>
      <c r="F17" s="955">
        <v>5</v>
      </c>
      <c r="G17" s="955"/>
      <c r="H17" s="806"/>
      <c r="I17" s="794"/>
      <c r="J17" s="795"/>
      <c r="K17" s="796"/>
      <c r="L17" s="797"/>
      <c r="M17" s="753"/>
      <c r="N17" s="536"/>
      <c r="O17" s="537"/>
      <c r="P17" s="753"/>
      <c r="Q17" s="536"/>
      <c r="R17" s="537"/>
      <c r="S17" s="602"/>
      <c r="T17" s="536"/>
      <c r="U17" s="537"/>
      <c r="V17" s="695"/>
      <c r="W17" s="129"/>
      <c r="X17" s="124"/>
      <c r="Y17" s="124"/>
      <c r="Z17" s="432" t="s">
        <v>24</v>
      </c>
      <c r="AA17" s="126" t="s">
        <v>46</v>
      </c>
      <c r="AB17" s="127" t="s">
        <v>83</v>
      </c>
      <c r="AC17" s="127" t="s">
        <v>83</v>
      </c>
      <c r="AD17" s="303" t="s">
        <v>83</v>
      </c>
      <c r="AE17" s="427">
        <f t="shared" si="0"/>
        <v>5</v>
      </c>
      <c r="AF17">
        <f t="shared" si="1"/>
        <v>0</v>
      </c>
      <c r="AG17" s="120">
        <f>IF(AA17="","",VLOOKUP(AA17,所属・種目コード!W:X,2,FALSE))</f>
        <v>3</v>
      </c>
      <c r="AH17" s="128">
        <f t="shared" si="2"/>
        <v>0</v>
      </c>
      <c r="AI17" s="120">
        <f t="shared" si="3"/>
        <v>0</v>
      </c>
      <c r="AJ17" s="120">
        <f t="shared" si="4"/>
        <v>0</v>
      </c>
      <c r="AK17" s="120" t="str">
        <f t="shared" si="5"/>
        <v>()</v>
      </c>
      <c r="AL17" s="429">
        <f t="shared" si="15"/>
        <v>0</v>
      </c>
      <c r="AM17" s="120">
        <f>IF(Z17="","",VLOOKUP(Z17,所属・種目コード!AQ:AR,2,FALSE))</f>
        <v>2</v>
      </c>
      <c r="AN17" s="120" t="str">
        <f>IF(L17="","",VLOOKUP(L17,所属・種目コード!$B$2:$D$160,3,FALSE))</f>
        <v/>
      </c>
      <c r="AO17" s="120" t="str">
        <f>IF(N17="","",VLOOKUP(N17,所属・種目コード!$AF$31:$AG$75,2,FALSE))</f>
        <v/>
      </c>
      <c r="AP17" s="120" t="str">
        <f>IF(M17="","",VLOOKUP(M17,所属・種目コード!$AB$2:$AD$8,3,FALSE))</f>
        <v/>
      </c>
      <c r="AQ17" s="361">
        <f t="shared" si="6"/>
        <v>0</v>
      </c>
      <c r="AR17" s="120" t="str">
        <f t="shared" si="7"/>
        <v xml:space="preserve"> 0</v>
      </c>
      <c r="AS17" s="120" t="str">
        <f>IF(Q17="","",VLOOKUP(Q17,所属・種目コード!$AF$31:$AG$75,2,FALSE))</f>
        <v/>
      </c>
      <c r="AT17" s="120" t="str">
        <f>IF(P17="","",VLOOKUP(P17,所属・種目コード!$AB$2:$AD$8,3,FALSE))</f>
        <v/>
      </c>
      <c r="AU17" s="359">
        <f t="shared" si="8"/>
        <v>0</v>
      </c>
      <c r="AV17" s="120" t="str">
        <f t="shared" si="9"/>
        <v xml:space="preserve"> 0</v>
      </c>
      <c r="AW17" s="120" t="str">
        <f>IF(T17="","",VLOOKUP(T17,所属・種目コード!$AF$31:$AG$75,2,FALSE))</f>
        <v/>
      </c>
      <c r="AX17" s="120" t="str">
        <f>IF(S17="","",VLOOKUP(S17,所属・種目コード!$AB$2:$AD$8,3,FALSE))</f>
        <v/>
      </c>
      <c r="AY17" s="359">
        <f t="shared" si="10"/>
        <v>0</v>
      </c>
      <c r="AZ17" s="120" t="str">
        <f t="shared" si="11"/>
        <v xml:space="preserve"> 0</v>
      </c>
      <c r="BA17" s="120"/>
      <c r="BB17" s="120" t="str">
        <f>IF(N17="","",VLOOKUP(N17,所属・種目コード!$AF$28:$AH$72,3,FALSE))</f>
        <v/>
      </c>
      <c r="BC17" s="361">
        <f t="shared" si="12"/>
        <v>0</v>
      </c>
      <c r="BD17" s="120" t="str">
        <f>IF(Q17="","",VLOOKUP(Q17,所属・種目コード!$AF$28:$AH$72,3,FALSE))</f>
        <v/>
      </c>
      <c r="BE17" s="426">
        <f t="shared" si="13"/>
        <v>0</v>
      </c>
      <c r="BF17" s="120" t="str">
        <f>IF(T17="","",VLOOKUP(T17,所属・種目コード!$AF$28:$AH$72,3,FALSE))</f>
        <v/>
      </c>
      <c r="BG17" s="426">
        <f t="shared" si="14"/>
        <v>0</v>
      </c>
      <c r="BH17" s="107"/>
      <c r="BI17" s="107"/>
      <c r="BJ17" s="107"/>
      <c r="BK17" s="107"/>
      <c r="BL17" s="107"/>
      <c r="BM17" s="107"/>
      <c r="BN17" s="107"/>
      <c r="BO17" s="588" t="s">
        <v>43</v>
      </c>
      <c r="BP17" s="734" t="s">
        <v>950</v>
      </c>
      <c r="BQ17" s="31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</row>
    <row r="18" spans="1:153" ht="25" customHeight="1">
      <c r="A18" s="107"/>
      <c r="B18" s="107"/>
      <c r="C18" s="31"/>
      <c r="D18" s="31"/>
      <c r="E18" s="689" t="s">
        <v>552</v>
      </c>
      <c r="F18" s="949">
        <v>6</v>
      </c>
      <c r="G18" s="949"/>
      <c r="H18" s="804"/>
      <c r="I18" s="781"/>
      <c r="J18" s="787"/>
      <c r="K18" s="788"/>
      <c r="L18" s="793"/>
      <c r="M18" s="751"/>
      <c r="N18" s="592"/>
      <c r="O18" s="540"/>
      <c r="P18" s="751"/>
      <c r="Q18" s="592"/>
      <c r="R18" s="665"/>
      <c r="S18" s="682"/>
      <c r="T18" s="664"/>
      <c r="U18" s="665"/>
      <c r="V18" s="694"/>
      <c r="W18" s="683"/>
      <c r="X18" s="124"/>
      <c r="Y18" s="124"/>
      <c r="Z18" s="432" t="s">
        <v>24</v>
      </c>
      <c r="AA18" s="126" t="s">
        <v>46</v>
      </c>
      <c r="AB18" s="127" t="s">
        <v>83</v>
      </c>
      <c r="AC18" s="127" t="s">
        <v>83</v>
      </c>
      <c r="AD18" s="303" t="s">
        <v>83</v>
      </c>
      <c r="AE18" s="427">
        <f t="shared" si="0"/>
        <v>6</v>
      </c>
      <c r="AF18">
        <f t="shared" si="1"/>
        <v>0</v>
      </c>
      <c r="AG18" s="120">
        <f>IF(AA18="","",VLOOKUP(AA18,所属・種目コード!W:X,2,FALSE))</f>
        <v>3</v>
      </c>
      <c r="AH18" s="128">
        <f t="shared" si="2"/>
        <v>0</v>
      </c>
      <c r="AI18" s="120">
        <f t="shared" si="3"/>
        <v>0</v>
      </c>
      <c r="AJ18" s="120">
        <f t="shared" si="4"/>
        <v>0</v>
      </c>
      <c r="AK18" s="120" t="str">
        <f t="shared" si="5"/>
        <v>()</v>
      </c>
      <c r="AL18" s="429">
        <f t="shared" si="15"/>
        <v>0</v>
      </c>
      <c r="AM18" s="120">
        <f>IF(Z18="","",VLOOKUP(Z18,所属・種目コード!AQ:AR,2,FALSE))</f>
        <v>2</v>
      </c>
      <c r="AN18" s="120" t="str">
        <f>IF(L18="","",VLOOKUP(L18,所属・種目コード!$B$2:$D$160,3,FALSE))</f>
        <v/>
      </c>
      <c r="AO18" s="120" t="str">
        <f>IF(N18="","",VLOOKUP(N18,所属・種目コード!$AF$31:$AG$75,2,FALSE))</f>
        <v/>
      </c>
      <c r="AP18" s="120" t="str">
        <f>IF(M18="","",VLOOKUP(M18,所属・種目コード!$AB$2:$AD$8,3,FALSE))</f>
        <v/>
      </c>
      <c r="AQ18" s="361">
        <f t="shared" si="6"/>
        <v>0</v>
      </c>
      <c r="AR18" s="120" t="str">
        <f t="shared" si="7"/>
        <v xml:space="preserve"> 0</v>
      </c>
      <c r="AS18" s="120" t="str">
        <f>IF(Q18="","",VLOOKUP(Q18,所属・種目コード!$AF$31:$AG$75,2,FALSE))</f>
        <v/>
      </c>
      <c r="AT18" s="120" t="str">
        <f>IF(P18="","",VLOOKUP(P18,所属・種目コード!$AB$2:$AD$8,3,FALSE))</f>
        <v/>
      </c>
      <c r="AU18" s="359">
        <f t="shared" si="8"/>
        <v>0</v>
      </c>
      <c r="AV18" s="120" t="str">
        <f t="shared" si="9"/>
        <v xml:space="preserve"> 0</v>
      </c>
      <c r="AW18" s="120" t="str">
        <f>IF(T18="","",VLOOKUP(T18,所属・種目コード!$AF$31:$AG$75,2,FALSE))</f>
        <v/>
      </c>
      <c r="AX18" s="120" t="str">
        <f>IF(S18="","",VLOOKUP(S18,所属・種目コード!$AB$2:$AD$8,3,FALSE))</f>
        <v/>
      </c>
      <c r="AY18" s="359">
        <f t="shared" si="10"/>
        <v>0</v>
      </c>
      <c r="AZ18" s="120" t="str">
        <f t="shared" si="11"/>
        <v xml:space="preserve"> 0</v>
      </c>
      <c r="BA18" s="120"/>
      <c r="BB18" s="120" t="str">
        <f>IF(N18="","",VLOOKUP(N18,所属・種目コード!$AF$28:$AH$72,3,FALSE))</f>
        <v/>
      </c>
      <c r="BC18" s="361">
        <f t="shared" si="12"/>
        <v>0</v>
      </c>
      <c r="BD18" s="120" t="str">
        <f>IF(Q18="","",VLOOKUP(Q18,所属・種目コード!$AF$28:$AH$72,3,FALSE))</f>
        <v/>
      </c>
      <c r="BE18" s="426">
        <f t="shared" si="13"/>
        <v>0</v>
      </c>
      <c r="BF18" s="120" t="str">
        <f>IF(T18="","",VLOOKUP(T18,所属・種目コード!$AF$28:$AH$72,3,FALSE))</f>
        <v/>
      </c>
      <c r="BG18" s="426">
        <f t="shared" si="14"/>
        <v>0</v>
      </c>
      <c r="BH18" s="107"/>
      <c r="BI18" s="107"/>
      <c r="BJ18" s="107"/>
      <c r="BK18" s="107"/>
      <c r="BL18" s="107"/>
      <c r="BM18" s="107"/>
      <c r="BN18" s="107"/>
      <c r="BO18" s="588" t="s">
        <v>108</v>
      </c>
      <c r="BP18" s="734" t="s">
        <v>951</v>
      </c>
      <c r="BQ18" s="31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</row>
    <row r="19" spans="1:153" ht="25" customHeight="1">
      <c r="A19" s="107"/>
      <c r="B19" s="107"/>
      <c r="C19" s="31"/>
      <c r="D19" s="31"/>
      <c r="E19" s="639" t="s">
        <v>552</v>
      </c>
      <c r="F19" s="892">
        <v>7</v>
      </c>
      <c r="G19" s="892"/>
      <c r="H19" s="805"/>
      <c r="I19" s="790"/>
      <c r="J19" s="791"/>
      <c r="K19" s="792"/>
      <c r="L19" s="793"/>
      <c r="M19" s="752"/>
      <c r="N19" s="534"/>
      <c r="O19" s="535"/>
      <c r="P19" s="752"/>
      <c r="Q19" s="534"/>
      <c r="R19" s="535"/>
      <c r="S19" s="601"/>
      <c r="T19" s="534"/>
      <c r="U19" s="535"/>
      <c r="V19" s="694"/>
      <c r="W19" s="123"/>
      <c r="X19" s="124"/>
      <c r="Y19" s="124"/>
      <c r="Z19" s="432" t="s">
        <v>24</v>
      </c>
      <c r="AA19" s="126" t="s">
        <v>46</v>
      </c>
      <c r="AB19" s="127" t="s">
        <v>83</v>
      </c>
      <c r="AC19" s="127" t="s">
        <v>83</v>
      </c>
      <c r="AD19" s="303" t="s">
        <v>83</v>
      </c>
      <c r="AE19" s="427">
        <f t="shared" si="0"/>
        <v>7</v>
      </c>
      <c r="AF19">
        <f t="shared" si="1"/>
        <v>0</v>
      </c>
      <c r="AG19" s="120">
        <f>IF(AA19="","",VLOOKUP(AA19,所属・種目コード!W:X,2,FALSE))</f>
        <v>3</v>
      </c>
      <c r="AH19" s="128">
        <f t="shared" si="2"/>
        <v>0</v>
      </c>
      <c r="AI19" s="120">
        <f t="shared" si="3"/>
        <v>0</v>
      </c>
      <c r="AJ19" s="120">
        <f t="shared" si="4"/>
        <v>0</v>
      </c>
      <c r="AK19" s="120" t="str">
        <f t="shared" si="5"/>
        <v>()</v>
      </c>
      <c r="AL19" s="429">
        <f t="shared" si="15"/>
        <v>0</v>
      </c>
      <c r="AM19" s="120">
        <f>IF(Z19="","",VLOOKUP(Z19,所属・種目コード!AQ:AR,2,FALSE))</f>
        <v>2</v>
      </c>
      <c r="AN19" s="120" t="str">
        <f>IF(L19="","",VLOOKUP(L19,所属・種目コード!$B$2:$D$160,3,FALSE))</f>
        <v/>
      </c>
      <c r="AO19" s="120" t="str">
        <f>IF(N19="","",VLOOKUP(N19,所属・種目コード!$AF$31:$AG$75,2,FALSE))</f>
        <v/>
      </c>
      <c r="AP19" s="120" t="str">
        <f>IF(M19="","",VLOOKUP(M19,所属・種目コード!$AB$2:$AD$8,3,FALSE))</f>
        <v/>
      </c>
      <c r="AQ19" s="361">
        <f t="shared" si="6"/>
        <v>0</v>
      </c>
      <c r="AR19" s="120" t="str">
        <f t="shared" si="7"/>
        <v xml:space="preserve"> 0</v>
      </c>
      <c r="AS19" s="120" t="str">
        <f>IF(Q19="","",VLOOKUP(Q19,所属・種目コード!$AF$31:$AG$75,2,FALSE))</f>
        <v/>
      </c>
      <c r="AT19" s="120" t="str">
        <f>IF(P19="","",VLOOKUP(P19,所属・種目コード!$AB$2:$AD$8,3,FALSE))</f>
        <v/>
      </c>
      <c r="AU19" s="359">
        <f t="shared" si="8"/>
        <v>0</v>
      </c>
      <c r="AV19" s="120" t="str">
        <f t="shared" si="9"/>
        <v xml:space="preserve"> 0</v>
      </c>
      <c r="AW19" s="120" t="str">
        <f>IF(T19="","",VLOOKUP(T19,所属・種目コード!$AF$31:$AG$75,2,FALSE))</f>
        <v/>
      </c>
      <c r="AX19" s="120" t="str">
        <f>IF(S19="","",VLOOKUP(S19,所属・種目コード!$AB$2:$AD$8,3,FALSE))</f>
        <v/>
      </c>
      <c r="AY19" s="359">
        <f t="shared" si="10"/>
        <v>0</v>
      </c>
      <c r="AZ19" s="120" t="str">
        <f t="shared" si="11"/>
        <v xml:space="preserve"> 0</v>
      </c>
      <c r="BA19" s="120"/>
      <c r="BB19" s="120" t="str">
        <f>IF(N19="","",VLOOKUP(N19,所属・種目コード!$AF$28:$AH$72,3,FALSE))</f>
        <v/>
      </c>
      <c r="BC19" s="361">
        <f t="shared" si="12"/>
        <v>0</v>
      </c>
      <c r="BD19" s="120" t="str">
        <f>IF(Q19="","",VLOOKUP(Q19,所属・種目コード!$AF$28:$AH$72,3,FALSE))</f>
        <v/>
      </c>
      <c r="BE19" s="426">
        <f t="shared" si="13"/>
        <v>0</v>
      </c>
      <c r="BF19" s="120" t="str">
        <f>IF(T19="","",VLOOKUP(T19,所属・種目コード!$AF$28:$AH$72,3,FALSE))</f>
        <v/>
      </c>
      <c r="BG19" s="426">
        <f t="shared" si="14"/>
        <v>0</v>
      </c>
      <c r="BH19" s="107"/>
      <c r="BI19" s="107"/>
      <c r="BJ19" s="107"/>
      <c r="BK19" s="107"/>
      <c r="BL19" s="107"/>
      <c r="BM19" s="107"/>
      <c r="BN19" s="107"/>
      <c r="BO19" s="735" t="s">
        <v>120</v>
      </c>
      <c r="BP19" s="31"/>
      <c r="BQ19" s="31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</row>
    <row r="20" spans="1:153" ht="25" customHeight="1">
      <c r="A20" s="107"/>
      <c r="B20" s="107"/>
      <c r="C20" s="31"/>
      <c r="D20" s="31"/>
      <c r="E20" s="639" t="s">
        <v>552</v>
      </c>
      <c r="F20" s="892">
        <v>8</v>
      </c>
      <c r="G20" s="892"/>
      <c r="H20" s="805"/>
      <c r="I20" s="790"/>
      <c r="J20" s="791"/>
      <c r="K20" s="792"/>
      <c r="L20" s="793"/>
      <c r="M20" s="752"/>
      <c r="N20" s="534"/>
      <c r="O20" s="535"/>
      <c r="P20" s="752"/>
      <c r="Q20" s="534"/>
      <c r="R20" s="535"/>
      <c r="S20" s="601"/>
      <c r="T20" s="534"/>
      <c r="U20" s="535"/>
      <c r="V20" s="694"/>
      <c r="W20" s="123"/>
      <c r="X20" s="124"/>
      <c r="Y20" s="124"/>
      <c r="Z20" s="432" t="s">
        <v>24</v>
      </c>
      <c r="AA20" s="126" t="s">
        <v>46</v>
      </c>
      <c r="AB20" s="127" t="s">
        <v>83</v>
      </c>
      <c r="AC20" s="127" t="s">
        <v>83</v>
      </c>
      <c r="AD20" s="303" t="s">
        <v>83</v>
      </c>
      <c r="AE20" s="427">
        <f t="shared" si="0"/>
        <v>8</v>
      </c>
      <c r="AF20">
        <f t="shared" si="1"/>
        <v>0</v>
      </c>
      <c r="AG20" s="120">
        <f>IF(AA20="","",VLOOKUP(AA20,所属・種目コード!W:X,2,FALSE))</f>
        <v>3</v>
      </c>
      <c r="AH20" s="128">
        <f t="shared" si="2"/>
        <v>0</v>
      </c>
      <c r="AI20" s="120">
        <f t="shared" si="3"/>
        <v>0</v>
      </c>
      <c r="AJ20" s="120">
        <f t="shared" si="4"/>
        <v>0</v>
      </c>
      <c r="AK20" s="120" t="str">
        <f t="shared" si="5"/>
        <v>()</v>
      </c>
      <c r="AL20" s="429">
        <f t="shared" si="15"/>
        <v>0</v>
      </c>
      <c r="AM20" s="120">
        <f>IF(Z20="","",VLOOKUP(Z20,所属・種目コード!AQ:AR,2,FALSE))</f>
        <v>2</v>
      </c>
      <c r="AN20" s="120" t="str">
        <f>IF(L20="","",VLOOKUP(L20,所属・種目コード!$B$2:$D$160,3,FALSE))</f>
        <v/>
      </c>
      <c r="AO20" s="120" t="str">
        <f>IF(N20="","",VLOOKUP(N20,所属・種目コード!$AF$31:$AG$75,2,FALSE))</f>
        <v/>
      </c>
      <c r="AP20" s="120" t="str">
        <f>IF(M20="","",VLOOKUP(M20,所属・種目コード!$AB$2:$AD$8,3,FALSE))</f>
        <v/>
      </c>
      <c r="AQ20" s="361">
        <f t="shared" si="6"/>
        <v>0</v>
      </c>
      <c r="AR20" s="120" t="str">
        <f t="shared" si="7"/>
        <v xml:space="preserve"> 0</v>
      </c>
      <c r="AS20" s="120" t="str">
        <f>IF(Q20="","",VLOOKUP(Q20,所属・種目コード!$AF$31:$AG$75,2,FALSE))</f>
        <v/>
      </c>
      <c r="AT20" s="120" t="str">
        <f>IF(P20="","",VLOOKUP(P20,所属・種目コード!$AB$2:$AD$8,3,FALSE))</f>
        <v/>
      </c>
      <c r="AU20" s="359">
        <f t="shared" si="8"/>
        <v>0</v>
      </c>
      <c r="AV20" s="120" t="str">
        <f t="shared" si="9"/>
        <v xml:space="preserve"> 0</v>
      </c>
      <c r="AW20" s="120" t="str">
        <f>IF(T20="","",VLOOKUP(T20,所属・種目コード!$AF$31:$AG$75,2,FALSE))</f>
        <v/>
      </c>
      <c r="AX20" s="120" t="str">
        <f>IF(S20="","",VLOOKUP(S20,所属・種目コード!$AB$2:$AD$8,3,FALSE))</f>
        <v/>
      </c>
      <c r="AY20" s="359">
        <f t="shared" si="10"/>
        <v>0</v>
      </c>
      <c r="AZ20" s="120" t="str">
        <f t="shared" si="11"/>
        <v xml:space="preserve"> 0</v>
      </c>
      <c r="BA20" s="120"/>
      <c r="BB20" s="120" t="str">
        <f>IF(N20="","",VLOOKUP(N20,所属・種目コード!$AF$28:$AH$72,3,FALSE))</f>
        <v/>
      </c>
      <c r="BC20" s="361">
        <f t="shared" si="12"/>
        <v>0</v>
      </c>
      <c r="BD20" s="120" t="str">
        <f>IF(Q20="","",VLOOKUP(Q20,所属・種目コード!$AF$28:$AH$72,3,FALSE))</f>
        <v/>
      </c>
      <c r="BE20" s="426">
        <f t="shared" si="13"/>
        <v>0</v>
      </c>
      <c r="BF20" s="120" t="str">
        <f>IF(T20="","",VLOOKUP(T20,所属・種目コード!$AF$28:$AH$72,3,FALSE))</f>
        <v/>
      </c>
      <c r="BG20" s="426">
        <f t="shared" si="14"/>
        <v>0</v>
      </c>
      <c r="BH20" s="107"/>
      <c r="BI20" s="107"/>
      <c r="BJ20" s="107"/>
      <c r="BK20" s="107"/>
      <c r="BL20" s="107"/>
      <c r="BM20" s="107"/>
      <c r="BN20" s="107"/>
      <c r="BO20" s="736" t="s">
        <v>942</v>
      </c>
      <c r="BP20" s="31"/>
      <c r="BQ20" s="31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</row>
    <row r="21" spans="1:153" ht="25" customHeight="1">
      <c r="A21" s="107"/>
      <c r="B21" s="107"/>
      <c r="C21" s="31"/>
      <c r="D21" s="31"/>
      <c r="E21" s="639" t="s">
        <v>552</v>
      </c>
      <c r="F21" s="892">
        <v>9</v>
      </c>
      <c r="G21" s="892"/>
      <c r="H21" s="805"/>
      <c r="I21" s="790"/>
      <c r="J21" s="791"/>
      <c r="K21" s="792"/>
      <c r="L21" s="793"/>
      <c r="M21" s="752"/>
      <c r="N21" s="534"/>
      <c r="O21" s="535"/>
      <c r="P21" s="752"/>
      <c r="Q21" s="534"/>
      <c r="R21" s="535"/>
      <c r="S21" s="601"/>
      <c r="T21" s="534"/>
      <c r="U21" s="535"/>
      <c r="V21" s="694"/>
      <c r="W21" s="123"/>
      <c r="X21" s="124"/>
      <c r="Y21" s="124"/>
      <c r="Z21" s="432" t="s">
        <v>24</v>
      </c>
      <c r="AA21" s="126" t="s">
        <v>46</v>
      </c>
      <c r="AB21" s="127" t="s">
        <v>83</v>
      </c>
      <c r="AC21" s="127" t="s">
        <v>83</v>
      </c>
      <c r="AD21" s="303" t="s">
        <v>83</v>
      </c>
      <c r="AE21" s="427">
        <f t="shared" si="0"/>
        <v>9</v>
      </c>
      <c r="AF21">
        <f t="shared" si="1"/>
        <v>0</v>
      </c>
      <c r="AG21" s="120">
        <f>IF(AA21="","",VLOOKUP(AA21,所属・種目コード!W:X,2,FALSE))</f>
        <v>3</v>
      </c>
      <c r="AH21" s="128">
        <f t="shared" si="2"/>
        <v>0</v>
      </c>
      <c r="AI21" s="120">
        <f t="shared" si="3"/>
        <v>0</v>
      </c>
      <c r="AJ21" s="120">
        <f t="shared" si="4"/>
        <v>0</v>
      </c>
      <c r="AK21" s="120" t="str">
        <f t="shared" si="5"/>
        <v>()</v>
      </c>
      <c r="AL21" s="429">
        <f t="shared" si="15"/>
        <v>0</v>
      </c>
      <c r="AM21" s="120">
        <f>IF(Z21="","",VLOOKUP(Z21,所属・種目コード!AQ:AR,2,FALSE))</f>
        <v>2</v>
      </c>
      <c r="AN21" s="120" t="str">
        <f>IF(L21="","",VLOOKUP(L21,所属・種目コード!$B$2:$D$160,3,FALSE))</f>
        <v/>
      </c>
      <c r="AO21" s="120" t="str">
        <f>IF(N21="","",VLOOKUP(N21,所属・種目コード!$AF$31:$AG$75,2,FALSE))</f>
        <v/>
      </c>
      <c r="AP21" s="120" t="str">
        <f>IF(M21="","",VLOOKUP(M21,所属・種目コード!$AB$2:$AD$8,3,FALSE))</f>
        <v/>
      </c>
      <c r="AQ21" s="361">
        <f t="shared" si="6"/>
        <v>0</v>
      </c>
      <c r="AR21" s="120" t="str">
        <f t="shared" si="7"/>
        <v xml:space="preserve"> 0</v>
      </c>
      <c r="AS21" s="120" t="str">
        <f>IF(Q21="","",VLOOKUP(Q21,所属・種目コード!$AF$31:$AG$75,2,FALSE))</f>
        <v/>
      </c>
      <c r="AT21" s="120" t="str">
        <f>IF(P21="","",VLOOKUP(P21,所属・種目コード!$AB$2:$AD$8,3,FALSE))</f>
        <v/>
      </c>
      <c r="AU21" s="359">
        <f t="shared" si="8"/>
        <v>0</v>
      </c>
      <c r="AV21" s="120" t="str">
        <f t="shared" si="9"/>
        <v xml:space="preserve"> 0</v>
      </c>
      <c r="AW21" s="120" t="str">
        <f>IF(T21="","",VLOOKUP(T21,所属・種目コード!$AF$31:$AG$75,2,FALSE))</f>
        <v/>
      </c>
      <c r="AX21" s="120" t="str">
        <f>IF(S21="","",VLOOKUP(S21,所属・種目コード!$AB$2:$AD$8,3,FALSE))</f>
        <v/>
      </c>
      <c r="AY21" s="359">
        <f t="shared" si="10"/>
        <v>0</v>
      </c>
      <c r="AZ21" s="120" t="str">
        <f t="shared" si="11"/>
        <v xml:space="preserve"> 0</v>
      </c>
      <c r="BA21" s="120"/>
      <c r="BB21" s="120" t="str">
        <f>IF(N21="","",VLOOKUP(N21,所属・種目コード!$AF$28:$AH$72,3,FALSE))</f>
        <v/>
      </c>
      <c r="BC21" s="361">
        <f t="shared" si="12"/>
        <v>0</v>
      </c>
      <c r="BD21" s="120" t="str">
        <f>IF(Q21="","",VLOOKUP(Q21,所属・種目コード!$AF$28:$AH$72,3,FALSE))</f>
        <v/>
      </c>
      <c r="BE21" s="426">
        <f t="shared" si="13"/>
        <v>0</v>
      </c>
      <c r="BF21" s="120" t="str">
        <f>IF(T21="","",VLOOKUP(T21,所属・種目コード!$AF$28:$AH$72,3,FALSE))</f>
        <v/>
      </c>
      <c r="BG21" s="426">
        <f t="shared" si="14"/>
        <v>0</v>
      </c>
      <c r="BH21" s="107"/>
      <c r="BI21" s="107"/>
      <c r="BJ21" s="107"/>
      <c r="BK21" s="107"/>
      <c r="BL21" s="107"/>
      <c r="BM21" s="107"/>
      <c r="BN21" s="107"/>
      <c r="BO21" s="737" t="s">
        <v>944</v>
      </c>
      <c r="BP21" s="31"/>
      <c r="BQ21" s="31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</row>
    <row r="22" spans="1:153" ht="25" customHeight="1" thickBot="1">
      <c r="A22" s="107"/>
      <c r="B22" s="107"/>
      <c r="C22" s="31"/>
      <c r="D22" s="31"/>
      <c r="E22" s="691" t="s">
        <v>552</v>
      </c>
      <c r="F22" s="951">
        <v>10</v>
      </c>
      <c r="G22" s="951"/>
      <c r="H22" s="807"/>
      <c r="I22" s="798"/>
      <c r="J22" s="799"/>
      <c r="K22" s="800"/>
      <c r="L22" s="797"/>
      <c r="M22" s="753"/>
      <c r="N22" s="536"/>
      <c r="O22" s="537"/>
      <c r="P22" s="753"/>
      <c r="Q22" s="536"/>
      <c r="R22" s="662"/>
      <c r="S22" s="687"/>
      <c r="T22" s="661"/>
      <c r="U22" s="662"/>
      <c r="V22" s="696"/>
      <c r="W22" s="457"/>
      <c r="X22" s="124"/>
      <c r="Y22" s="124"/>
      <c r="Z22" s="432" t="s">
        <v>24</v>
      </c>
      <c r="AA22" s="126" t="s">
        <v>46</v>
      </c>
      <c r="AB22" s="127" t="s">
        <v>83</v>
      </c>
      <c r="AC22" s="127" t="s">
        <v>83</v>
      </c>
      <c r="AD22" s="303" t="s">
        <v>83</v>
      </c>
      <c r="AE22" s="427">
        <f t="shared" si="0"/>
        <v>10</v>
      </c>
      <c r="AF22">
        <f t="shared" si="1"/>
        <v>0</v>
      </c>
      <c r="AG22" s="120">
        <f>IF(AA22="","",VLOOKUP(AA22,所属・種目コード!W:X,2,FALSE))</f>
        <v>3</v>
      </c>
      <c r="AH22" s="128">
        <f t="shared" si="2"/>
        <v>0</v>
      </c>
      <c r="AI22" s="120">
        <f t="shared" si="3"/>
        <v>0</v>
      </c>
      <c r="AJ22" s="120">
        <f t="shared" si="4"/>
        <v>0</v>
      </c>
      <c r="AK22" s="120" t="str">
        <f t="shared" si="5"/>
        <v>()</v>
      </c>
      <c r="AL22" s="429">
        <f t="shared" si="15"/>
        <v>0</v>
      </c>
      <c r="AM22" s="120">
        <f>IF(Z22="","",VLOOKUP(Z22,所属・種目コード!AQ:AR,2,FALSE))</f>
        <v>2</v>
      </c>
      <c r="AN22" s="120" t="str">
        <f>IF(L22="","",VLOOKUP(L22,所属・種目コード!$B$2:$D$160,3,FALSE))</f>
        <v/>
      </c>
      <c r="AO22" s="120" t="str">
        <f>IF(N22="","",VLOOKUP(N22,所属・種目コード!$AF$31:$AG$75,2,FALSE))</f>
        <v/>
      </c>
      <c r="AP22" s="120" t="str">
        <f>IF(M22="","",VLOOKUP(M22,所属・種目コード!$AB$2:$AD$8,3,FALSE))</f>
        <v/>
      </c>
      <c r="AQ22" s="361">
        <f t="shared" si="6"/>
        <v>0</v>
      </c>
      <c r="AR22" s="120" t="str">
        <f t="shared" si="7"/>
        <v xml:space="preserve"> 0</v>
      </c>
      <c r="AS22" s="120" t="str">
        <f>IF(Q22="","",VLOOKUP(Q22,所属・種目コード!$AF$31:$AG$75,2,FALSE))</f>
        <v/>
      </c>
      <c r="AT22" s="120" t="str">
        <f>IF(P22="","",VLOOKUP(P22,所属・種目コード!$AB$2:$AD$8,3,FALSE))</f>
        <v/>
      </c>
      <c r="AU22" s="359">
        <f t="shared" si="8"/>
        <v>0</v>
      </c>
      <c r="AV22" s="120" t="str">
        <f t="shared" si="9"/>
        <v xml:space="preserve"> 0</v>
      </c>
      <c r="AW22" s="120" t="str">
        <f>IF(T22="","",VLOOKUP(T22,所属・種目コード!$AF$31:$AG$75,2,FALSE))</f>
        <v/>
      </c>
      <c r="AX22" s="120" t="str">
        <f>IF(S22="","",VLOOKUP(S22,所属・種目コード!$AB$2:$AD$8,3,FALSE))</f>
        <v/>
      </c>
      <c r="AY22" s="359">
        <f t="shared" si="10"/>
        <v>0</v>
      </c>
      <c r="AZ22" s="120" t="str">
        <f t="shared" si="11"/>
        <v xml:space="preserve"> 0</v>
      </c>
      <c r="BA22" s="120"/>
      <c r="BB22" s="120" t="str">
        <f>IF(N22="","",VLOOKUP(N22,所属・種目コード!$AF$28:$AH$72,3,FALSE))</f>
        <v/>
      </c>
      <c r="BC22" s="361">
        <f t="shared" si="12"/>
        <v>0</v>
      </c>
      <c r="BD22" s="120" t="str">
        <f>IF(Q22="","",VLOOKUP(Q22,所属・種目コード!$AF$28:$AH$72,3,FALSE))</f>
        <v/>
      </c>
      <c r="BE22" s="426">
        <f t="shared" si="13"/>
        <v>0</v>
      </c>
      <c r="BF22" s="120" t="str">
        <f>IF(T22="","",VLOOKUP(T22,所属・種目コード!$AF$28:$AH$72,3,FALSE))</f>
        <v/>
      </c>
      <c r="BG22" s="426">
        <f t="shared" si="14"/>
        <v>0</v>
      </c>
      <c r="BH22" s="107"/>
      <c r="BI22" s="107"/>
      <c r="BJ22" s="107"/>
      <c r="BK22" s="107"/>
      <c r="BL22" s="107"/>
      <c r="BM22" s="107"/>
      <c r="BN22" s="107"/>
      <c r="BO22" s="738" t="s">
        <v>932</v>
      </c>
      <c r="BP22" s="31"/>
      <c r="BQ22" s="31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</row>
    <row r="23" spans="1:153" ht="25" customHeight="1">
      <c r="A23" s="107"/>
      <c r="B23" s="107"/>
      <c r="C23" s="31"/>
      <c r="D23" s="31"/>
      <c r="E23" s="690" t="s">
        <v>552</v>
      </c>
      <c r="F23" s="890">
        <v>11</v>
      </c>
      <c r="G23" s="890"/>
      <c r="H23" s="808"/>
      <c r="I23" s="801"/>
      <c r="J23" s="802"/>
      <c r="K23" s="803"/>
      <c r="L23" s="793"/>
      <c r="M23" s="751"/>
      <c r="N23" s="592"/>
      <c r="O23" s="540"/>
      <c r="P23" s="751"/>
      <c r="Q23" s="592"/>
      <c r="R23" s="540"/>
      <c r="S23" s="600"/>
      <c r="T23" s="592"/>
      <c r="U23" s="540"/>
      <c r="V23" s="693"/>
      <c r="W23" s="685"/>
      <c r="X23" s="124"/>
      <c r="Y23" s="124"/>
      <c r="Z23" s="432" t="s">
        <v>24</v>
      </c>
      <c r="AA23" s="126" t="s">
        <v>46</v>
      </c>
      <c r="AB23" s="127" t="s">
        <v>83</v>
      </c>
      <c r="AC23" s="127" t="s">
        <v>83</v>
      </c>
      <c r="AD23" s="303" t="s">
        <v>83</v>
      </c>
      <c r="AE23" s="427">
        <f t="shared" si="0"/>
        <v>11</v>
      </c>
      <c r="AF23">
        <f t="shared" si="1"/>
        <v>0</v>
      </c>
      <c r="AG23" s="120">
        <f>IF(AA23="","",VLOOKUP(AA23,所属・種目コード!W:X,2,FALSE))</f>
        <v>3</v>
      </c>
      <c r="AH23" s="128">
        <f t="shared" si="2"/>
        <v>0</v>
      </c>
      <c r="AI23" s="120">
        <f t="shared" si="3"/>
        <v>0</v>
      </c>
      <c r="AJ23" s="120">
        <f t="shared" si="4"/>
        <v>0</v>
      </c>
      <c r="AK23" s="120" t="str">
        <f t="shared" si="5"/>
        <v>()</v>
      </c>
      <c r="AL23" s="429">
        <f t="shared" si="15"/>
        <v>0</v>
      </c>
      <c r="AM23" s="120">
        <f>IF(Z23="","",VLOOKUP(Z23,所属・種目コード!AQ:AR,2,FALSE))</f>
        <v>2</v>
      </c>
      <c r="AN23" s="120" t="str">
        <f>IF(L23="","",VLOOKUP(L23,所属・種目コード!$B$2:$D$160,3,FALSE))</f>
        <v/>
      </c>
      <c r="AO23" s="120" t="str">
        <f>IF(N23="","",VLOOKUP(N23,所属・種目コード!$AF$31:$AG$75,2,FALSE))</f>
        <v/>
      </c>
      <c r="AP23" s="120" t="str">
        <f>IF(M23="","",VLOOKUP(M23,所属・種目コード!$AB$2:$AD$8,3,FALSE))</f>
        <v/>
      </c>
      <c r="AQ23" s="361">
        <f t="shared" si="6"/>
        <v>0</v>
      </c>
      <c r="AR23" s="120" t="str">
        <f t="shared" si="7"/>
        <v xml:space="preserve"> 0</v>
      </c>
      <c r="AS23" s="120" t="str">
        <f>IF(Q23="","",VLOOKUP(Q23,所属・種目コード!$AF$31:$AG$75,2,FALSE))</f>
        <v/>
      </c>
      <c r="AT23" s="120" t="str">
        <f>IF(P23="","",VLOOKUP(P23,所属・種目コード!$AB$2:$AD$8,3,FALSE))</f>
        <v/>
      </c>
      <c r="AU23" s="359">
        <f t="shared" si="8"/>
        <v>0</v>
      </c>
      <c r="AV23" s="120" t="str">
        <f t="shared" si="9"/>
        <v xml:space="preserve"> 0</v>
      </c>
      <c r="AW23" s="120" t="str">
        <f>IF(T23="","",VLOOKUP(T23,所属・種目コード!$AF$31:$AG$75,2,FALSE))</f>
        <v/>
      </c>
      <c r="AX23" s="120" t="str">
        <f>IF(S23="","",VLOOKUP(S23,所属・種目コード!$AB$2:$AD$8,3,FALSE))</f>
        <v/>
      </c>
      <c r="AY23" s="359">
        <f t="shared" si="10"/>
        <v>0</v>
      </c>
      <c r="AZ23" s="120" t="str">
        <f t="shared" si="11"/>
        <v xml:space="preserve"> 0</v>
      </c>
      <c r="BA23" s="120"/>
      <c r="BB23" s="120" t="str">
        <f>IF(N23="","",VLOOKUP(N23,所属・種目コード!$AF$28:$AH$72,3,FALSE))</f>
        <v/>
      </c>
      <c r="BC23" s="361">
        <f t="shared" si="12"/>
        <v>0</v>
      </c>
      <c r="BD23" s="120" t="str">
        <f>IF(Q23="","",VLOOKUP(Q23,所属・種目コード!$AF$28:$AH$72,3,FALSE))</f>
        <v/>
      </c>
      <c r="BE23" s="426">
        <f t="shared" si="13"/>
        <v>0</v>
      </c>
      <c r="BF23" s="120" t="str">
        <f>IF(T23="","",VLOOKUP(T23,所属・種目コード!$AF$28:$AH$72,3,FALSE))</f>
        <v/>
      </c>
      <c r="BG23" s="426">
        <f t="shared" si="14"/>
        <v>0</v>
      </c>
      <c r="BH23" s="107"/>
      <c r="BI23" s="107"/>
      <c r="BJ23" s="107"/>
      <c r="BK23" s="107"/>
      <c r="BL23" s="107"/>
      <c r="BM23" s="107"/>
      <c r="BN23" s="107"/>
      <c r="BO23" s="735" t="s">
        <v>152</v>
      </c>
      <c r="BP23" s="31"/>
      <c r="BQ23" s="31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</row>
    <row r="24" spans="1:153" ht="25" customHeight="1">
      <c r="A24" s="107"/>
      <c r="B24" s="107"/>
      <c r="C24" s="31"/>
      <c r="D24" s="31"/>
      <c r="E24" s="639" t="s">
        <v>552</v>
      </c>
      <c r="F24" s="892">
        <v>12</v>
      </c>
      <c r="G24" s="892"/>
      <c r="H24" s="805"/>
      <c r="I24" s="790"/>
      <c r="J24" s="791"/>
      <c r="K24" s="792"/>
      <c r="L24" s="793"/>
      <c r="M24" s="752"/>
      <c r="N24" s="534"/>
      <c r="O24" s="535"/>
      <c r="P24" s="752"/>
      <c r="Q24" s="534"/>
      <c r="R24" s="535"/>
      <c r="S24" s="601"/>
      <c r="T24" s="534"/>
      <c r="U24" s="535"/>
      <c r="V24" s="694"/>
      <c r="W24" s="123"/>
      <c r="X24" s="124"/>
      <c r="Y24" s="124"/>
      <c r="Z24" s="432" t="s">
        <v>24</v>
      </c>
      <c r="AA24" s="126" t="s">
        <v>46</v>
      </c>
      <c r="AB24" s="127" t="s">
        <v>83</v>
      </c>
      <c r="AC24" s="127" t="s">
        <v>83</v>
      </c>
      <c r="AD24" s="303" t="s">
        <v>83</v>
      </c>
      <c r="AE24" s="427">
        <f t="shared" si="0"/>
        <v>12</v>
      </c>
      <c r="AF24">
        <f t="shared" si="1"/>
        <v>0</v>
      </c>
      <c r="AG24" s="120">
        <f>IF(AA24="","",VLOOKUP(AA24,所属・種目コード!W:X,2,FALSE))</f>
        <v>3</v>
      </c>
      <c r="AH24" s="128">
        <f t="shared" si="2"/>
        <v>0</v>
      </c>
      <c r="AI24" s="120">
        <f t="shared" si="3"/>
        <v>0</v>
      </c>
      <c r="AJ24" s="120">
        <f t="shared" si="4"/>
        <v>0</v>
      </c>
      <c r="AK24" s="120" t="str">
        <f t="shared" si="5"/>
        <v>()</v>
      </c>
      <c r="AL24" s="429">
        <f t="shared" si="15"/>
        <v>0</v>
      </c>
      <c r="AM24" s="120">
        <f>IF(Z24="","",VLOOKUP(Z24,所属・種目コード!AQ:AR,2,FALSE))</f>
        <v>2</v>
      </c>
      <c r="AN24" s="120" t="str">
        <f>IF(L24="","",VLOOKUP(L24,所属・種目コード!$B$2:$D$160,3,FALSE))</f>
        <v/>
      </c>
      <c r="AO24" s="120" t="str">
        <f>IF(N24="","",VLOOKUP(N24,所属・種目コード!$AF$31:$AG$75,2,FALSE))</f>
        <v/>
      </c>
      <c r="AP24" s="120" t="str">
        <f>IF(M24="","",VLOOKUP(M24,所属・種目コード!$AB$2:$AD$8,3,FALSE))</f>
        <v/>
      </c>
      <c r="AQ24" s="361">
        <f t="shared" si="6"/>
        <v>0</v>
      </c>
      <c r="AR24" s="120" t="str">
        <f t="shared" si="7"/>
        <v xml:space="preserve"> 0</v>
      </c>
      <c r="AS24" s="120" t="str">
        <f>IF(Q24="","",VLOOKUP(Q24,所属・種目コード!$AF$31:$AG$75,2,FALSE))</f>
        <v/>
      </c>
      <c r="AT24" s="120" t="str">
        <f>IF(P24="","",VLOOKUP(P24,所属・種目コード!$AB$2:$AD$8,3,FALSE))</f>
        <v/>
      </c>
      <c r="AU24" s="359">
        <f t="shared" si="8"/>
        <v>0</v>
      </c>
      <c r="AV24" s="120" t="str">
        <f t="shared" si="9"/>
        <v xml:space="preserve"> 0</v>
      </c>
      <c r="AW24" s="120" t="str">
        <f>IF(T24="","",VLOOKUP(T24,所属・種目コード!$AF$31:$AG$75,2,FALSE))</f>
        <v/>
      </c>
      <c r="AX24" s="120" t="str">
        <f>IF(S24="","",VLOOKUP(S24,所属・種目コード!$AB$2:$AD$8,3,FALSE))</f>
        <v/>
      </c>
      <c r="AY24" s="359">
        <f t="shared" si="10"/>
        <v>0</v>
      </c>
      <c r="AZ24" s="120" t="str">
        <f t="shared" si="11"/>
        <v xml:space="preserve"> 0</v>
      </c>
      <c r="BA24" s="120"/>
      <c r="BB24" s="120" t="str">
        <f>IF(N24="","",VLOOKUP(N24,所属・種目コード!$AF$28:$AH$72,3,FALSE))</f>
        <v/>
      </c>
      <c r="BC24" s="361">
        <f t="shared" si="12"/>
        <v>0</v>
      </c>
      <c r="BD24" s="120" t="str">
        <f>IF(Q24="","",VLOOKUP(Q24,所属・種目コード!$AF$28:$AH$72,3,FALSE))</f>
        <v/>
      </c>
      <c r="BE24" s="426">
        <f t="shared" si="13"/>
        <v>0</v>
      </c>
      <c r="BF24" s="120" t="str">
        <f>IF(T24="","",VLOOKUP(T24,所属・種目コード!$AF$28:$AH$72,3,FALSE))</f>
        <v/>
      </c>
      <c r="BG24" s="426">
        <f t="shared" si="14"/>
        <v>0</v>
      </c>
      <c r="BH24" s="107"/>
      <c r="BI24" s="107"/>
      <c r="BJ24" s="107"/>
      <c r="BK24" s="107"/>
      <c r="BL24" s="107"/>
      <c r="BM24" s="107"/>
      <c r="BN24" s="107"/>
      <c r="BO24" s="735" t="s">
        <v>168</v>
      </c>
      <c r="BP24" s="31"/>
      <c r="BQ24" s="31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</row>
    <row r="25" spans="1:153" ht="25" customHeight="1">
      <c r="A25" s="107"/>
      <c r="B25" s="107"/>
      <c r="C25" s="31"/>
      <c r="D25" s="31"/>
      <c r="E25" s="639" t="s">
        <v>552</v>
      </c>
      <c r="F25" s="892">
        <v>13</v>
      </c>
      <c r="G25" s="892"/>
      <c r="H25" s="805"/>
      <c r="I25" s="790"/>
      <c r="J25" s="791"/>
      <c r="K25" s="792"/>
      <c r="L25" s="793"/>
      <c r="M25" s="752"/>
      <c r="N25" s="534"/>
      <c r="O25" s="535"/>
      <c r="P25" s="752"/>
      <c r="Q25" s="534"/>
      <c r="R25" s="535"/>
      <c r="S25" s="601"/>
      <c r="T25" s="534"/>
      <c r="U25" s="535"/>
      <c r="V25" s="694"/>
      <c r="W25" s="123"/>
      <c r="X25" s="124"/>
      <c r="Y25" s="124"/>
      <c r="Z25" s="432" t="s">
        <v>24</v>
      </c>
      <c r="AA25" s="126" t="s">
        <v>46</v>
      </c>
      <c r="AB25" s="127" t="s">
        <v>83</v>
      </c>
      <c r="AC25" s="127" t="s">
        <v>83</v>
      </c>
      <c r="AD25" s="303" t="s">
        <v>83</v>
      </c>
      <c r="AE25" s="427">
        <f t="shared" si="0"/>
        <v>13</v>
      </c>
      <c r="AF25">
        <f t="shared" si="1"/>
        <v>0</v>
      </c>
      <c r="AG25" s="120">
        <f>IF(AA25="","",VLOOKUP(AA25,所属・種目コード!W:X,2,FALSE))</f>
        <v>3</v>
      </c>
      <c r="AH25" s="128">
        <f t="shared" si="2"/>
        <v>0</v>
      </c>
      <c r="AI25" s="120">
        <f t="shared" si="3"/>
        <v>0</v>
      </c>
      <c r="AJ25" s="120">
        <f t="shared" si="4"/>
        <v>0</v>
      </c>
      <c r="AK25" s="120" t="str">
        <f t="shared" si="5"/>
        <v>()</v>
      </c>
      <c r="AL25" s="429">
        <f t="shared" si="15"/>
        <v>0</v>
      </c>
      <c r="AM25" s="120">
        <f>IF(Z25="","",VLOOKUP(Z25,所属・種目コード!AQ:AR,2,FALSE))</f>
        <v>2</v>
      </c>
      <c r="AN25" s="120" t="str">
        <f>IF(L25="","",VLOOKUP(L25,所属・種目コード!$B$2:$D$160,3,FALSE))</f>
        <v/>
      </c>
      <c r="AO25" s="120" t="str">
        <f>IF(N25="","",VLOOKUP(N25,所属・種目コード!$AF$31:$AG$75,2,FALSE))</f>
        <v/>
      </c>
      <c r="AP25" s="120" t="str">
        <f>IF(M25="","",VLOOKUP(M25,所属・種目コード!$AB$2:$AD$8,3,FALSE))</f>
        <v/>
      </c>
      <c r="AQ25" s="361">
        <f t="shared" si="6"/>
        <v>0</v>
      </c>
      <c r="AR25" s="120" t="str">
        <f t="shared" si="7"/>
        <v xml:space="preserve"> 0</v>
      </c>
      <c r="AS25" s="120" t="str">
        <f>IF(Q25="","",VLOOKUP(Q25,所属・種目コード!$AF$31:$AG$75,2,FALSE))</f>
        <v/>
      </c>
      <c r="AT25" s="120" t="str">
        <f>IF(P25="","",VLOOKUP(P25,所属・種目コード!$AB$2:$AD$8,3,FALSE))</f>
        <v/>
      </c>
      <c r="AU25" s="359">
        <f t="shared" si="8"/>
        <v>0</v>
      </c>
      <c r="AV25" s="120" t="str">
        <f t="shared" si="9"/>
        <v xml:space="preserve"> 0</v>
      </c>
      <c r="AW25" s="120" t="str">
        <f>IF(T25="","",VLOOKUP(T25,所属・種目コード!$AF$31:$AG$75,2,FALSE))</f>
        <v/>
      </c>
      <c r="AX25" s="120" t="str">
        <f>IF(S25="","",VLOOKUP(S25,所属・種目コード!$AB$2:$AD$8,3,FALSE))</f>
        <v/>
      </c>
      <c r="AY25" s="359">
        <f t="shared" si="10"/>
        <v>0</v>
      </c>
      <c r="AZ25" s="120" t="str">
        <f t="shared" si="11"/>
        <v xml:space="preserve"> 0</v>
      </c>
      <c r="BA25" s="120"/>
      <c r="BB25" s="120" t="str">
        <f>IF(N25="","",VLOOKUP(N25,所属・種目コード!$AF$28:$AH$72,3,FALSE))</f>
        <v/>
      </c>
      <c r="BC25" s="361">
        <f t="shared" si="12"/>
        <v>0</v>
      </c>
      <c r="BD25" s="120" t="str">
        <f>IF(Q25="","",VLOOKUP(Q25,所属・種目コード!$AF$28:$AH$72,3,FALSE))</f>
        <v/>
      </c>
      <c r="BE25" s="426">
        <f t="shared" si="13"/>
        <v>0</v>
      </c>
      <c r="BF25" s="120" t="str">
        <f>IF(T25="","",VLOOKUP(T25,所属・種目コード!$AF$28:$AH$72,3,FALSE))</f>
        <v/>
      </c>
      <c r="BG25" s="426">
        <f t="shared" si="14"/>
        <v>0</v>
      </c>
      <c r="BH25" s="107"/>
      <c r="BI25" s="107"/>
      <c r="BJ25" s="107"/>
      <c r="BK25" s="107"/>
      <c r="BL25" s="107"/>
      <c r="BM25" s="107"/>
      <c r="BN25" s="107"/>
      <c r="BO25" s="735" t="s">
        <v>174</v>
      </c>
      <c r="BP25" s="31"/>
      <c r="BQ25" s="31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ht="25" customHeight="1">
      <c r="A26" s="107"/>
      <c r="B26" s="107"/>
      <c r="C26" s="31"/>
      <c r="D26" s="31"/>
      <c r="E26" s="639" t="s">
        <v>552</v>
      </c>
      <c r="F26" s="892">
        <v>14</v>
      </c>
      <c r="G26" s="892"/>
      <c r="H26" s="805"/>
      <c r="I26" s="790"/>
      <c r="J26" s="791"/>
      <c r="K26" s="792"/>
      <c r="L26" s="793"/>
      <c r="M26" s="752"/>
      <c r="N26" s="534"/>
      <c r="O26" s="535"/>
      <c r="P26" s="752"/>
      <c r="Q26" s="534"/>
      <c r="R26" s="535"/>
      <c r="S26" s="601"/>
      <c r="T26" s="534"/>
      <c r="U26" s="535"/>
      <c r="V26" s="694"/>
      <c r="W26" s="123"/>
      <c r="X26" s="124"/>
      <c r="Y26" s="124"/>
      <c r="Z26" s="432" t="s">
        <v>24</v>
      </c>
      <c r="AA26" s="126" t="s">
        <v>46</v>
      </c>
      <c r="AB26" s="127" t="s">
        <v>83</v>
      </c>
      <c r="AC26" s="127" t="s">
        <v>83</v>
      </c>
      <c r="AD26" s="303" t="s">
        <v>83</v>
      </c>
      <c r="AE26" s="427">
        <f t="shared" si="0"/>
        <v>14</v>
      </c>
      <c r="AF26">
        <f t="shared" si="1"/>
        <v>0</v>
      </c>
      <c r="AG26" s="120">
        <f>IF(AA26="","",VLOOKUP(AA26,所属・種目コード!W:X,2,FALSE))</f>
        <v>3</v>
      </c>
      <c r="AH26" s="128">
        <f t="shared" si="2"/>
        <v>0</v>
      </c>
      <c r="AI26" s="120">
        <f t="shared" si="3"/>
        <v>0</v>
      </c>
      <c r="AJ26" s="120">
        <f t="shared" si="4"/>
        <v>0</v>
      </c>
      <c r="AK26" s="120" t="str">
        <f t="shared" si="5"/>
        <v>()</v>
      </c>
      <c r="AL26" s="429">
        <f t="shared" si="15"/>
        <v>0</v>
      </c>
      <c r="AM26" s="120">
        <f>IF(Z26="","",VLOOKUP(Z26,所属・種目コード!AQ:AR,2,FALSE))</f>
        <v>2</v>
      </c>
      <c r="AN26" s="120" t="str">
        <f>IF(L26="","",VLOOKUP(L26,所属・種目コード!$B$2:$D$160,3,FALSE))</f>
        <v/>
      </c>
      <c r="AO26" s="120" t="str">
        <f>IF(N26="","",VLOOKUP(N26,所属・種目コード!$AF$31:$AG$75,2,FALSE))</f>
        <v/>
      </c>
      <c r="AP26" s="120" t="str">
        <f>IF(M26="","",VLOOKUP(M26,所属・種目コード!$AB$2:$AD$8,3,FALSE))</f>
        <v/>
      </c>
      <c r="AQ26" s="361">
        <f t="shared" si="6"/>
        <v>0</v>
      </c>
      <c r="AR26" s="120" t="str">
        <f t="shared" si="7"/>
        <v xml:space="preserve"> 0</v>
      </c>
      <c r="AS26" s="120" t="str">
        <f>IF(Q26="","",VLOOKUP(Q26,所属・種目コード!$AF$31:$AG$75,2,FALSE))</f>
        <v/>
      </c>
      <c r="AT26" s="120" t="str">
        <f>IF(P26="","",VLOOKUP(P26,所属・種目コード!$AB$2:$AD$8,3,FALSE))</f>
        <v/>
      </c>
      <c r="AU26" s="359">
        <f t="shared" si="8"/>
        <v>0</v>
      </c>
      <c r="AV26" s="120" t="str">
        <f t="shared" si="9"/>
        <v xml:space="preserve"> 0</v>
      </c>
      <c r="AW26" s="120" t="str">
        <f>IF(T26="","",VLOOKUP(T26,所属・種目コード!$AF$31:$AG$75,2,FALSE))</f>
        <v/>
      </c>
      <c r="AX26" s="120" t="str">
        <f>IF(S26="","",VLOOKUP(S26,所属・種目コード!$AB$2:$AD$8,3,FALSE))</f>
        <v/>
      </c>
      <c r="AY26" s="359">
        <f t="shared" si="10"/>
        <v>0</v>
      </c>
      <c r="AZ26" s="120" t="str">
        <f t="shared" si="11"/>
        <v xml:space="preserve"> 0</v>
      </c>
      <c r="BA26" s="120"/>
      <c r="BB26" s="120" t="str">
        <f>IF(N26="","",VLOOKUP(N26,所属・種目コード!$AF$28:$AH$72,3,FALSE))</f>
        <v/>
      </c>
      <c r="BC26" s="361">
        <f t="shared" si="12"/>
        <v>0</v>
      </c>
      <c r="BD26" s="120" t="str">
        <f>IF(Q26="","",VLOOKUP(Q26,所属・種目コード!$AF$28:$AH$72,3,FALSE))</f>
        <v/>
      </c>
      <c r="BE26" s="426">
        <f t="shared" si="13"/>
        <v>0</v>
      </c>
      <c r="BF26" s="120" t="str">
        <f>IF(T26="","",VLOOKUP(T26,所属・種目コード!$AF$28:$AH$72,3,FALSE))</f>
        <v/>
      </c>
      <c r="BG26" s="426">
        <f t="shared" si="14"/>
        <v>0</v>
      </c>
      <c r="BH26" s="107"/>
      <c r="BI26" s="107"/>
      <c r="BJ26" s="107"/>
      <c r="BK26" s="107"/>
      <c r="BL26" s="107"/>
      <c r="BM26" s="107"/>
      <c r="BN26" s="107"/>
      <c r="BO26" s="735" t="s">
        <v>180</v>
      </c>
      <c r="BP26" s="31"/>
      <c r="BQ26" s="31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</row>
    <row r="27" spans="1:153" ht="25" customHeight="1" thickBot="1">
      <c r="A27" s="107"/>
      <c r="B27" s="107"/>
      <c r="C27" s="31"/>
      <c r="D27" s="31"/>
      <c r="E27" s="640" t="s">
        <v>552</v>
      </c>
      <c r="F27" s="955">
        <v>15</v>
      </c>
      <c r="G27" s="955"/>
      <c r="H27" s="806"/>
      <c r="I27" s="794"/>
      <c r="J27" s="795"/>
      <c r="K27" s="796"/>
      <c r="L27" s="797"/>
      <c r="M27" s="753"/>
      <c r="N27" s="536"/>
      <c r="O27" s="537"/>
      <c r="P27" s="753"/>
      <c r="Q27" s="536"/>
      <c r="R27" s="537"/>
      <c r="S27" s="602"/>
      <c r="T27" s="536"/>
      <c r="U27" s="537"/>
      <c r="V27" s="695"/>
      <c r="W27" s="129"/>
      <c r="X27" s="124"/>
      <c r="Y27" s="124"/>
      <c r="Z27" s="432" t="s">
        <v>24</v>
      </c>
      <c r="AA27" s="126" t="s">
        <v>46</v>
      </c>
      <c r="AB27" s="127" t="s">
        <v>83</v>
      </c>
      <c r="AC27" s="127" t="s">
        <v>83</v>
      </c>
      <c r="AD27" s="303" t="s">
        <v>83</v>
      </c>
      <c r="AE27" s="427">
        <f t="shared" si="0"/>
        <v>15</v>
      </c>
      <c r="AF27">
        <f t="shared" si="1"/>
        <v>0</v>
      </c>
      <c r="AG27" s="120">
        <f>IF(AA27="","",VLOOKUP(AA27,所属・種目コード!W:X,2,FALSE))</f>
        <v>3</v>
      </c>
      <c r="AH27" s="128">
        <f t="shared" si="2"/>
        <v>0</v>
      </c>
      <c r="AI27" s="120">
        <f t="shared" si="3"/>
        <v>0</v>
      </c>
      <c r="AJ27" s="120">
        <f t="shared" si="4"/>
        <v>0</v>
      </c>
      <c r="AK27" s="120" t="str">
        <f t="shared" si="5"/>
        <v>()</v>
      </c>
      <c r="AL27" s="429">
        <f t="shared" si="15"/>
        <v>0</v>
      </c>
      <c r="AM27" s="120">
        <f>IF(Z27="","",VLOOKUP(Z27,所属・種目コード!AQ:AR,2,FALSE))</f>
        <v>2</v>
      </c>
      <c r="AN27" s="120" t="str">
        <f>IF(L27="","",VLOOKUP(L27,所属・種目コード!$B$2:$D$160,3,FALSE))</f>
        <v/>
      </c>
      <c r="AO27" s="120" t="str">
        <f>IF(N27="","",VLOOKUP(N27,所属・種目コード!$AF$31:$AG$75,2,FALSE))</f>
        <v/>
      </c>
      <c r="AP27" s="120" t="str">
        <f>IF(M27="","",VLOOKUP(M27,所属・種目コード!$AB$2:$AD$8,3,FALSE))</f>
        <v/>
      </c>
      <c r="AQ27" s="361">
        <f t="shared" si="6"/>
        <v>0</v>
      </c>
      <c r="AR27" s="120" t="str">
        <f t="shared" si="7"/>
        <v xml:space="preserve"> 0</v>
      </c>
      <c r="AS27" s="120" t="str">
        <f>IF(Q27="","",VLOOKUP(Q27,所属・種目コード!$AF$31:$AG$75,2,FALSE))</f>
        <v/>
      </c>
      <c r="AT27" s="120" t="str">
        <f>IF(P27="","",VLOOKUP(P27,所属・種目コード!$AB$2:$AD$8,3,FALSE))</f>
        <v/>
      </c>
      <c r="AU27" s="359">
        <f t="shared" si="8"/>
        <v>0</v>
      </c>
      <c r="AV27" s="120" t="str">
        <f t="shared" si="9"/>
        <v xml:space="preserve"> 0</v>
      </c>
      <c r="AW27" s="120" t="str">
        <f>IF(T27="","",VLOOKUP(T27,所属・種目コード!$AF$31:$AG$75,2,FALSE))</f>
        <v/>
      </c>
      <c r="AX27" s="120" t="str">
        <f>IF(S27="","",VLOOKUP(S27,所属・種目コード!$AB$2:$AD$8,3,FALSE))</f>
        <v/>
      </c>
      <c r="AY27" s="359">
        <f t="shared" si="10"/>
        <v>0</v>
      </c>
      <c r="AZ27" s="120" t="str">
        <f t="shared" si="11"/>
        <v xml:space="preserve"> 0</v>
      </c>
      <c r="BA27" s="120"/>
      <c r="BB27" s="120" t="str">
        <f>IF(N27="","",VLOOKUP(N27,所属・種目コード!$AF$28:$AH$72,3,FALSE))</f>
        <v/>
      </c>
      <c r="BC27" s="361">
        <f t="shared" si="12"/>
        <v>0</v>
      </c>
      <c r="BD27" s="120" t="str">
        <f>IF(Q27="","",VLOOKUP(Q27,所属・種目コード!$AF$28:$AH$72,3,FALSE))</f>
        <v/>
      </c>
      <c r="BE27" s="426">
        <f t="shared" si="13"/>
        <v>0</v>
      </c>
      <c r="BF27" s="120" t="str">
        <f>IF(T27="","",VLOOKUP(T27,所属・種目コード!$AF$28:$AH$72,3,FALSE))</f>
        <v/>
      </c>
      <c r="BG27" s="426">
        <f t="shared" si="14"/>
        <v>0</v>
      </c>
      <c r="BH27" s="107"/>
      <c r="BI27" s="107"/>
      <c r="BJ27" s="107"/>
      <c r="BK27" s="107"/>
      <c r="BL27" s="107"/>
      <c r="BM27" s="107"/>
      <c r="BN27" s="107"/>
      <c r="BO27" s="735" t="s">
        <v>186</v>
      </c>
      <c r="BP27" s="31"/>
      <c r="BQ27" s="31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</row>
    <row r="28" spans="1:153" ht="25" customHeight="1">
      <c r="A28" s="107"/>
      <c r="B28" s="107"/>
      <c r="C28" s="31"/>
      <c r="D28" s="31"/>
      <c r="E28" s="689" t="s">
        <v>552</v>
      </c>
      <c r="F28" s="949">
        <v>16</v>
      </c>
      <c r="G28" s="949"/>
      <c r="H28" s="804"/>
      <c r="I28" s="781"/>
      <c r="J28" s="787"/>
      <c r="K28" s="788"/>
      <c r="L28" s="793"/>
      <c r="M28" s="751"/>
      <c r="N28" s="592"/>
      <c r="O28" s="540"/>
      <c r="P28" s="751"/>
      <c r="Q28" s="592"/>
      <c r="R28" s="665"/>
      <c r="S28" s="682"/>
      <c r="T28" s="664"/>
      <c r="U28" s="665"/>
      <c r="V28" s="694"/>
      <c r="W28" s="683"/>
      <c r="X28" s="124"/>
      <c r="Y28" s="124"/>
      <c r="Z28" s="432" t="s">
        <v>24</v>
      </c>
      <c r="AA28" s="126" t="s">
        <v>46</v>
      </c>
      <c r="AB28" s="127" t="s">
        <v>83</v>
      </c>
      <c r="AC28" s="127" t="s">
        <v>83</v>
      </c>
      <c r="AD28" s="303" t="s">
        <v>83</v>
      </c>
      <c r="AE28" s="427">
        <f t="shared" si="0"/>
        <v>16</v>
      </c>
      <c r="AF28">
        <f t="shared" si="1"/>
        <v>0</v>
      </c>
      <c r="AG28" s="120">
        <f>IF(AA28="","",VLOOKUP(AA28,所属・種目コード!W:X,2,FALSE))</f>
        <v>3</v>
      </c>
      <c r="AH28" s="128">
        <f t="shared" si="2"/>
        <v>0</v>
      </c>
      <c r="AI28" s="120">
        <f t="shared" si="3"/>
        <v>0</v>
      </c>
      <c r="AJ28" s="120">
        <f t="shared" si="4"/>
        <v>0</v>
      </c>
      <c r="AK28" s="120" t="str">
        <f t="shared" si="5"/>
        <v>()</v>
      </c>
      <c r="AL28" s="429">
        <f t="shared" si="15"/>
        <v>0</v>
      </c>
      <c r="AM28" s="120">
        <f>IF(Z28="","",VLOOKUP(Z28,所属・種目コード!AQ:AR,2,FALSE))</f>
        <v>2</v>
      </c>
      <c r="AN28" s="120" t="str">
        <f>IF(L28="","",VLOOKUP(L28,所属・種目コード!$B$2:$D$160,3,FALSE))</f>
        <v/>
      </c>
      <c r="AO28" s="120" t="str">
        <f>IF(N28="","",VLOOKUP(N28,所属・種目コード!$AF$31:$AG$75,2,FALSE))</f>
        <v/>
      </c>
      <c r="AP28" s="120" t="str">
        <f>IF(M28="","",VLOOKUP(M28,所属・種目コード!$AB$2:$AD$8,3,FALSE))</f>
        <v/>
      </c>
      <c r="AQ28" s="361">
        <f t="shared" si="6"/>
        <v>0</v>
      </c>
      <c r="AR28" s="120" t="str">
        <f t="shared" si="7"/>
        <v xml:space="preserve"> 0</v>
      </c>
      <c r="AS28" s="120" t="str">
        <f>IF(Q28="","",VLOOKUP(Q28,所属・種目コード!$AF$31:$AG$75,2,FALSE))</f>
        <v/>
      </c>
      <c r="AT28" s="120" t="str">
        <f>IF(P28="","",VLOOKUP(P28,所属・種目コード!$AB$2:$AD$8,3,FALSE))</f>
        <v/>
      </c>
      <c r="AU28" s="359">
        <f t="shared" si="8"/>
        <v>0</v>
      </c>
      <c r="AV28" s="120" t="str">
        <f t="shared" si="9"/>
        <v xml:space="preserve"> 0</v>
      </c>
      <c r="AW28" s="120" t="str">
        <f>IF(T28="","",VLOOKUP(T28,所属・種目コード!$AF$31:$AG$75,2,FALSE))</f>
        <v/>
      </c>
      <c r="AX28" s="120" t="str">
        <f>IF(S28="","",VLOOKUP(S28,所属・種目コード!$AB$2:$AD$8,3,FALSE))</f>
        <v/>
      </c>
      <c r="AY28" s="359">
        <f t="shared" si="10"/>
        <v>0</v>
      </c>
      <c r="AZ28" s="120" t="str">
        <f t="shared" si="11"/>
        <v xml:space="preserve"> 0</v>
      </c>
      <c r="BA28" s="120"/>
      <c r="BB28" s="120" t="str">
        <f>IF(N28="","",VLOOKUP(N28,所属・種目コード!$AF$28:$AH$72,3,FALSE))</f>
        <v/>
      </c>
      <c r="BC28" s="361">
        <f t="shared" si="12"/>
        <v>0</v>
      </c>
      <c r="BD28" s="120" t="str">
        <f>IF(Q28="","",VLOOKUP(Q28,所属・種目コード!$AF$28:$AH$72,3,FALSE))</f>
        <v/>
      </c>
      <c r="BE28" s="426">
        <f t="shared" si="13"/>
        <v>0</v>
      </c>
      <c r="BF28" s="120" t="str">
        <f>IF(T28="","",VLOOKUP(T28,所属・種目コード!$AF$28:$AH$72,3,FALSE))</f>
        <v/>
      </c>
      <c r="BG28" s="426">
        <f t="shared" si="14"/>
        <v>0</v>
      </c>
      <c r="BH28" s="107"/>
      <c r="BI28" s="107"/>
      <c r="BJ28" s="107"/>
      <c r="BK28" s="107"/>
      <c r="BL28" s="107"/>
      <c r="BM28" s="107"/>
      <c r="BN28" s="107"/>
      <c r="BO28" s="739" t="s">
        <v>725</v>
      </c>
      <c r="BP28" s="31"/>
      <c r="BQ28" s="31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</row>
    <row r="29" spans="1:153" ht="25" customHeight="1">
      <c r="A29" s="107"/>
      <c r="B29" s="107"/>
      <c r="C29" s="31"/>
      <c r="D29" s="31"/>
      <c r="E29" s="639" t="s">
        <v>552</v>
      </c>
      <c r="F29" s="892">
        <v>17</v>
      </c>
      <c r="G29" s="892"/>
      <c r="H29" s="805"/>
      <c r="I29" s="790"/>
      <c r="J29" s="791"/>
      <c r="K29" s="792"/>
      <c r="L29" s="793"/>
      <c r="M29" s="752"/>
      <c r="N29" s="534"/>
      <c r="O29" s="535"/>
      <c r="P29" s="752"/>
      <c r="Q29" s="534"/>
      <c r="R29" s="535"/>
      <c r="S29" s="601"/>
      <c r="T29" s="534"/>
      <c r="U29" s="535"/>
      <c r="V29" s="694"/>
      <c r="W29" s="123"/>
      <c r="X29" s="124"/>
      <c r="Y29" s="124"/>
      <c r="Z29" s="432" t="s">
        <v>24</v>
      </c>
      <c r="AA29" s="126" t="s">
        <v>46</v>
      </c>
      <c r="AB29" s="127" t="s">
        <v>83</v>
      </c>
      <c r="AC29" s="127" t="s">
        <v>83</v>
      </c>
      <c r="AD29" s="303" t="s">
        <v>83</v>
      </c>
      <c r="AE29" s="427">
        <f t="shared" si="0"/>
        <v>17</v>
      </c>
      <c r="AF29">
        <f t="shared" si="1"/>
        <v>0</v>
      </c>
      <c r="AG29" s="120">
        <f>IF(AA29="","",VLOOKUP(AA29,所属・種目コード!W:X,2,FALSE))</f>
        <v>3</v>
      </c>
      <c r="AH29" s="128">
        <f t="shared" si="2"/>
        <v>0</v>
      </c>
      <c r="AI29" s="120">
        <f t="shared" si="3"/>
        <v>0</v>
      </c>
      <c r="AJ29" s="120">
        <f t="shared" si="4"/>
        <v>0</v>
      </c>
      <c r="AK29" s="120" t="str">
        <f t="shared" si="5"/>
        <v>()</v>
      </c>
      <c r="AL29" s="429">
        <f t="shared" si="15"/>
        <v>0</v>
      </c>
      <c r="AM29" s="120">
        <f>IF(Z29="","",VLOOKUP(Z29,所属・種目コード!AQ:AR,2,FALSE))</f>
        <v>2</v>
      </c>
      <c r="AN29" s="120" t="str">
        <f>IF(L29="","",VLOOKUP(L29,所属・種目コード!$B$2:$D$160,3,FALSE))</f>
        <v/>
      </c>
      <c r="AO29" s="120" t="str">
        <f>IF(N29="","",VLOOKUP(N29,所属・種目コード!$AF$31:$AG$75,2,FALSE))</f>
        <v/>
      </c>
      <c r="AP29" s="120" t="str">
        <f>IF(M29="","",VLOOKUP(M29,所属・種目コード!$AB$2:$AD$8,3,FALSE))</f>
        <v/>
      </c>
      <c r="AQ29" s="361">
        <f t="shared" si="6"/>
        <v>0</v>
      </c>
      <c r="AR29" s="120" t="str">
        <f t="shared" si="7"/>
        <v xml:space="preserve"> 0</v>
      </c>
      <c r="AS29" s="120" t="str">
        <f>IF(Q29="","",VLOOKUP(Q29,所属・種目コード!$AF$31:$AG$75,2,FALSE))</f>
        <v/>
      </c>
      <c r="AT29" s="120" t="str">
        <f>IF(P29="","",VLOOKUP(P29,所属・種目コード!$AB$2:$AD$8,3,FALSE))</f>
        <v/>
      </c>
      <c r="AU29" s="359">
        <f t="shared" si="8"/>
        <v>0</v>
      </c>
      <c r="AV29" s="120" t="str">
        <f t="shared" si="9"/>
        <v xml:space="preserve"> 0</v>
      </c>
      <c r="AW29" s="120" t="str">
        <f>IF(T29="","",VLOOKUP(T29,所属・種目コード!$AF$31:$AG$75,2,FALSE))</f>
        <v/>
      </c>
      <c r="AX29" s="120" t="str">
        <f>IF(S29="","",VLOOKUP(S29,所属・種目コード!$AB$2:$AD$8,3,FALSE))</f>
        <v/>
      </c>
      <c r="AY29" s="359">
        <f t="shared" si="10"/>
        <v>0</v>
      </c>
      <c r="AZ29" s="120" t="str">
        <f t="shared" si="11"/>
        <v xml:space="preserve"> 0</v>
      </c>
      <c r="BA29" s="120"/>
      <c r="BB29" s="120" t="str">
        <f>IF(N29="","",VLOOKUP(N29,所属・種目コード!$AF$28:$AH$72,3,FALSE))</f>
        <v/>
      </c>
      <c r="BC29" s="361">
        <f t="shared" si="12"/>
        <v>0</v>
      </c>
      <c r="BD29" s="120" t="str">
        <f>IF(Q29="","",VLOOKUP(Q29,所属・種目コード!$AF$28:$AH$72,3,FALSE))</f>
        <v/>
      </c>
      <c r="BE29" s="426">
        <f t="shared" si="13"/>
        <v>0</v>
      </c>
      <c r="BF29" s="120" t="str">
        <f>IF(T29="","",VLOOKUP(T29,所属・種目コード!$AF$28:$AH$72,3,FALSE))</f>
        <v/>
      </c>
      <c r="BG29" s="426">
        <f t="shared" si="14"/>
        <v>0</v>
      </c>
      <c r="BH29" s="107"/>
      <c r="BI29" s="107"/>
      <c r="BJ29" s="107"/>
      <c r="BK29" s="107"/>
      <c r="BL29" s="107"/>
      <c r="BM29" s="107"/>
      <c r="BN29" s="107"/>
      <c r="BO29" s="589"/>
      <c r="BP29" s="589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</row>
    <row r="30" spans="1:153" ht="25" customHeight="1">
      <c r="A30" s="107"/>
      <c r="B30" s="107"/>
      <c r="C30" s="31"/>
      <c r="D30" s="31"/>
      <c r="E30" s="639" t="s">
        <v>552</v>
      </c>
      <c r="F30" s="892">
        <v>18</v>
      </c>
      <c r="G30" s="892"/>
      <c r="H30" s="805"/>
      <c r="I30" s="790"/>
      <c r="J30" s="791"/>
      <c r="K30" s="792"/>
      <c r="L30" s="793"/>
      <c r="M30" s="752"/>
      <c r="N30" s="534"/>
      <c r="O30" s="535"/>
      <c r="P30" s="752"/>
      <c r="Q30" s="534"/>
      <c r="R30" s="535"/>
      <c r="S30" s="601"/>
      <c r="T30" s="534"/>
      <c r="U30" s="535"/>
      <c r="V30" s="694"/>
      <c r="W30" s="123"/>
      <c r="X30" s="124"/>
      <c r="Y30" s="124"/>
      <c r="Z30" s="432" t="s">
        <v>24</v>
      </c>
      <c r="AA30" s="126" t="s">
        <v>46</v>
      </c>
      <c r="AB30" s="127" t="s">
        <v>83</v>
      </c>
      <c r="AC30" s="127" t="s">
        <v>83</v>
      </c>
      <c r="AD30" s="303" t="s">
        <v>83</v>
      </c>
      <c r="AE30" s="427">
        <f t="shared" si="0"/>
        <v>18</v>
      </c>
      <c r="AF30">
        <f t="shared" si="1"/>
        <v>0</v>
      </c>
      <c r="AG30" s="120">
        <f>IF(AA30="","",VLOOKUP(AA30,所属・種目コード!W:X,2,FALSE))</f>
        <v>3</v>
      </c>
      <c r="AH30" s="128">
        <f t="shared" si="2"/>
        <v>0</v>
      </c>
      <c r="AI30" s="120">
        <f t="shared" si="3"/>
        <v>0</v>
      </c>
      <c r="AJ30" s="120">
        <f t="shared" si="4"/>
        <v>0</v>
      </c>
      <c r="AK30" s="120" t="str">
        <f t="shared" si="5"/>
        <v>()</v>
      </c>
      <c r="AL30" s="429">
        <f t="shared" si="15"/>
        <v>0</v>
      </c>
      <c r="AM30" s="120">
        <f>IF(Z30="","",VLOOKUP(Z30,所属・種目コード!AQ:AR,2,FALSE))</f>
        <v>2</v>
      </c>
      <c r="AN30" s="120" t="str">
        <f>IF(L30="","",VLOOKUP(L30,所属・種目コード!$B$2:$D$160,3,FALSE))</f>
        <v/>
      </c>
      <c r="AO30" s="120" t="str">
        <f>IF(N30="","",VLOOKUP(N30,所属・種目コード!$AF$31:$AG$75,2,FALSE))</f>
        <v/>
      </c>
      <c r="AP30" s="120" t="str">
        <f>IF(M30="","",VLOOKUP(M30,所属・種目コード!$AB$2:$AD$8,3,FALSE))</f>
        <v/>
      </c>
      <c r="AQ30" s="361">
        <f t="shared" si="6"/>
        <v>0</v>
      </c>
      <c r="AR30" s="120" t="str">
        <f t="shared" si="7"/>
        <v xml:space="preserve"> 0</v>
      </c>
      <c r="AS30" s="120" t="str">
        <f>IF(Q30="","",VLOOKUP(Q30,所属・種目コード!$AF$31:$AG$75,2,FALSE))</f>
        <v/>
      </c>
      <c r="AT30" s="120" t="str">
        <f>IF(P30="","",VLOOKUP(P30,所属・種目コード!$AB$2:$AD$8,3,FALSE))</f>
        <v/>
      </c>
      <c r="AU30" s="359">
        <f t="shared" si="8"/>
        <v>0</v>
      </c>
      <c r="AV30" s="120" t="str">
        <f t="shared" si="9"/>
        <v xml:space="preserve"> 0</v>
      </c>
      <c r="AW30" s="120" t="str">
        <f>IF(T30="","",VLOOKUP(T30,所属・種目コード!$AF$31:$AG$75,2,FALSE))</f>
        <v/>
      </c>
      <c r="AX30" s="120" t="str">
        <f>IF(S30="","",VLOOKUP(S30,所属・種目コード!$AB$2:$AD$8,3,FALSE))</f>
        <v/>
      </c>
      <c r="AY30" s="359">
        <f t="shared" si="10"/>
        <v>0</v>
      </c>
      <c r="AZ30" s="120" t="str">
        <f t="shared" si="11"/>
        <v xml:space="preserve"> 0</v>
      </c>
      <c r="BA30" s="120"/>
      <c r="BB30" s="120" t="str">
        <f>IF(N30="","",VLOOKUP(N30,所属・種目コード!$AF$28:$AH$72,3,FALSE))</f>
        <v/>
      </c>
      <c r="BC30" s="361">
        <f t="shared" si="12"/>
        <v>0</v>
      </c>
      <c r="BD30" s="120" t="str">
        <f>IF(Q30="","",VLOOKUP(Q30,所属・種目コード!$AF$28:$AH$72,3,FALSE))</f>
        <v/>
      </c>
      <c r="BE30" s="426">
        <f t="shared" si="13"/>
        <v>0</v>
      </c>
      <c r="BF30" s="120" t="str">
        <f>IF(T30="","",VLOOKUP(T30,所属・種目コード!$AF$28:$AH$72,3,FALSE))</f>
        <v/>
      </c>
      <c r="BG30" s="426">
        <f t="shared" si="14"/>
        <v>0</v>
      </c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</row>
    <row r="31" spans="1:153" ht="25" customHeight="1">
      <c r="A31" s="107"/>
      <c r="B31" s="107"/>
      <c r="C31" s="31"/>
      <c r="D31" s="31"/>
      <c r="E31" s="639" t="s">
        <v>552</v>
      </c>
      <c r="F31" s="892">
        <v>19</v>
      </c>
      <c r="G31" s="892"/>
      <c r="H31" s="805"/>
      <c r="I31" s="790"/>
      <c r="J31" s="791"/>
      <c r="K31" s="792"/>
      <c r="L31" s="793"/>
      <c r="M31" s="752"/>
      <c r="N31" s="534"/>
      <c r="O31" s="535"/>
      <c r="P31" s="752"/>
      <c r="Q31" s="534"/>
      <c r="R31" s="535"/>
      <c r="S31" s="601"/>
      <c r="T31" s="534"/>
      <c r="U31" s="535"/>
      <c r="V31" s="694"/>
      <c r="W31" s="123"/>
      <c r="X31" s="124"/>
      <c r="Y31" s="124"/>
      <c r="Z31" s="432" t="s">
        <v>24</v>
      </c>
      <c r="AA31" s="126" t="s">
        <v>46</v>
      </c>
      <c r="AB31" s="127" t="s">
        <v>83</v>
      </c>
      <c r="AC31" s="127" t="s">
        <v>83</v>
      </c>
      <c r="AD31" s="303" t="s">
        <v>83</v>
      </c>
      <c r="AE31" s="427">
        <f t="shared" si="0"/>
        <v>19</v>
      </c>
      <c r="AF31">
        <f t="shared" si="1"/>
        <v>0</v>
      </c>
      <c r="AG31" s="120">
        <f>IF(AA31="","",VLOOKUP(AA31,所属・種目コード!W:X,2,FALSE))</f>
        <v>3</v>
      </c>
      <c r="AH31" s="128">
        <f t="shared" si="2"/>
        <v>0</v>
      </c>
      <c r="AI31" s="120">
        <f t="shared" si="3"/>
        <v>0</v>
      </c>
      <c r="AJ31" s="120">
        <f t="shared" si="4"/>
        <v>0</v>
      </c>
      <c r="AK31" s="120" t="str">
        <f t="shared" si="5"/>
        <v>()</v>
      </c>
      <c r="AL31" s="429">
        <f t="shared" si="15"/>
        <v>0</v>
      </c>
      <c r="AM31" s="120">
        <f>IF(Z31="","",VLOOKUP(Z31,所属・種目コード!AQ:AR,2,FALSE))</f>
        <v>2</v>
      </c>
      <c r="AN31" s="120" t="str">
        <f>IF(L31="","",VLOOKUP(L31,所属・種目コード!$B$2:$D$160,3,FALSE))</f>
        <v/>
      </c>
      <c r="AO31" s="120" t="str">
        <f>IF(N31="","",VLOOKUP(N31,所属・種目コード!$AF$31:$AG$75,2,FALSE))</f>
        <v/>
      </c>
      <c r="AP31" s="120" t="str">
        <f>IF(M31="","",VLOOKUP(M31,所属・種目コード!$AB$2:$AD$8,3,FALSE))</f>
        <v/>
      </c>
      <c r="AQ31" s="361">
        <f t="shared" si="6"/>
        <v>0</v>
      </c>
      <c r="AR31" s="120" t="str">
        <f t="shared" si="7"/>
        <v xml:space="preserve"> 0</v>
      </c>
      <c r="AS31" s="120" t="str">
        <f>IF(Q31="","",VLOOKUP(Q31,所属・種目コード!$AF$31:$AG$75,2,FALSE))</f>
        <v/>
      </c>
      <c r="AT31" s="120" t="str">
        <f>IF(P31="","",VLOOKUP(P31,所属・種目コード!$AB$2:$AD$8,3,FALSE))</f>
        <v/>
      </c>
      <c r="AU31" s="359">
        <f t="shared" si="8"/>
        <v>0</v>
      </c>
      <c r="AV31" s="120" t="str">
        <f t="shared" si="9"/>
        <v xml:space="preserve"> 0</v>
      </c>
      <c r="AW31" s="120" t="str">
        <f>IF(T31="","",VLOOKUP(T31,所属・種目コード!$AF$31:$AG$75,2,FALSE))</f>
        <v/>
      </c>
      <c r="AX31" s="120" t="str">
        <f>IF(S31="","",VLOOKUP(S31,所属・種目コード!$AB$2:$AD$8,3,FALSE))</f>
        <v/>
      </c>
      <c r="AY31" s="359">
        <f t="shared" si="10"/>
        <v>0</v>
      </c>
      <c r="AZ31" s="120" t="str">
        <f t="shared" si="11"/>
        <v xml:space="preserve"> 0</v>
      </c>
      <c r="BA31" s="120"/>
      <c r="BB31" s="120" t="str">
        <f>IF(N31="","",VLOOKUP(N31,所属・種目コード!$AF$28:$AH$72,3,FALSE))</f>
        <v/>
      </c>
      <c r="BC31" s="361">
        <f t="shared" si="12"/>
        <v>0</v>
      </c>
      <c r="BD31" s="120" t="str">
        <f>IF(Q31="","",VLOOKUP(Q31,所属・種目コード!$AF$28:$AH$72,3,FALSE))</f>
        <v/>
      </c>
      <c r="BE31" s="426">
        <f t="shared" si="13"/>
        <v>0</v>
      </c>
      <c r="BF31" s="120" t="str">
        <f>IF(T31="","",VLOOKUP(T31,所属・種目コード!$AF$28:$AH$72,3,FALSE))</f>
        <v/>
      </c>
      <c r="BG31" s="426">
        <f t="shared" si="14"/>
        <v>0</v>
      </c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</row>
    <row r="32" spans="1:153" ht="25" customHeight="1" thickBot="1">
      <c r="A32" s="107"/>
      <c r="B32" s="107"/>
      <c r="C32" s="31"/>
      <c r="D32" s="31"/>
      <c r="E32" s="691" t="s">
        <v>552</v>
      </c>
      <c r="F32" s="951">
        <v>20</v>
      </c>
      <c r="G32" s="951"/>
      <c r="H32" s="807"/>
      <c r="I32" s="798"/>
      <c r="J32" s="799"/>
      <c r="K32" s="800"/>
      <c r="L32" s="797"/>
      <c r="M32" s="753"/>
      <c r="N32" s="536"/>
      <c r="O32" s="537"/>
      <c r="P32" s="753"/>
      <c r="Q32" s="536"/>
      <c r="R32" s="662"/>
      <c r="S32" s="687"/>
      <c r="T32" s="661"/>
      <c r="U32" s="662"/>
      <c r="V32" s="696"/>
      <c r="W32" s="457"/>
      <c r="X32" s="124"/>
      <c r="Y32" s="124"/>
      <c r="Z32" s="432" t="s">
        <v>24</v>
      </c>
      <c r="AA32" s="126" t="s">
        <v>46</v>
      </c>
      <c r="AB32" s="127" t="s">
        <v>83</v>
      </c>
      <c r="AC32" s="127" t="s">
        <v>83</v>
      </c>
      <c r="AD32" s="303" t="s">
        <v>83</v>
      </c>
      <c r="AE32" s="427">
        <f t="shared" si="0"/>
        <v>20</v>
      </c>
      <c r="AF32">
        <f t="shared" si="1"/>
        <v>0</v>
      </c>
      <c r="AG32" s="120">
        <f>IF(AA32="","",VLOOKUP(AA32,所属・種目コード!W:X,2,FALSE))</f>
        <v>3</v>
      </c>
      <c r="AH32" s="128">
        <f t="shared" si="2"/>
        <v>0</v>
      </c>
      <c r="AI32" s="120">
        <f t="shared" si="3"/>
        <v>0</v>
      </c>
      <c r="AJ32" s="120">
        <f t="shared" si="4"/>
        <v>0</v>
      </c>
      <c r="AK32" s="120" t="str">
        <f t="shared" si="5"/>
        <v>()</v>
      </c>
      <c r="AL32" s="429">
        <f t="shared" si="15"/>
        <v>0</v>
      </c>
      <c r="AM32" s="120">
        <f>IF(Z32="","",VLOOKUP(Z32,所属・種目コード!AQ:AR,2,FALSE))</f>
        <v>2</v>
      </c>
      <c r="AN32" s="120" t="str">
        <f>IF(L32="","",VLOOKUP(L32,所属・種目コード!$B$2:$D$160,3,FALSE))</f>
        <v/>
      </c>
      <c r="AO32" s="120" t="str">
        <f>IF(N32="","",VLOOKUP(N32,所属・種目コード!$AF$31:$AG$75,2,FALSE))</f>
        <v/>
      </c>
      <c r="AP32" s="120" t="str">
        <f>IF(M32="","",VLOOKUP(M32,所属・種目コード!$AB$2:$AD$8,3,FALSE))</f>
        <v/>
      </c>
      <c r="AQ32" s="361">
        <f t="shared" si="6"/>
        <v>0</v>
      </c>
      <c r="AR32" s="120" t="str">
        <f t="shared" si="7"/>
        <v xml:space="preserve"> 0</v>
      </c>
      <c r="AS32" s="120" t="str">
        <f>IF(Q32="","",VLOOKUP(Q32,所属・種目コード!$AF$31:$AG$75,2,FALSE))</f>
        <v/>
      </c>
      <c r="AT32" s="120" t="str">
        <f>IF(P32="","",VLOOKUP(P32,所属・種目コード!$AB$2:$AD$8,3,FALSE))</f>
        <v/>
      </c>
      <c r="AU32" s="359">
        <f t="shared" si="8"/>
        <v>0</v>
      </c>
      <c r="AV32" s="120" t="str">
        <f t="shared" si="9"/>
        <v xml:space="preserve"> 0</v>
      </c>
      <c r="AW32" s="120" t="str">
        <f>IF(T32="","",VLOOKUP(T32,所属・種目コード!$AF$31:$AG$75,2,FALSE))</f>
        <v/>
      </c>
      <c r="AX32" s="120" t="str">
        <f>IF(S32="","",VLOOKUP(S32,所属・種目コード!$AB$2:$AD$8,3,FALSE))</f>
        <v/>
      </c>
      <c r="AY32" s="359">
        <f t="shared" si="10"/>
        <v>0</v>
      </c>
      <c r="AZ32" s="120" t="str">
        <f t="shared" si="11"/>
        <v xml:space="preserve"> 0</v>
      </c>
      <c r="BA32" s="120"/>
      <c r="BB32" s="120" t="str">
        <f>IF(N32="","",VLOOKUP(N32,所属・種目コード!$AF$28:$AH$72,3,FALSE))</f>
        <v/>
      </c>
      <c r="BC32" s="361">
        <f t="shared" si="12"/>
        <v>0</v>
      </c>
      <c r="BD32" s="120" t="str">
        <f>IF(Q32="","",VLOOKUP(Q32,所属・種目コード!$AF$28:$AH$72,3,FALSE))</f>
        <v/>
      </c>
      <c r="BE32" s="426">
        <f t="shared" si="13"/>
        <v>0</v>
      </c>
      <c r="BF32" s="120" t="str">
        <f>IF(T32="","",VLOOKUP(T32,所属・種目コード!$AF$28:$AH$72,3,FALSE))</f>
        <v/>
      </c>
      <c r="BG32" s="426">
        <f t="shared" si="14"/>
        <v>0</v>
      </c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</row>
    <row r="33" spans="1:154" ht="25" customHeight="1">
      <c r="A33" s="107"/>
      <c r="B33" s="107"/>
      <c r="C33" s="31"/>
      <c r="D33" s="31"/>
      <c r="E33" s="690" t="s">
        <v>441</v>
      </c>
      <c r="F33" s="890">
        <v>21</v>
      </c>
      <c r="G33" s="890"/>
      <c r="H33" s="808"/>
      <c r="I33" s="801"/>
      <c r="J33" s="802"/>
      <c r="K33" s="803"/>
      <c r="L33" s="793"/>
      <c r="M33" s="751"/>
      <c r="N33" s="592"/>
      <c r="O33" s="540"/>
      <c r="P33" s="751"/>
      <c r="Q33" s="592"/>
      <c r="R33" s="540"/>
      <c r="S33" s="600"/>
      <c r="T33" s="592"/>
      <c r="U33" s="540"/>
      <c r="V33" s="693"/>
      <c r="W33" s="685"/>
      <c r="X33" s="124"/>
      <c r="Y33" s="124"/>
      <c r="Z33" s="432" t="s">
        <v>24</v>
      </c>
      <c r="AA33" s="126" t="s">
        <v>46</v>
      </c>
      <c r="AB33" s="127" t="s">
        <v>83</v>
      </c>
      <c r="AC33" s="127" t="s">
        <v>83</v>
      </c>
      <c r="AD33" s="303" t="s">
        <v>83</v>
      </c>
      <c r="AE33" s="427">
        <f t="shared" si="0"/>
        <v>21</v>
      </c>
      <c r="AF33">
        <f t="shared" si="1"/>
        <v>0</v>
      </c>
      <c r="AG33" s="120">
        <f>IF(AA33="","",VLOOKUP(AA33,所属・種目コード!W:X,2,FALSE))</f>
        <v>3</v>
      </c>
      <c r="AH33" s="128">
        <f t="shared" si="2"/>
        <v>0</v>
      </c>
      <c r="AI33" s="120">
        <f t="shared" si="3"/>
        <v>0</v>
      </c>
      <c r="AJ33" s="120">
        <f t="shared" si="4"/>
        <v>0</v>
      </c>
      <c r="AK33" s="120" t="str">
        <f t="shared" si="5"/>
        <v>()</v>
      </c>
      <c r="AL33" s="429">
        <f t="shared" si="15"/>
        <v>0</v>
      </c>
      <c r="AM33" s="120">
        <f>IF(Z33="","",VLOOKUP(Z33,所属・種目コード!AQ:AR,2,FALSE))</f>
        <v>2</v>
      </c>
      <c r="AN33" s="120" t="str">
        <f>IF(L33="","",VLOOKUP(L33,所属・種目コード!$B$2:$D$160,3,FALSE))</f>
        <v/>
      </c>
      <c r="AO33" s="120" t="str">
        <f>IF(N33="","",VLOOKUP(N33,所属・種目コード!$AF$31:$AG$75,2,FALSE))</f>
        <v/>
      </c>
      <c r="AP33" s="120" t="str">
        <f>IF(M33="","",VLOOKUP(M33,所属・種目コード!$AB$2:$AD$8,3,FALSE))</f>
        <v/>
      </c>
      <c r="AQ33" s="361">
        <f t="shared" si="6"/>
        <v>0</v>
      </c>
      <c r="AR33" s="120" t="str">
        <f t="shared" si="7"/>
        <v xml:space="preserve"> 0</v>
      </c>
      <c r="AS33" s="120" t="str">
        <f>IF(Q33="","",VLOOKUP(Q33,所属・種目コード!$AF$31:$AG$75,2,FALSE))</f>
        <v/>
      </c>
      <c r="AT33" s="120" t="str">
        <f>IF(P33="","",VLOOKUP(P33,所属・種目コード!$AB$2:$AD$8,3,FALSE))</f>
        <v/>
      </c>
      <c r="AU33" s="359">
        <f t="shared" si="8"/>
        <v>0</v>
      </c>
      <c r="AV33" s="120" t="str">
        <f t="shared" si="9"/>
        <v xml:space="preserve"> 0</v>
      </c>
      <c r="AW33" s="120" t="str">
        <f>IF(T33="","",VLOOKUP(T33,所属・種目コード!$AF$31:$AG$75,2,FALSE))</f>
        <v/>
      </c>
      <c r="AX33" s="120" t="str">
        <f>IF(S33="","",VLOOKUP(S33,所属・種目コード!$AB$2:$AD$8,3,FALSE))</f>
        <v/>
      </c>
      <c r="AY33" s="359">
        <f t="shared" si="10"/>
        <v>0</v>
      </c>
      <c r="AZ33" s="120" t="str">
        <f t="shared" si="11"/>
        <v xml:space="preserve"> 0</v>
      </c>
      <c r="BA33" s="120"/>
      <c r="BB33" s="120" t="str">
        <f>IF(N33="","",VLOOKUP(N33,所属・種目コード!$AF$28:$AH$72,3,FALSE))</f>
        <v/>
      </c>
      <c r="BC33" s="361">
        <f t="shared" si="12"/>
        <v>0</v>
      </c>
      <c r="BD33" s="120" t="str">
        <f>IF(Q33="","",VLOOKUP(Q33,所属・種目コード!$AF$28:$AH$72,3,FALSE))</f>
        <v/>
      </c>
      <c r="BE33" s="426">
        <f t="shared" si="13"/>
        <v>0</v>
      </c>
      <c r="BF33" s="120" t="str">
        <f>IF(T33="","",VLOOKUP(T33,所属・種目コード!$AF$28:$AH$72,3,FALSE))</f>
        <v/>
      </c>
      <c r="BG33" s="426">
        <f t="shared" si="14"/>
        <v>0</v>
      </c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</row>
    <row r="34" spans="1:154" ht="25" customHeight="1">
      <c r="A34" s="107"/>
      <c r="B34" s="107"/>
      <c r="C34" s="31"/>
      <c r="D34" s="31"/>
      <c r="E34" s="639" t="s">
        <v>441</v>
      </c>
      <c r="F34" s="892">
        <v>22</v>
      </c>
      <c r="G34" s="892"/>
      <c r="H34" s="805"/>
      <c r="I34" s="790"/>
      <c r="J34" s="791"/>
      <c r="K34" s="792"/>
      <c r="L34" s="793"/>
      <c r="M34" s="752"/>
      <c r="N34" s="534"/>
      <c r="O34" s="535"/>
      <c r="P34" s="752"/>
      <c r="Q34" s="534"/>
      <c r="R34" s="535"/>
      <c r="S34" s="601"/>
      <c r="T34" s="534"/>
      <c r="U34" s="535"/>
      <c r="V34" s="694"/>
      <c r="W34" s="123"/>
      <c r="X34" s="124"/>
      <c r="Y34" s="124"/>
      <c r="Z34" s="432" t="s">
        <v>24</v>
      </c>
      <c r="AA34" s="126" t="s">
        <v>46</v>
      </c>
      <c r="AB34" s="127" t="s">
        <v>83</v>
      </c>
      <c r="AC34" s="127" t="s">
        <v>83</v>
      </c>
      <c r="AD34" s="303" t="s">
        <v>83</v>
      </c>
      <c r="AE34" s="427">
        <f t="shared" si="0"/>
        <v>22</v>
      </c>
      <c r="AF34">
        <f t="shared" si="1"/>
        <v>0</v>
      </c>
      <c r="AG34" s="120">
        <f>IF(AA34="","",VLOOKUP(AA34,所属・種目コード!W:X,2,FALSE))</f>
        <v>3</v>
      </c>
      <c r="AH34" s="128">
        <f t="shared" si="2"/>
        <v>0</v>
      </c>
      <c r="AI34" s="120">
        <f t="shared" si="3"/>
        <v>0</v>
      </c>
      <c r="AJ34" s="120">
        <f t="shared" si="4"/>
        <v>0</v>
      </c>
      <c r="AK34" s="120" t="str">
        <f t="shared" si="5"/>
        <v>()</v>
      </c>
      <c r="AL34" s="429">
        <f t="shared" si="15"/>
        <v>0</v>
      </c>
      <c r="AM34" s="120">
        <f>IF(Z34="","",VLOOKUP(Z34,所属・種目コード!AQ:AR,2,FALSE))</f>
        <v>2</v>
      </c>
      <c r="AN34" s="120" t="str">
        <f>IF(L34="","",VLOOKUP(L34,所属・種目コード!$B$2:$D$160,3,FALSE))</f>
        <v/>
      </c>
      <c r="AO34" s="120" t="str">
        <f>IF(N34="","",VLOOKUP(N34,所属・種目コード!$AF$31:$AG$75,2,FALSE))</f>
        <v/>
      </c>
      <c r="AP34" s="120" t="str">
        <f>IF(M34="","",VLOOKUP(M34,所属・種目コード!$AB$2:$AD$8,3,FALSE))</f>
        <v/>
      </c>
      <c r="AQ34" s="361">
        <f t="shared" si="6"/>
        <v>0</v>
      </c>
      <c r="AR34" s="120" t="str">
        <f t="shared" si="7"/>
        <v xml:space="preserve"> 0</v>
      </c>
      <c r="AS34" s="120" t="str">
        <f>IF(Q34="","",VLOOKUP(Q34,所属・種目コード!$AF$31:$AG$75,2,FALSE))</f>
        <v/>
      </c>
      <c r="AT34" s="120" t="str">
        <f>IF(P34="","",VLOOKUP(P34,所属・種目コード!$AB$2:$AD$8,3,FALSE))</f>
        <v/>
      </c>
      <c r="AU34" s="359">
        <f t="shared" si="8"/>
        <v>0</v>
      </c>
      <c r="AV34" s="120" t="str">
        <f t="shared" si="9"/>
        <v xml:space="preserve"> 0</v>
      </c>
      <c r="AW34" s="120" t="str">
        <f>IF(T34="","",VLOOKUP(T34,所属・種目コード!$AF$31:$AG$75,2,FALSE))</f>
        <v/>
      </c>
      <c r="AX34" s="120" t="str">
        <f>IF(S34="","",VLOOKUP(S34,所属・種目コード!$AB$2:$AD$8,3,FALSE))</f>
        <v/>
      </c>
      <c r="AY34" s="359">
        <f t="shared" si="10"/>
        <v>0</v>
      </c>
      <c r="AZ34" s="120" t="str">
        <f t="shared" si="11"/>
        <v xml:space="preserve"> 0</v>
      </c>
      <c r="BA34" s="120"/>
      <c r="BB34" s="120" t="str">
        <f>IF(N34="","",VLOOKUP(N34,所属・種目コード!$AF$28:$AH$72,3,FALSE))</f>
        <v/>
      </c>
      <c r="BC34" s="361">
        <f t="shared" si="12"/>
        <v>0</v>
      </c>
      <c r="BD34" s="120" t="str">
        <f>IF(Q34="","",VLOOKUP(Q34,所属・種目コード!$AF$28:$AH$72,3,FALSE))</f>
        <v/>
      </c>
      <c r="BE34" s="426">
        <f t="shared" si="13"/>
        <v>0</v>
      </c>
      <c r="BF34" s="120" t="str">
        <f>IF(T34="","",VLOOKUP(T34,所属・種目コード!$AF$28:$AH$72,3,FALSE))</f>
        <v/>
      </c>
      <c r="BG34" s="426">
        <f t="shared" si="14"/>
        <v>0</v>
      </c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</row>
    <row r="35" spans="1:154" ht="25" customHeight="1">
      <c r="A35" s="107"/>
      <c r="B35" s="107"/>
      <c r="C35" s="31"/>
      <c r="D35" s="31"/>
      <c r="E35" s="639" t="s">
        <v>441</v>
      </c>
      <c r="F35" s="892">
        <v>23</v>
      </c>
      <c r="G35" s="892"/>
      <c r="H35" s="805"/>
      <c r="I35" s="790"/>
      <c r="J35" s="791"/>
      <c r="K35" s="792"/>
      <c r="L35" s="793"/>
      <c r="M35" s="752"/>
      <c r="N35" s="534"/>
      <c r="O35" s="535"/>
      <c r="P35" s="752"/>
      <c r="Q35" s="534"/>
      <c r="R35" s="535"/>
      <c r="S35" s="601"/>
      <c r="T35" s="534"/>
      <c r="U35" s="535"/>
      <c r="V35" s="694"/>
      <c r="W35" s="123"/>
      <c r="X35" s="124"/>
      <c r="Y35" s="124"/>
      <c r="Z35" s="432" t="s">
        <v>24</v>
      </c>
      <c r="AA35" s="126" t="s">
        <v>46</v>
      </c>
      <c r="AB35" s="127" t="s">
        <v>83</v>
      </c>
      <c r="AC35" s="127" t="s">
        <v>83</v>
      </c>
      <c r="AD35" s="303" t="s">
        <v>83</v>
      </c>
      <c r="AE35" s="427">
        <f t="shared" si="0"/>
        <v>23</v>
      </c>
      <c r="AF35">
        <f t="shared" si="1"/>
        <v>0</v>
      </c>
      <c r="AG35" s="120">
        <f>IF(AA35="","",VLOOKUP(AA35,所属・種目コード!W:X,2,FALSE))</f>
        <v>3</v>
      </c>
      <c r="AH35" s="128">
        <f t="shared" si="2"/>
        <v>0</v>
      </c>
      <c r="AI35" s="120">
        <f t="shared" si="3"/>
        <v>0</v>
      </c>
      <c r="AJ35" s="120">
        <f t="shared" si="4"/>
        <v>0</v>
      </c>
      <c r="AK35" s="120" t="str">
        <f t="shared" si="5"/>
        <v>()</v>
      </c>
      <c r="AL35" s="429">
        <f t="shared" si="15"/>
        <v>0</v>
      </c>
      <c r="AM35" s="120">
        <f>IF(Z35="","",VLOOKUP(Z35,所属・種目コード!AQ:AR,2,FALSE))</f>
        <v>2</v>
      </c>
      <c r="AN35" s="120" t="str">
        <f>IF(L35="","",VLOOKUP(L35,所属・種目コード!$B$2:$D$160,3,FALSE))</f>
        <v/>
      </c>
      <c r="AO35" s="120" t="str">
        <f>IF(N35="","",VLOOKUP(N35,所属・種目コード!$AF$31:$AG$75,2,FALSE))</f>
        <v/>
      </c>
      <c r="AP35" s="120" t="str">
        <f>IF(M35="","",VLOOKUP(M35,所属・種目コード!$AB$2:$AD$8,3,FALSE))</f>
        <v/>
      </c>
      <c r="AQ35" s="361">
        <f t="shared" si="6"/>
        <v>0</v>
      </c>
      <c r="AR35" s="120" t="str">
        <f t="shared" si="7"/>
        <v xml:space="preserve"> 0</v>
      </c>
      <c r="AS35" s="120" t="str">
        <f>IF(Q35="","",VLOOKUP(Q35,所属・種目コード!$AF$31:$AG$75,2,FALSE))</f>
        <v/>
      </c>
      <c r="AT35" s="120" t="str">
        <f>IF(P35="","",VLOOKUP(P35,所属・種目コード!$AB$2:$AD$8,3,FALSE))</f>
        <v/>
      </c>
      <c r="AU35" s="359">
        <f t="shared" si="8"/>
        <v>0</v>
      </c>
      <c r="AV35" s="120" t="str">
        <f t="shared" si="9"/>
        <v xml:space="preserve"> 0</v>
      </c>
      <c r="AW35" s="120" t="str">
        <f>IF(T35="","",VLOOKUP(T35,所属・種目コード!$AF$31:$AG$75,2,FALSE))</f>
        <v/>
      </c>
      <c r="AX35" s="120" t="str">
        <f>IF(S35="","",VLOOKUP(S35,所属・種目コード!$AB$2:$AD$8,3,FALSE))</f>
        <v/>
      </c>
      <c r="AY35" s="359">
        <f t="shared" si="10"/>
        <v>0</v>
      </c>
      <c r="AZ35" s="120" t="str">
        <f t="shared" si="11"/>
        <v xml:space="preserve"> 0</v>
      </c>
      <c r="BA35" s="120"/>
      <c r="BB35" s="120" t="str">
        <f>IF(N35="","",VLOOKUP(N35,所属・種目コード!$AF$28:$AH$72,3,FALSE))</f>
        <v/>
      </c>
      <c r="BC35" s="361">
        <f t="shared" si="12"/>
        <v>0</v>
      </c>
      <c r="BD35" s="120" t="str">
        <f>IF(Q35="","",VLOOKUP(Q35,所属・種目コード!$AF$28:$AH$72,3,FALSE))</f>
        <v/>
      </c>
      <c r="BE35" s="426">
        <f t="shared" si="13"/>
        <v>0</v>
      </c>
      <c r="BF35" s="120" t="str">
        <f>IF(T35="","",VLOOKUP(T35,所属・種目コード!$AF$28:$AH$72,3,FALSE))</f>
        <v/>
      </c>
      <c r="BG35" s="426">
        <f t="shared" si="14"/>
        <v>0</v>
      </c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</row>
    <row r="36" spans="1:154" ht="25" customHeight="1">
      <c r="A36" s="107"/>
      <c r="B36" s="107"/>
      <c r="C36" s="31"/>
      <c r="D36" s="31"/>
      <c r="E36" s="639" t="s">
        <v>441</v>
      </c>
      <c r="F36" s="892">
        <v>24</v>
      </c>
      <c r="G36" s="892"/>
      <c r="H36" s="805"/>
      <c r="I36" s="790"/>
      <c r="J36" s="791"/>
      <c r="K36" s="792"/>
      <c r="L36" s="793"/>
      <c r="M36" s="752"/>
      <c r="N36" s="534"/>
      <c r="O36" s="535"/>
      <c r="P36" s="752"/>
      <c r="Q36" s="534"/>
      <c r="R36" s="535"/>
      <c r="S36" s="601"/>
      <c r="T36" s="534"/>
      <c r="U36" s="535"/>
      <c r="V36" s="694"/>
      <c r="W36" s="123"/>
      <c r="X36" s="124"/>
      <c r="Y36" s="124"/>
      <c r="Z36" s="432" t="s">
        <v>24</v>
      </c>
      <c r="AA36" s="126" t="s">
        <v>46</v>
      </c>
      <c r="AB36" s="127" t="s">
        <v>83</v>
      </c>
      <c r="AC36" s="127" t="s">
        <v>83</v>
      </c>
      <c r="AD36" s="303" t="s">
        <v>83</v>
      </c>
      <c r="AE36" s="427">
        <f t="shared" si="0"/>
        <v>24</v>
      </c>
      <c r="AF36">
        <f t="shared" si="1"/>
        <v>0</v>
      </c>
      <c r="AG36" s="120">
        <f>IF(AA36="","",VLOOKUP(AA36,所属・種目コード!W:X,2,FALSE))</f>
        <v>3</v>
      </c>
      <c r="AH36" s="128">
        <f t="shared" si="2"/>
        <v>0</v>
      </c>
      <c r="AI36" s="120">
        <f t="shared" si="3"/>
        <v>0</v>
      </c>
      <c r="AJ36" s="120">
        <f t="shared" si="4"/>
        <v>0</v>
      </c>
      <c r="AK36" s="120" t="str">
        <f t="shared" si="5"/>
        <v>()</v>
      </c>
      <c r="AL36" s="429">
        <f t="shared" si="15"/>
        <v>0</v>
      </c>
      <c r="AM36" s="120">
        <f>IF(Z36="","",VLOOKUP(Z36,所属・種目コード!AQ:AR,2,FALSE))</f>
        <v>2</v>
      </c>
      <c r="AN36" s="120" t="str">
        <f>IF(L36="","",VLOOKUP(L36,所属・種目コード!$B$2:$D$160,3,FALSE))</f>
        <v/>
      </c>
      <c r="AO36" s="120" t="str">
        <f>IF(N36="","",VLOOKUP(N36,所属・種目コード!$AF$31:$AG$75,2,FALSE))</f>
        <v/>
      </c>
      <c r="AP36" s="120" t="str">
        <f>IF(M36="","",VLOOKUP(M36,所属・種目コード!$AB$2:$AD$8,3,FALSE))</f>
        <v/>
      </c>
      <c r="AQ36" s="361">
        <f t="shared" si="6"/>
        <v>0</v>
      </c>
      <c r="AR36" s="120" t="str">
        <f t="shared" si="7"/>
        <v xml:space="preserve"> 0</v>
      </c>
      <c r="AS36" s="120" t="str">
        <f>IF(Q36="","",VLOOKUP(Q36,所属・種目コード!$AF$31:$AG$75,2,FALSE))</f>
        <v/>
      </c>
      <c r="AT36" s="120" t="str">
        <f>IF(P36="","",VLOOKUP(P36,所属・種目コード!$AB$2:$AD$8,3,FALSE))</f>
        <v/>
      </c>
      <c r="AU36" s="359">
        <f t="shared" si="8"/>
        <v>0</v>
      </c>
      <c r="AV36" s="120" t="str">
        <f t="shared" si="9"/>
        <v xml:space="preserve"> 0</v>
      </c>
      <c r="AW36" s="120" t="str">
        <f>IF(T36="","",VLOOKUP(T36,所属・種目コード!$AF$31:$AG$75,2,FALSE))</f>
        <v/>
      </c>
      <c r="AX36" s="120" t="str">
        <f>IF(S36="","",VLOOKUP(S36,所属・種目コード!$AB$2:$AD$8,3,FALSE))</f>
        <v/>
      </c>
      <c r="AY36" s="359">
        <f t="shared" si="10"/>
        <v>0</v>
      </c>
      <c r="AZ36" s="120" t="str">
        <f t="shared" si="11"/>
        <v xml:space="preserve"> 0</v>
      </c>
      <c r="BA36" s="120"/>
      <c r="BB36" s="120" t="str">
        <f>IF(N36="","",VLOOKUP(N36,所属・種目コード!$AF$28:$AH$72,3,FALSE))</f>
        <v/>
      </c>
      <c r="BC36" s="361">
        <f t="shared" si="12"/>
        <v>0</v>
      </c>
      <c r="BD36" s="120" t="str">
        <f>IF(Q36="","",VLOOKUP(Q36,所属・種目コード!$AF$28:$AH$72,3,FALSE))</f>
        <v/>
      </c>
      <c r="BE36" s="426">
        <f t="shared" si="13"/>
        <v>0</v>
      </c>
      <c r="BF36" s="120" t="str">
        <f>IF(T36="","",VLOOKUP(T36,所属・種目コード!$AF$28:$AH$72,3,FALSE))</f>
        <v/>
      </c>
      <c r="BG36" s="426">
        <f t="shared" si="14"/>
        <v>0</v>
      </c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</row>
    <row r="37" spans="1:154" ht="25" customHeight="1" thickBot="1">
      <c r="A37" s="107"/>
      <c r="B37" s="107"/>
      <c r="C37" s="31"/>
      <c r="D37" s="31"/>
      <c r="E37" s="640" t="s">
        <v>441</v>
      </c>
      <c r="F37" s="955">
        <v>25</v>
      </c>
      <c r="G37" s="955"/>
      <c r="H37" s="806"/>
      <c r="I37" s="794"/>
      <c r="J37" s="795"/>
      <c r="K37" s="796"/>
      <c r="L37" s="797"/>
      <c r="M37" s="753"/>
      <c r="N37" s="536"/>
      <c r="O37" s="537"/>
      <c r="P37" s="753"/>
      <c r="Q37" s="536"/>
      <c r="R37" s="537"/>
      <c r="S37" s="602"/>
      <c r="T37" s="536"/>
      <c r="U37" s="537"/>
      <c r="V37" s="695"/>
      <c r="W37" s="129"/>
      <c r="X37" s="124"/>
      <c r="Y37" s="124"/>
      <c r="Z37" s="432" t="s">
        <v>24</v>
      </c>
      <c r="AA37" s="126" t="s">
        <v>46</v>
      </c>
      <c r="AB37" s="127" t="s">
        <v>83</v>
      </c>
      <c r="AC37" s="127" t="s">
        <v>83</v>
      </c>
      <c r="AD37" s="303" t="s">
        <v>83</v>
      </c>
      <c r="AE37" s="427">
        <f t="shared" si="0"/>
        <v>25</v>
      </c>
      <c r="AF37">
        <f t="shared" si="1"/>
        <v>0</v>
      </c>
      <c r="AG37" s="120">
        <f>IF(AA37="","",VLOOKUP(AA37,所属・種目コード!W:X,2,FALSE))</f>
        <v>3</v>
      </c>
      <c r="AH37" s="128">
        <f t="shared" si="2"/>
        <v>0</v>
      </c>
      <c r="AI37" s="120">
        <f t="shared" si="3"/>
        <v>0</v>
      </c>
      <c r="AJ37" s="120">
        <f t="shared" si="4"/>
        <v>0</v>
      </c>
      <c r="AK37" s="120" t="str">
        <f t="shared" si="5"/>
        <v>()</v>
      </c>
      <c r="AL37" s="429">
        <f t="shared" si="15"/>
        <v>0</v>
      </c>
      <c r="AM37" s="120">
        <f>IF(Z37="","",VLOOKUP(Z37,所属・種目コード!AQ:AR,2,FALSE))</f>
        <v>2</v>
      </c>
      <c r="AN37" s="120" t="str">
        <f>IF(L37="","",VLOOKUP(L37,所属・種目コード!$B$2:$D$160,3,FALSE))</f>
        <v/>
      </c>
      <c r="AO37" s="120" t="str">
        <f>IF(N37="","",VLOOKUP(N37,所属・種目コード!$AF$31:$AG$75,2,FALSE))</f>
        <v/>
      </c>
      <c r="AP37" s="120" t="str">
        <f>IF(M37="","",VLOOKUP(M37,所属・種目コード!$AB$2:$AD$8,3,FALSE))</f>
        <v/>
      </c>
      <c r="AQ37" s="361">
        <f t="shared" si="6"/>
        <v>0</v>
      </c>
      <c r="AR37" s="120" t="str">
        <f t="shared" si="7"/>
        <v xml:space="preserve"> 0</v>
      </c>
      <c r="AS37" s="120" t="str">
        <f>IF(Q37="","",VLOOKUP(Q37,所属・種目コード!$AF$31:$AG$75,2,FALSE))</f>
        <v/>
      </c>
      <c r="AT37" s="120" t="str">
        <f>IF(P37="","",VLOOKUP(P37,所属・種目コード!$AB$2:$AD$8,3,FALSE))</f>
        <v/>
      </c>
      <c r="AU37" s="359">
        <f t="shared" si="8"/>
        <v>0</v>
      </c>
      <c r="AV37" s="120" t="str">
        <f t="shared" si="9"/>
        <v xml:space="preserve"> 0</v>
      </c>
      <c r="AW37" s="120" t="str">
        <f>IF(T37="","",VLOOKUP(T37,所属・種目コード!$AF$31:$AG$75,2,FALSE))</f>
        <v/>
      </c>
      <c r="AX37" s="120" t="str">
        <f>IF(S37="","",VLOOKUP(S37,所属・種目コード!$AB$2:$AD$8,3,FALSE))</f>
        <v/>
      </c>
      <c r="AY37" s="359">
        <f t="shared" si="10"/>
        <v>0</v>
      </c>
      <c r="AZ37" s="120" t="str">
        <f t="shared" si="11"/>
        <v xml:space="preserve"> 0</v>
      </c>
      <c r="BA37" s="120"/>
      <c r="BB37" s="120" t="str">
        <f>IF(N37="","",VLOOKUP(N37,所属・種目コード!$AF$28:$AH$72,3,FALSE))</f>
        <v/>
      </c>
      <c r="BC37" s="361">
        <f t="shared" si="12"/>
        <v>0</v>
      </c>
      <c r="BD37" s="120" t="str">
        <f>IF(Q37="","",VLOOKUP(Q37,所属・種目コード!$AF$28:$AH$72,3,FALSE))</f>
        <v/>
      </c>
      <c r="BE37" s="426">
        <f t="shared" si="13"/>
        <v>0</v>
      </c>
      <c r="BF37" s="120" t="str">
        <f>IF(T37="","",VLOOKUP(T37,所属・種目コード!$AF$28:$AH$72,3,FALSE))</f>
        <v/>
      </c>
      <c r="BG37" s="426">
        <f t="shared" si="14"/>
        <v>0</v>
      </c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</row>
    <row r="38" spans="1:154" ht="23.4" customHeight="1" thickBot="1">
      <c r="A38" s="107"/>
      <c r="B38" s="107"/>
      <c r="C38" s="31"/>
      <c r="D38" s="31"/>
      <c r="E38" s="625"/>
      <c r="F38" s="319"/>
      <c r="G38" s="319"/>
      <c r="H38" s="320"/>
      <c r="I38" s="341"/>
      <c r="J38" s="321"/>
      <c r="K38" s="341"/>
      <c r="L38" s="786"/>
      <c r="M38" s="341"/>
      <c r="N38" s="322"/>
      <c r="O38" s="323"/>
      <c r="P38" s="323"/>
      <c r="Q38" s="431"/>
      <c r="R38" s="323"/>
      <c r="S38" s="323"/>
      <c r="T38" s="322"/>
      <c r="U38" s="323"/>
      <c r="V38" s="203"/>
      <c r="W38" s="124"/>
      <c r="X38" s="124"/>
      <c r="Y38" s="124"/>
      <c r="Z38" s="432"/>
      <c r="AA38" s="126"/>
      <c r="AB38" s="127"/>
      <c r="AC38" s="127"/>
      <c r="AD38" s="303"/>
      <c r="AE38" s="427"/>
      <c r="AG38" s="120"/>
      <c r="AH38" s="128"/>
      <c r="AI38" s="120"/>
      <c r="AJ38" s="120"/>
      <c r="AK38" s="120"/>
      <c r="AL38" s="429"/>
      <c r="AM38" s="120"/>
      <c r="AN38" s="120"/>
      <c r="AO38" s="120"/>
      <c r="AP38" s="120"/>
      <c r="AQ38" s="361"/>
      <c r="AR38" s="120"/>
      <c r="AS38" s="120"/>
      <c r="AT38" s="120"/>
      <c r="AU38" s="359"/>
      <c r="AV38" s="120"/>
      <c r="AW38" s="120"/>
      <c r="AX38" s="120"/>
      <c r="AY38" s="359"/>
      <c r="AZ38" s="120"/>
      <c r="BA38" s="120"/>
      <c r="BB38" s="120"/>
      <c r="BC38" s="361"/>
      <c r="BD38" s="120"/>
      <c r="BE38" s="426"/>
      <c r="BF38" s="120"/>
      <c r="BG38" s="426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</row>
    <row r="39" spans="1:154" ht="23.4" customHeight="1" thickBot="1">
      <c r="A39" s="107"/>
      <c r="B39" s="107"/>
      <c r="C39" s="31"/>
      <c r="D39" s="31"/>
      <c r="E39" s="780" t="s">
        <v>468</v>
      </c>
      <c r="F39" s="952" t="s">
        <v>452</v>
      </c>
      <c r="G39" s="953"/>
      <c r="H39" s="731" t="s">
        <v>453</v>
      </c>
      <c r="I39" s="727" t="s">
        <v>457</v>
      </c>
      <c r="J39" s="728" t="s">
        <v>20</v>
      </c>
      <c r="K39" s="729" t="s">
        <v>25</v>
      </c>
      <c r="L39" s="730" t="s">
        <v>956</v>
      </c>
      <c r="M39" s="754" t="s">
        <v>914</v>
      </c>
      <c r="N39" s="755" t="s">
        <v>915</v>
      </c>
      <c r="O39" s="756" t="s">
        <v>916</v>
      </c>
      <c r="P39" s="747" t="s">
        <v>914</v>
      </c>
      <c r="Q39" s="748" t="s">
        <v>917</v>
      </c>
      <c r="R39" s="749" t="s">
        <v>918</v>
      </c>
      <c r="S39" s="677" t="s">
        <v>919</v>
      </c>
      <c r="T39" s="677" t="s">
        <v>920</v>
      </c>
      <c r="U39" s="678" t="s">
        <v>921</v>
      </c>
      <c r="V39" s="679" t="s">
        <v>459</v>
      </c>
      <c r="W39" s="680" t="s">
        <v>458</v>
      </c>
      <c r="X39" s="124"/>
      <c r="Y39" s="124"/>
      <c r="Z39" s="432"/>
      <c r="AA39" s="126"/>
      <c r="AB39" s="127"/>
      <c r="AC39" s="127"/>
      <c r="AD39" s="303"/>
      <c r="AE39" s="427"/>
      <c r="AG39" s="120"/>
      <c r="AH39" s="128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H39" s="107"/>
      <c r="BI39" s="107"/>
      <c r="BJ39" s="107"/>
      <c r="BK39" s="107"/>
      <c r="BL39" s="107"/>
      <c r="BM39" s="107"/>
      <c r="BN39" s="107"/>
      <c r="BO39" s="573" t="s">
        <v>2262</v>
      </c>
      <c r="BP39" s="574" t="s">
        <v>2263</v>
      </c>
      <c r="BQ39" s="575" t="s">
        <v>2284</v>
      </c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</row>
    <row r="40" spans="1:154" ht="25" customHeight="1" thickBot="1">
      <c r="A40" s="107"/>
      <c r="B40" s="107"/>
      <c r="C40" s="31"/>
      <c r="D40" s="31"/>
      <c r="E40" s="681" t="s">
        <v>467</v>
      </c>
      <c r="F40" s="876">
        <v>1</v>
      </c>
      <c r="G40" s="956"/>
      <c r="H40" s="804"/>
      <c r="I40" s="788"/>
      <c r="J40" s="809"/>
      <c r="K40" s="788"/>
      <c r="L40" s="789"/>
      <c r="M40" s="663"/>
      <c r="N40" s="664"/>
      <c r="O40" s="665"/>
      <c r="P40" s="663"/>
      <c r="Q40" s="664"/>
      <c r="R40" s="665"/>
      <c r="S40" s="603"/>
      <c r="T40" s="592"/>
      <c r="U40" s="540"/>
      <c r="V40" s="211"/>
      <c r="W40" s="685"/>
      <c r="X40" s="124"/>
      <c r="Y40" s="124"/>
      <c r="Z40" s="432" t="s">
        <v>23</v>
      </c>
      <c r="AA40" s="126" t="s">
        <v>46</v>
      </c>
      <c r="AB40" s="127" t="s">
        <v>83</v>
      </c>
      <c r="AC40" s="127" t="s">
        <v>83</v>
      </c>
      <c r="AD40" s="303" t="s">
        <v>83</v>
      </c>
      <c r="AE40" s="428">
        <f t="shared" ref="AE40:AE64" si="16">F40</f>
        <v>1</v>
      </c>
      <c r="AF40">
        <f t="shared" ref="AF40:AF59" si="17">L40</f>
        <v>0</v>
      </c>
      <c r="AG40" s="120">
        <f>IF(AA40="","",VLOOKUP(AA40,所属・種目コード!W:X,2,FALSE))</f>
        <v>3</v>
      </c>
      <c r="AH40" s="128">
        <f t="shared" ref="AH40:AH59" si="18">H40</f>
        <v>0</v>
      </c>
      <c r="AI40" s="120">
        <f t="shared" ref="AI40:AI59" si="19">J40</f>
        <v>0</v>
      </c>
      <c r="AJ40" s="120">
        <f t="shared" ref="AJ40:AJ64" si="20">I40</f>
        <v>0</v>
      </c>
      <c r="AK40" s="120" t="str">
        <f t="shared" ref="AK40:AK64" si="21">CONCATENATE(I40,"(",J40,")")</f>
        <v>()</v>
      </c>
      <c r="AL40" s="429">
        <f t="shared" si="15"/>
        <v>0</v>
      </c>
      <c r="AM40" s="120">
        <f>IF(Z40="","",VLOOKUP(Z40,所属・種目コード!AQ:AR,2,FALSE))</f>
        <v>1</v>
      </c>
      <c r="AN40" s="120" t="str">
        <f>IF(L40="","",VLOOKUP(L40,所属・種目コード!$B$2:$D$160,3,FALSE))</f>
        <v/>
      </c>
      <c r="AO40" s="120" t="str">
        <f>IF(N40="","",VLOOKUP(N40,所属・種目コード!$AF$2:$AG$27,2,FALSE))</f>
        <v/>
      </c>
      <c r="AP40" s="120" t="str">
        <f>IF(M40="","",VLOOKUP(M40,所属・種目コード!$AB$2:$AD$11,3,FALSE))</f>
        <v/>
      </c>
      <c r="AQ40" s="361">
        <f t="shared" si="6"/>
        <v>0</v>
      </c>
      <c r="AR40" s="120" t="str">
        <f t="shared" si="7"/>
        <v xml:space="preserve"> 0</v>
      </c>
      <c r="AS40" s="120" t="str">
        <f>IF(Q40="","",VLOOKUP(Q40,所属・種目コード!$AF$2:$AG$26,2,FALSE))</f>
        <v/>
      </c>
      <c r="AT40" s="120" t="str">
        <f>IF(P40="","",VLOOKUP(P40,所属・種目コード!$AB$2:$AD$11,3,FALSE))</f>
        <v/>
      </c>
      <c r="AU40" s="361">
        <f t="shared" ref="AU40:AU64" si="22">R40</f>
        <v>0</v>
      </c>
      <c r="AV40" s="120" t="str">
        <f t="shared" si="9"/>
        <v xml:space="preserve"> 0</v>
      </c>
      <c r="AW40" s="120" t="str">
        <f>IF(T40="","",VLOOKUP(T40,所属・種目コード!$AF$2:$AG$75,2,FALSE))</f>
        <v/>
      </c>
      <c r="AX40" s="120" t="str">
        <f>IF(S40="","",VLOOKUP(S40,所属・種目コード!$AB$2:$AD$11,3,FALSE))</f>
        <v/>
      </c>
      <c r="AY40" s="359">
        <f>U40</f>
        <v>0</v>
      </c>
      <c r="AZ40" s="120" t="str">
        <f t="shared" si="11"/>
        <v xml:space="preserve"> 0</v>
      </c>
      <c r="BA40" s="120"/>
      <c r="BB40" s="120" t="str">
        <f>IF(N40="","",VLOOKUP(N40,所属・種目コード!$AF$2:$AH$25,3,FALSE))</f>
        <v/>
      </c>
      <c r="BC40" s="361">
        <f t="shared" si="12"/>
        <v>0</v>
      </c>
      <c r="BD40" s="120" t="str">
        <f>IF(Q40="","",VLOOKUP(Q40,所属・種目コード!$AF$2:$AH$25,3,FALSE))</f>
        <v/>
      </c>
      <c r="BE40" s="426">
        <f t="shared" si="13"/>
        <v>0</v>
      </c>
      <c r="BF40" s="120" t="str">
        <f>IF(T40="","",VLOOKUP(T40,所属・種目コード!$AF$2:$AH$25,3,FALSE))</f>
        <v/>
      </c>
      <c r="BG40" s="426">
        <f t="shared" si="14"/>
        <v>0</v>
      </c>
      <c r="BH40" s="107"/>
      <c r="BI40" s="107"/>
      <c r="BJ40" s="107"/>
      <c r="BK40" s="107"/>
      <c r="BL40" s="107"/>
      <c r="BM40" s="107"/>
      <c r="BN40" s="107"/>
      <c r="BO40" s="703" t="s">
        <v>1034</v>
      </c>
      <c r="BP40" s="576" t="s">
        <v>88</v>
      </c>
      <c r="BQ40" s="578" t="s">
        <v>2285</v>
      </c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</row>
    <row r="41" spans="1:154" ht="25" customHeight="1">
      <c r="A41" s="107"/>
      <c r="B41" s="946" t="s">
        <v>526</v>
      </c>
      <c r="C41" s="107"/>
      <c r="D41" s="107"/>
      <c r="E41" s="641" t="s">
        <v>553</v>
      </c>
      <c r="F41" s="867">
        <v>2</v>
      </c>
      <c r="G41" s="950"/>
      <c r="H41" s="805"/>
      <c r="I41" s="792"/>
      <c r="J41" s="810"/>
      <c r="K41" s="792"/>
      <c r="L41" s="793"/>
      <c r="M41" s="663"/>
      <c r="N41" s="534"/>
      <c r="O41" s="535"/>
      <c r="P41" s="663"/>
      <c r="Q41" s="534"/>
      <c r="R41" s="535"/>
      <c r="S41" s="601"/>
      <c r="T41" s="534"/>
      <c r="U41" s="535"/>
      <c r="V41" s="122"/>
      <c r="W41" s="123"/>
      <c r="X41" s="124"/>
      <c r="Y41" s="124"/>
      <c r="Z41" s="432" t="s">
        <v>23</v>
      </c>
      <c r="AA41" s="126" t="s">
        <v>46</v>
      </c>
      <c r="AB41" s="127" t="s">
        <v>83</v>
      </c>
      <c r="AC41" s="127" t="s">
        <v>83</v>
      </c>
      <c r="AD41" s="303" t="s">
        <v>83</v>
      </c>
      <c r="AE41" s="428">
        <f t="shared" si="16"/>
        <v>2</v>
      </c>
      <c r="AF41">
        <f t="shared" si="17"/>
        <v>0</v>
      </c>
      <c r="AG41" s="120">
        <f>IF(AA41="","",VLOOKUP(AA41,所属・種目コード!W:X,2,FALSE))</f>
        <v>3</v>
      </c>
      <c r="AH41" s="128">
        <f t="shared" si="18"/>
        <v>0</v>
      </c>
      <c r="AI41" s="120">
        <f t="shared" si="19"/>
        <v>0</v>
      </c>
      <c r="AJ41" s="120">
        <f t="shared" si="20"/>
        <v>0</v>
      </c>
      <c r="AK41" s="120" t="str">
        <f t="shared" si="21"/>
        <v>()</v>
      </c>
      <c r="AL41" s="429">
        <f t="shared" si="15"/>
        <v>0</v>
      </c>
      <c r="AM41" s="120">
        <f>IF(Z41="","",VLOOKUP(Z41,所属・種目コード!AQ:AR,2,FALSE))</f>
        <v>1</v>
      </c>
      <c r="AN41" s="120" t="str">
        <f>IF(L41="","",VLOOKUP(L41,所属・種目コード!$B$2:$D$160,3,FALSE))</f>
        <v/>
      </c>
      <c r="AO41" s="120" t="str">
        <f>IF(N41="","",VLOOKUP(N41,所属・種目コード!$AF$2:$AG$27,2,FALSE))</f>
        <v/>
      </c>
      <c r="AP41" s="120" t="str">
        <f>IF(M41="","",VLOOKUP(M41,所属・種目コード!$AB$2:$AD$11,3,FALSE))</f>
        <v/>
      </c>
      <c r="AQ41" s="361">
        <f t="shared" si="6"/>
        <v>0</v>
      </c>
      <c r="AR41" s="120" t="str">
        <f t="shared" si="7"/>
        <v xml:space="preserve"> 0</v>
      </c>
      <c r="AS41" s="120" t="str">
        <f>IF(Q41="","",VLOOKUP(Q41,所属・種目コード!$AF$2:$AG$26,2,FALSE))</f>
        <v/>
      </c>
      <c r="AT41" s="120" t="str">
        <f>IF(P41="","",VLOOKUP(P41,所属・種目コード!$AB$2:$AD$11,3,FALSE))</f>
        <v/>
      </c>
      <c r="AU41" s="361">
        <f t="shared" si="22"/>
        <v>0</v>
      </c>
      <c r="AV41" s="120" t="str">
        <f t="shared" si="9"/>
        <v xml:space="preserve"> 0</v>
      </c>
      <c r="AW41" s="120" t="str">
        <f>IF(T41="","",VLOOKUP(T41,所属・種目コード!$AF$2:$AG$75,2,FALSE))</f>
        <v/>
      </c>
      <c r="AX41" s="120" t="str">
        <f>IF(S41="","",VLOOKUP(S41,所属・種目コード!$AB$2:$AD$11,3,FALSE))</f>
        <v/>
      </c>
      <c r="AY41" s="359">
        <f t="shared" ref="AY41:AY64" si="23">U41</f>
        <v>0</v>
      </c>
      <c r="AZ41" s="120" t="str">
        <f t="shared" si="11"/>
        <v xml:space="preserve"> 0</v>
      </c>
      <c r="BA41" s="120"/>
      <c r="BB41" s="120" t="str">
        <f>IF(N41="","",VLOOKUP(N41,所属・種目コード!$AF$2:$AH$25,3,FALSE))</f>
        <v/>
      </c>
      <c r="BC41" s="361">
        <f t="shared" si="12"/>
        <v>0</v>
      </c>
      <c r="BD41" s="120" t="str">
        <f>IF(Q41="","",VLOOKUP(Q41,所属・種目コード!$AF$2:$AH$25,3,FALSE))</f>
        <v/>
      </c>
      <c r="BE41" s="426">
        <f t="shared" si="13"/>
        <v>0</v>
      </c>
      <c r="BF41" s="120" t="str">
        <f>IF(T41="","",VLOOKUP(T41,所属・種目コード!$AF$2:$AH$25,3,FALSE))</f>
        <v/>
      </c>
      <c r="BG41" s="426">
        <f t="shared" si="14"/>
        <v>0</v>
      </c>
      <c r="BH41" s="107"/>
      <c r="BI41" s="107"/>
      <c r="BJ41" s="107"/>
      <c r="BK41" s="107"/>
      <c r="BL41" s="107"/>
      <c r="BM41" s="107"/>
      <c r="BN41" s="107"/>
      <c r="BO41" s="576" t="s">
        <v>88</v>
      </c>
      <c r="BP41" s="576" t="s">
        <v>94</v>
      </c>
      <c r="BQ41" s="568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</row>
    <row r="42" spans="1:154" ht="25" customHeight="1">
      <c r="A42" s="107"/>
      <c r="B42" s="947"/>
      <c r="C42" s="107"/>
      <c r="D42" s="107"/>
      <c r="E42" s="641" t="s">
        <v>553</v>
      </c>
      <c r="F42" s="867">
        <v>3</v>
      </c>
      <c r="G42" s="950"/>
      <c r="H42" s="805"/>
      <c r="I42" s="792"/>
      <c r="J42" s="810"/>
      <c r="K42" s="792"/>
      <c r="L42" s="793"/>
      <c r="M42" s="663"/>
      <c r="N42" s="534"/>
      <c r="O42" s="535"/>
      <c r="P42" s="663"/>
      <c r="Q42" s="534"/>
      <c r="R42" s="535"/>
      <c r="S42" s="601"/>
      <c r="T42" s="534"/>
      <c r="U42" s="535"/>
      <c r="V42" s="122"/>
      <c r="W42" s="123"/>
      <c r="X42" s="124"/>
      <c r="Y42" s="124"/>
      <c r="Z42" s="432" t="s">
        <v>23</v>
      </c>
      <c r="AA42" s="126" t="s">
        <v>46</v>
      </c>
      <c r="AB42" s="127" t="s">
        <v>83</v>
      </c>
      <c r="AC42" s="127" t="s">
        <v>83</v>
      </c>
      <c r="AD42" s="303" t="s">
        <v>83</v>
      </c>
      <c r="AE42" s="428">
        <f t="shared" si="16"/>
        <v>3</v>
      </c>
      <c r="AF42">
        <f t="shared" si="17"/>
        <v>0</v>
      </c>
      <c r="AG42" s="120">
        <f>IF(AA42="","",VLOOKUP(AA42,所属・種目コード!W:X,2,FALSE))</f>
        <v>3</v>
      </c>
      <c r="AH42" s="128">
        <f t="shared" si="18"/>
        <v>0</v>
      </c>
      <c r="AI42" s="120">
        <f t="shared" si="19"/>
        <v>0</v>
      </c>
      <c r="AJ42" s="120">
        <f t="shared" si="20"/>
        <v>0</v>
      </c>
      <c r="AK42" s="120" t="str">
        <f t="shared" si="21"/>
        <v>()</v>
      </c>
      <c r="AL42" s="429">
        <f t="shared" si="15"/>
        <v>0</v>
      </c>
      <c r="AM42" s="120">
        <f>IF(Z42="","",VLOOKUP(Z42,所属・種目コード!AQ:AR,2,FALSE))</f>
        <v>1</v>
      </c>
      <c r="AN42" s="120" t="str">
        <f>IF(L42="","",VLOOKUP(L42,所属・種目コード!$B$2:$D$160,3,FALSE))</f>
        <v/>
      </c>
      <c r="AO42" s="120" t="str">
        <f>IF(N42="","",VLOOKUP(N42,所属・種目コード!$AF$2:$AG$27,2,FALSE))</f>
        <v/>
      </c>
      <c r="AP42" s="120" t="str">
        <f>IF(M42="","",VLOOKUP(M42,所属・種目コード!$AB$2:$AD$11,3,FALSE))</f>
        <v/>
      </c>
      <c r="AQ42" s="361">
        <f t="shared" si="6"/>
        <v>0</v>
      </c>
      <c r="AR42" s="120" t="str">
        <f t="shared" si="7"/>
        <v xml:space="preserve"> 0</v>
      </c>
      <c r="AS42" s="120" t="str">
        <f>IF(Q42="","",VLOOKUP(Q42,所属・種目コード!$AF$2:$AG$26,2,FALSE))</f>
        <v/>
      </c>
      <c r="AT42" s="120" t="str">
        <f>IF(P42="","",VLOOKUP(P42,所属・種目コード!$AB$2:$AD$11,3,FALSE))</f>
        <v/>
      </c>
      <c r="AU42" s="361">
        <f t="shared" si="22"/>
        <v>0</v>
      </c>
      <c r="AV42" s="120" t="str">
        <f t="shared" si="9"/>
        <v xml:space="preserve"> 0</v>
      </c>
      <c r="AW42" s="120" t="str">
        <f>IF(T42="","",VLOOKUP(T42,所属・種目コード!$AF$2:$AG$75,2,FALSE))</f>
        <v/>
      </c>
      <c r="AX42" s="120" t="str">
        <f>IF(S42="","",VLOOKUP(S42,所属・種目コード!$AB$2:$AD$11,3,FALSE))</f>
        <v/>
      </c>
      <c r="AY42" s="359">
        <f t="shared" si="23"/>
        <v>0</v>
      </c>
      <c r="AZ42" s="120" t="str">
        <f t="shared" si="11"/>
        <v xml:space="preserve"> 0</v>
      </c>
      <c r="BA42" s="120"/>
      <c r="BB42" s="120" t="str">
        <f>IF(N42="","",VLOOKUP(N42,所属・種目コード!$AF$2:$AH$25,3,FALSE))</f>
        <v/>
      </c>
      <c r="BC42" s="361">
        <f t="shared" si="12"/>
        <v>0</v>
      </c>
      <c r="BD42" s="120" t="str">
        <f>IF(Q42="","",VLOOKUP(Q42,所属・種目コード!$AF$2:$AH$25,3,FALSE))</f>
        <v/>
      </c>
      <c r="BE42" s="426">
        <f t="shared" si="13"/>
        <v>0</v>
      </c>
      <c r="BF42" s="120" t="str">
        <f>IF(T42="","",VLOOKUP(T42,所属・種目コード!$AF$2:$AH$25,3,FALSE))</f>
        <v/>
      </c>
      <c r="BG42" s="426">
        <f t="shared" si="14"/>
        <v>0</v>
      </c>
      <c r="BH42" s="107"/>
      <c r="BI42" s="107"/>
      <c r="BJ42" s="107"/>
      <c r="BK42" s="107"/>
      <c r="BL42" s="107"/>
      <c r="BM42" s="107"/>
      <c r="BN42" s="107"/>
      <c r="BO42" s="576" t="s">
        <v>94</v>
      </c>
      <c r="BP42" s="576" t="s">
        <v>42</v>
      </c>
      <c r="BQ42" s="568"/>
      <c r="BR42" s="568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</row>
    <row r="43" spans="1:154" ht="25" customHeight="1" thickBot="1">
      <c r="A43" s="107"/>
      <c r="B43" s="948"/>
      <c r="C43" s="107"/>
      <c r="D43" s="107"/>
      <c r="E43" s="641" t="s">
        <v>553</v>
      </c>
      <c r="F43" s="867">
        <v>4</v>
      </c>
      <c r="G43" s="950"/>
      <c r="H43" s="805"/>
      <c r="I43" s="792"/>
      <c r="J43" s="810"/>
      <c r="K43" s="792"/>
      <c r="L43" s="793"/>
      <c r="M43" s="663"/>
      <c r="N43" s="534"/>
      <c r="O43" s="535"/>
      <c r="P43" s="663"/>
      <c r="Q43" s="534"/>
      <c r="R43" s="535"/>
      <c r="S43" s="601"/>
      <c r="T43" s="534"/>
      <c r="U43" s="535"/>
      <c r="V43" s="122"/>
      <c r="W43" s="123"/>
      <c r="X43" s="124"/>
      <c r="Y43" s="124"/>
      <c r="Z43" s="432" t="s">
        <v>23</v>
      </c>
      <c r="AA43" s="126" t="s">
        <v>46</v>
      </c>
      <c r="AB43" s="127" t="s">
        <v>83</v>
      </c>
      <c r="AC43" s="127" t="s">
        <v>83</v>
      </c>
      <c r="AD43" s="303" t="s">
        <v>83</v>
      </c>
      <c r="AE43" s="428">
        <f t="shared" si="16"/>
        <v>4</v>
      </c>
      <c r="AF43">
        <f t="shared" si="17"/>
        <v>0</v>
      </c>
      <c r="AG43" s="120">
        <f>IF(AA43="","",VLOOKUP(AA43,所属・種目コード!W:X,2,FALSE))</f>
        <v>3</v>
      </c>
      <c r="AH43" s="128">
        <f t="shared" si="18"/>
        <v>0</v>
      </c>
      <c r="AI43" s="120">
        <f t="shared" si="19"/>
        <v>0</v>
      </c>
      <c r="AJ43" s="120">
        <f t="shared" si="20"/>
        <v>0</v>
      </c>
      <c r="AK43" s="120" t="str">
        <f t="shared" si="21"/>
        <v>()</v>
      </c>
      <c r="AL43" s="429">
        <f t="shared" si="15"/>
        <v>0</v>
      </c>
      <c r="AM43" s="120">
        <f>IF(Z43="","",VLOOKUP(Z43,所属・種目コード!AQ:AR,2,FALSE))</f>
        <v>1</v>
      </c>
      <c r="AN43" s="120" t="str">
        <f>IF(L43="","",VLOOKUP(L43,所属・種目コード!$B$2:$D$160,3,FALSE))</f>
        <v/>
      </c>
      <c r="AO43" s="120" t="str">
        <f>IF(N43="","",VLOOKUP(N43,所属・種目コード!$AF$2:$AG$27,2,FALSE))</f>
        <v/>
      </c>
      <c r="AP43" s="120" t="str">
        <f>IF(M43="","",VLOOKUP(M43,所属・種目コード!$AB$2:$AD$11,3,FALSE))</f>
        <v/>
      </c>
      <c r="AQ43" s="361">
        <f t="shared" si="6"/>
        <v>0</v>
      </c>
      <c r="AR43" s="120" t="str">
        <f t="shared" si="7"/>
        <v xml:space="preserve"> 0</v>
      </c>
      <c r="AS43" s="120" t="str">
        <f>IF(Q43="","",VLOOKUP(Q43,所属・種目コード!$AF$2:$AG$26,2,FALSE))</f>
        <v/>
      </c>
      <c r="AT43" s="120" t="str">
        <f>IF(P43="","",VLOOKUP(P43,所属・種目コード!$AB$2:$AD$11,3,FALSE))</f>
        <v/>
      </c>
      <c r="AU43" s="361">
        <f t="shared" si="22"/>
        <v>0</v>
      </c>
      <c r="AV43" s="120" t="str">
        <f t="shared" si="9"/>
        <v xml:space="preserve"> 0</v>
      </c>
      <c r="AW43" s="120" t="str">
        <f>IF(T43="","",VLOOKUP(T43,所属・種目コード!$AF$2:$AG$75,2,FALSE))</f>
        <v/>
      </c>
      <c r="AX43" s="120" t="str">
        <f>IF(S43="","",VLOOKUP(S43,所属・種目コード!$AB$2:$AD$11,3,FALSE))</f>
        <v/>
      </c>
      <c r="AY43" s="359">
        <f t="shared" si="23"/>
        <v>0</v>
      </c>
      <c r="AZ43" s="120" t="str">
        <f t="shared" si="11"/>
        <v xml:space="preserve"> 0</v>
      </c>
      <c r="BA43" s="120"/>
      <c r="BB43" s="120" t="str">
        <f>IF(N43="","",VLOOKUP(N43,所属・種目コード!$AF$2:$AH$25,3,FALSE))</f>
        <v/>
      </c>
      <c r="BC43" s="361">
        <f t="shared" si="12"/>
        <v>0</v>
      </c>
      <c r="BD43" s="120" t="str">
        <f>IF(Q43="","",VLOOKUP(Q43,所属・種目コード!$AF$2:$AH$25,3,FALSE))</f>
        <v/>
      </c>
      <c r="BE43" s="426">
        <f t="shared" si="13"/>
        <v>0</v>
      </c>
      <c r="BF43" s="120" t="str">
        <f>IF(T43="","",VLOOKUP(T43,所属・種目コード!$AF$2:$AH$25,3,FALSE))</f>
        <v/>
      </c>
      <c r="BG43" s="426">
        <f t="shared" si="14"/>
        <v>0</v>
      </c>
      <c r="BH43" s="107"/>
      <c r="BI43" s="107"/>
      <c r="BJ43" s="107"/>
      <c r="BK43" s="107"/>
      <c r="BL43" s="107"/>
      <c r="BM43" s="107"/>
      <c r="BN43" s="107"/>
      <c r="BO43" s="576" t="s">
        <v>42</v>
      </c>
      <c r="BP43" s="576" t="s">
        <v>43</v>
      </c>
      <c r="BQ43" s="568"/>
      <c r="BR43" s="568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</row>
    <row r="44" spans="1:154" ht="25" customHeight="1" thickBot="1">
      <c r="A44" s="107"/>
      <c r="B44" s="107"/>
      <c r="C44" s="107"/>
      <c r="D44" s="107"/>
      <c r="E44" s="642" t="s">
        <v>553</v>
      </c>
      <c r="F44" s="869">
        <v>5</v>
      </c>
      <c r="G44" s="954"/>
      <c r="H44" s="806"/>
      <c r="I44" s="796"/>
      <c r="J44" s="811"/>
      <c r="K44" s="796"/>
      <c r="L44" s="797"/>
      <c r="M44" s="750"/>
      <c r="N44" s="536"/>
      <c r="O44" s="537"/>
      <c r="P44" s="750"/>
      <c r="Q44" s="536"/>
      <c r="R44" s="537"/>
      <c r="S44" s="602"/>
      <c r="T44" s="536"/>
      <c r="U44" s="537"/>
      <c r="V44" s="318"/>
      <c r="W44" s="129"/>
      <c r="X44" s="124"/>
      <c r="Y44" s="124"/>
      <c r="Z44" s="432" t="s">
        <v>23</v>
      </c>
      <c r="AA44" s="126" t="s">
        <v>46</v>
      </c>
      <c r="AB44" s="127" t="s">
        <v>83</v>
      </c>
      <c r="AC44" s="127" t="s">
        <v>83</v>
      </c>
      <c r="AD44" s="303" t="s">
        <v>83</v>
      </c>
      <c r="AE44" s="428">
        <f t="shared" si="16"/>
        <v>5</v>
      </c>
      <c r="AF44">
        <f t="shared" si="17"/>
        <v>0</v>
      </c>
      <c r="AG44" s="120">
        <f>IF(AA44="","",VLOOKUP(AA44,所属・種目コード!W:X,2,FALSE))</f>
        <v>3</v>
      </c>
      <c r="AH44" s="128">
        <f t="shared" si="18"/>
        <v>0</v>
      </c>
      <c r="AI44" s="120">
        <f t="shared" si="19"/>
        <v>0</v>
      </c>
      <c r="AJ44" s="120">
        <f t="shared" si="20"/>
        <v>0</v>
      </c>
      <c r="AK44" s="120" t="str">
        <f t="shared" si="21"/>
        <v>()</v>
      </c>
      <c r="AL44" s="429">
        <f t="shared" si="15"/>
        <v>0</v>
      </c>
      <c r="AM44" s="120">
        <f>IF(Z44="","",VLOOKUP(Z44,所属・種目コード!AQ:AR,2,FALSE))</f>
        <v>1</v>
      </c>
      <c r="AN44" s="120" t="str">
        <f>IF(L44="","",VLOOKUP(L44,所属・種目コード!$B$2:$D$160,3,FALSE))</f>
        <v/>
      </c>
      <c r="AO44" s="120" t="str">
        <f>IF(N44="","",VLOOKUP(N44,所属・種目コード!$AF$2:$AG$27,2,FALSE))</f>
        <v/>
      </c>
      <c r="AP44" s="120" t="str">
        <f>IF(M44="","",VLOOKUP(M44,所属・種目コード!$AB$2:$AD$11,3,FALSE))</f>
        <v/>
      </c>
      <c r="AQ44" s="361">
        <f t="shared" si="6"/>
        <v>0</v>
      </c>
      <c r="AR44" s="120" t="str">
        <f t="shared" si="7"/>
        <v xml:space="preserve"> 0</v>
      </c>
      <c r="AS44" s="120" t="str">
        <f>IF(Q44="","",VLOOKUP(Q44,所属・種目コード!$AF$2:$AG$26,2,FALSE))</f>
        <v/>
      </c>
      <c r="AT44" s="120" t="str">
        <f>IF(P44="","",VLOOKUP(P44,所属・種目コード!$AB$2:$AD$11,3,FALSE))</f>
        <v/>
      </c>
      <c r="AU44" s="361">
        <f t="shared" si="22"/>
        <v>0</v>
      </c>
      <c r="AV44" s="120" t="str">
        <f t="shared" si="9"/>
        <v xml:space="preserve"> 0</v>
      </c>
      <c r="AW44" s="120" t="str">
        <f>IF(T44="","",VLOOKUP(T44,所属・種目コード!$AF$2:$AG$75,2,FALSE))</f>
        <v/>
      </c>
      <c r="AX44" s="120" t="str">
        <f>IF(S44="","",VLOOKUP(S44,所属・種目コード!$AB$2:$AD$11,3,FALSE))</f>
        <v/>
      </c>
      <c r="AY44" s="359">
        <f t="shared" si="23"/>
        <v>0</v>
      </c>
      <c r="AZ44" s="120" t="str">
        <f t="shared" si="11"/>
        <v xml:space="preserve"> 0</v>
      </c>
      <c r="BA44" s="120"/>
      <c r="BB44" s="120" t="str">
        <f>IF(N44="","",VLOOKUP(N44,所属・種目コード!$AF$2:$AH$25,3,FALSE))</f>
        <v/>
      </c>
      <c r="BC44" s="361">
        <f t="shared" si="12"/>
        <v>0</v>
      </c>
      <c r="BD44" s="120" t="str">
        <f>IF(Q44="","",VLOOKUP(Q44,所属・種目コード!$AF$2:$AH$25,3,FALSE))</f>
        <v/>
      </c>
      <c r="BE44" s="426">
        <f t="shared" si="13"/>
        <v>0</v>
      </c>
      <c r="BF44" s="120" t="str">
        <f>IF(T44="","",VLOOKUP(T44,所属・種目コード!$AF$2:$AH$25,3,FALSE))</f>
        <v/>
      </c>
      <c r="BG44" s="426">
        <f t="shared" si="14"/>
        <v>0</v>
      </c>
      <c r="BH44" s="107"/>
      <c r="BI44" s="107"/>
      <c r="BJ44" s="107"/>
      <c r="BK44" s="107"/>
      <c r="BL44" s="107"/>
      <c r="BM44" s="107"/>
      <c r="BN44" s="107"/>
      <c r="BO44" s="576" t="s">
        <v>43</v>
      </c>
      <c r="BP44" s="576" t="s">
        <v>108</v>
      </c>
      <c r="BQ44" s="568"/>
      <c r="BR44" s="568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</row>
    <row r="45" spans="1:154" ht="25" customHeight="1">
      <c r="A45" s="107"/>
      <c r="B45" s="107"/>
      <c r="C45" s="107"/>
      <c r="D45" s="107"/>
      <c r="E45" s="684" t="s">
        <v>553</v>
      </c>
      <c r="F45" s="882">
        <v>6</v>
      </c>
      <c r="G45" s="961"/>
      <c r="H45" s="808"/>
      <c r="I45" s="803"/>
      <c r="J45" s="812"/>
      <c r="K45" s="803"/>
      <c r="L45" s="793"/>
      <c r="M45" s="663"/>
      <c r="N45" s="592"/>
      <c r="O45" s="540"/>
      <c r="P45" s="663"/>
      <c r="Q45" s="592"/>
      <c r="R45" s="540"/>
      <c r="S45" s="600"/>
      <c r="T45" s="592"/>
      <c r="U45" s="540"/>
      <c r="V45" s="211"/>
      <c r="W45" s="685"/>
      <c r="X45" s="124"/>
      <c r="Y45" s="124"/>
      <c r="Z45" s="125" t="s">
        <v>23</v>
      </c>
      <c r="AA45" s="126" t="s">
        <v>46</v>
      </c>
      <c r="AB45" s="127" t="s">
        <v>83</v>
      </c>
      <c r="AC45" s="127" t="s">
        <v>83</v>
      </c>
      <c r="AD45" s="303" t="s">
        <v>83</v>
      </c>
      <c r="AE45" s="428">
        <f t="shared" si="16"/>
        <v>6</v>
      </c>
      <c r="AF45">
        <f t="shared" si="17"/>
        <v>0</v>
      </c>
      <c r="AG45" s="120">
        <f>IF(AA45="","",VLOOKUP(AA45,所属・種目コード!W:X,2,FALSE))</f>
        <v>3</v>
      </c>
      <c r="AH45" s="128">
        <f t="shared" si="18"/>
        <v>0</v>
      </c>
      <c r="AI45" s="120">
        <f t="shared" si="19"/>
        <v>0</v>
      </c>
      <c r="AJ45" s="120">
        <f t="shared" si="20"/>
        <v>0</v>
      </c>
      <c r="AK45" s="120" t="str">
        <f t="shared" si="21"/>
        <v>()</v>
      </c>
      <c r="AL45" s="429">
        <f t="shared" si="15"/>
        <v>0</v>
      </c>
      <c r="AM45" s="120">
        <f>IF(Z45="","",VLOOKUP(Z45,所属・種目コード!AQ:AR,2,FALSE))</f>
        <v>1</v>
      </c>
      <c r="AN45" s="120" t="str">
        <f>IF(L45="","",VLOOKUP(L45,所属・種目コード!$B$2:$D$160,3,FALSE))</f>
        <v/>
      </c>
      <c r="AO45" s="120" t="str">
        <f>IF(N45="","",VLOOKUP(N45,所属・種目コード!$AF$2:$AG$27,2,FALSE))</f>
        <v/>
      </c>
      <c r="AP45" s="120" t="str">
        <f>IF(M45="","",VLOOKUP(M45,所属・種目コード!$AB$2:$AD$11,3,FALSE))</f>
        <v/>
      </c>
      <c r="AQ45" s="361">
        <f t="shared" si="6"/>
        <v>0</v>
      </c>
      <c r="AR45" s="120" t="str">
        <f t="shared" si="7"/>
        <v xml:space="preserve"> 0</v>
      </c>
      <c r="AS45" s="120" t="str">
        <f>IF(Q45="","",VLOOKUP(Q45,所属・種目コード!$AF$2:$AG$26,2,FALSE))</f>
        <v/>
      </c>
      <c r="AT45" s="120" t="str">
        <f>IF(P45="","",VLOOKUP(P45,所属・種目コード!$AB$2:$AD$11,3,FALSE))</f>
        <v/>
      </c>
      <c r="AU45" s="361">
        <f t="shared" si="22"/>
        <v>0</v>
      </c>
      <c r="AV45" s="120" t="str">
        <f t="shared" si="9"/>
        <v xml:space="preserve"> 0</v>
      </c>
      <c r="AW45" s="120" t="str">
        <f>IF(T45="","",VLOOKUP(T45,所属・種目コード!$AF$2:$AG$75,2,FALSE))</f>
        <v/>
      </c>
      <c r="AX45" s="120" t="str">
        <f>IF(S45="","",VLOOKUP(S45,所属・種目コード!$AB$2:$AD$11,3,FALSE))</f>
        <v/>
      </c>
      <c r="AY45" s="359">
        <f t="shared" si="23"/>
        <v>0</v>
      </c>
      <c r="AZ45" s="120" t="str">
        <f t="shared" si="11"/>
        <v xml:space="preserve"> 0</v>
      </c>
      <c r="BA45" s="120"/>
      <c r="BB45" s="120" t="str">
        <f>IF(N45="","",VLOOKUP(N45,所属・種目コード!$AF$2:$AH$25,3,FALSE))</f>
        <v/>
      </c>
      <c r="BC45" s="361">
        <f t="shared" si="12"/>
        <v>0</v>
      </c>
      <c r="BD45" s="120" t="str">
        <f>IF(Q45="","",VLOOKUP(Q45,所属・種目コード!$AF$2:$AH$25,3,FALSE))</f>
        <v/>
      </c>
      <c r="BE45" s="426">
        <f t="shared" si="13"/>
        <v>0</v>
      </c>
      <c r="BF45" s="120" t="str">
        <f>IF(T45="","",VLOOKUP(T45,所属・種目コード!$AF$2:$AH$25,3,FALSE))</f>
        <v/>
      </c>
      <c r="BG45" s="426">
        <f t="shared" si="14"/>
        <v>0</v>
      </c>
      <c r="BH45" s="107"/>
      <c r="BI45" s="107"/>
      <c r="BJ45" s="107"/>
      <c r="BK45" s="107"/>
      <c r="BL45" s="107"/>
      <c r="BM45" s="107"/>
      <c r="BN45" s="107"/>
      <c r="BO45" s="576" t="s">
        <v>108</v>
      </c>
      <c r="BP45" s="576" t="s">
        <v>951</v>
      </c>
      <c r="BQ45" s="568"/>
      <c r="BR45" s="568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</row>
    <row r="46" spans="1:154" ht="25" customHeight="1">
      <c r="A46" s="107"/>
      <c r="B46" s="107"/>
      <c r="C46" s="107"/>
      <c r="D46" s="107"/>
      <c r="E46" s="641" t="s">
        <v>553</v>
      </c>
      <c r="F46" s="867">
        <v>7</v>
      </c>
      <c r="G46" s="950"/>
      <c r="H46" s="805"/>
      <c r="I46" s="792"/>
      <c r="J46" s="810"/>
      <c r="K46" s="792"/>
      <c r="L46" s="793"/>
      <c r="M46" s="663"/>
      <c r="N46" s="534"/>
      <c r="O46" s="535"/>
      <c r="P46" s="663"/>
      <c r="Q46" s="534"/>
      <c r="R46" s="535"/>
      <c r="S46" s="601"/>
      <c r="T46" s="534"/>
      <c r="U46" s="535"/>
      <c r="V46" s="213"/>
      <c r="W46" s="123"/>
      <c r="X46" s="124"/>
      <c r="Y46" s="124"/>
      <c r="Z46" s="125" t="s">
        <v>23</v>
      </c>
      <c r="AA46" s="126" t="s">
        <v>46</v>
      </c>
      <c r="AB46" s="127" t="s">
        <v>83</v>
      </c>
      <c r="AC46" s="127" t="s">
        <v>83</v>
      </c>
      <c r="AD46" s="303" t="s">
        <v>83</v>
      </c>
      <c r="AE46" s="428">
        <f t="shared" si="16"/>
        <v>7</v>
      </c>
      <c r="AF46">
        <f t="shared" si="17"/>
        <v>0</v>
      </c>
      <c r="AG46" s="120">
        <f>IF(AA46="","",VLOOKUP(AA46,所属・種目コード!W:X,2,FALSE))</f>
        <v>3</v>
      </c>
      <c r="AH46" s="128">
        <f t="shared" si="18"/>
        <v>0</v>
      </c>
      <c r="AI46" s="120">
        <f t="shared" si="19"/>
        <v>0</v>
      </c>
      <c r="AJ46" s="120">
        <f t="shared" si="20"/>
        <v>0</v>
      </c>
      <c r="AK46" s="120" t="str">
        <f t="shared" si="21"/>
        <v>()</v>
      </c>
      <c r="AL46" s="429">
        <f t="shared" si="15"/>
        <v>0</v>
      </c>
      <c r="AM46" s="120">
        <f>IF(Z46="","",VLOOKUP(Z46,所属・種目コード!AQ:AR,2,FALSE))</f>
        <v>1</v>
      </c>
      <c r="AN46" s="120" t="str">
        <f>IF(L46="","",VLOOKUP(L46,所属・種目コード!$B$2:$D$160,3,FALSE))</f>
        <v/>
      </c>
      <c r="AO46" s="120" t="str">
        <f>IF(N46="","",VLOOKUP(N46,所属・種目コード!$AF$2:$AG$27,2,FALSE))</f>
        <v/>
      </c>
      <c r="AP46" s="120" t="str">
        <f>IF(M46="","",VLOOKUP(M46,所属・種目コード!$AB$2:$AD$11,3,FALSE))</f>
        <v/>
      </c>
      <c r="AQ46" s="361">
        <f t="shared" si="6"/>
        <v>0</v>
      </c>
      <c r="AR46" s="120" t="str">
        <f t="shared" si="7"/>
        <v xml:space="preserve"> 0</v>
      </c>
      <c r="AS46" s="120" t="str">
        <f>IF(Q46="","",VLOOKUP(Q46,所属・種目コード!$AF$2:$AG$26,2,FALSE))</f>
        <v/>
      </c>
      <c r="AT46" s="120" t="str">
        <f>IF(P46="","",VLOOKUP(P46,所属・種目コード!$AB$2:$AD$11,3,FALSE))</f>
        <v/>
      </c>
      <c r="AU46" s="361">
        <f t="shared" si="22"/>
        <v>0</v>
      </c>
      <c r="AV46" s="120" t="str">
        <f t="shared" si="9"/>
        <v xml:space="preserve"> 0</v>
      </c>
      <c r="AW46" s="120" t="str">
        <f>IF(T46="","",VLOOKUP(T46,所属・種目コード!$AF$2:$AG$75,2,FALSE))</f>
        <v/>
      </c>
      <c r="AX46" s="120" t="str">
        <f>IF(S46="","",VLOOKUP(S46,所属・種目コード!$AB$2:$AD$11,3,FALSE))</f>
        <v/>
      </c>
      <c r="AY46" s="359">
        <f t="shared" si="23"/>
        <v>0</v>
      </c>
      <c r="AZ46" s="120" t="str">
        <f t="shared" si="11"/>
        <v xml:space="preserve"> 0</v>
      </c>
      <c r="BA46" s="120"/>
      <c r="BB46" s="120" t="str">
        <f>IF(N46="","",VLOOKUP(N46,所属・種目コード!$AF$2:$AH$25,3,FALSE))</f>
        <v/>
      </c>
      <c r="BC46" s="361">
        <f t="shared" si="12"/>
        <v>0</v>
      </c>
      <c r="BD46" s="120" t="str">
        <f>IF(Q46="","",VLOOKUP(Q46,所属・種目コード!$AF$2:$AH$25,3,FALSE))</f>
        <v/>
      </c>
      <c r="BE46" s="426">
        <f t="shared" si="13"/>
        <v>0</v>
      </c>
      <c r="BF46" s="120" t="str">
        <f>IF(T46="","",VLOOKUP(T46,所属・種目コード!$AF$2:$AH$25,3,FALSE))</f>
        <v/>
      </c>
      <c r="BG46" s="426">
        <f t="shared" si="14"/>
        <v>0</v>
      </c>
      <c r="BH46" s="107"/>
      <c r="BI46" s="107"/>
      <c r="BJ46" s="107"/>
      <c r="BK46" s="107"/>
      <c r="BL46" s="107"/>
      <c r="BM46" s="107"/>
      <c r="BN46" s="107"/>
      <c r="BO46" s="576" t="s">
        <v>120</v>
      </c>
      <c r="BP46" s="31"/>
      <c r="BQ46" s="580"/>
      <c r="BR46" s="568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</row>
    <row r="47" spans="1:154" ht="25" customHeight="1">
      <c r="A47" s="107"/>
      <c r="B47" s="107"/>
      <c r="C47" s="107"/>
      <c r="D47" s="107"/>
      <c r="E47" s="641" t="s">
        <v>553</v>
      </c>
      <c r="F47" s="867">
        <v>8</v>
      </c>
      <c r="G47" s="950"/>
      <c r="H47" s="805"/>
      <c r="I47" s="792"/>
      <c r="J47" s="810"/>
      <c r="K47" s="792"/>
      <c r="L47" s="793"/>
      <c r="M47" s="663"/>
      <c r="N47" s="534"/>
      <c r="O47" s="535"/>
      <c r="P47" s="663"/>
      <c r="Q47" s="534"/>
      <c r="R47" s="535"/>
      <c r="S47" s="601"/>
      <c r="T47" s="534"/>
      <c r="U47" s="535"/>
      <c r="V47" s="213"/>
      <c r="W47" s="123"/>
      <c r="X47" s="124"/>
      <c r="Y47" s="124"/>
      <c r="Z47" s="125" t="s">
        <v>23</v>
      </c>
      <c r="AA47" s="126" t="s">
        <v>46</v>
      </c>
      <c r="AB47" s="127" t="s">
        <v>83</v>
      </c>
      <c r="AC47" s="127" t="s">
        <v>83</v>
      </c>
      <c r="AD47" s="303" t="s">
        <v>83</v>
      </c>
      <c r="AE47" s="428">
        <f t="shared" si="16"/>
        <v>8</v>
      </c>
      <c r="AF47">
        <f t="shared" si="17"/>
        <v>0</v>
      </c>
      <c r="AG47" s="120">
        <f>IF(AA47="","",VLOOKUP(AA47,所属・種目コード!W:X,2,FALSE))</f>
        <v>3</v>
      </c>
      <c r="AH47" s="128">
        <f t="shared" si="18"/>
        <v>0</v>
      </c>
      <c r="AI47" s="120">
        <f t="shared" si="19"/>
        <v>0</v>
      </c>
      <c r="AJ47" s="120">
        <f t="shared" si="20"/>
        <v>0</v>
      </c>
      <c r="AK47" s="120" t="str">
        <f t="shared" si="21"/>
        <v>()</v>
      </c>
      <c r="AL47" s="429">
        <f t="shared" si="15"/>
        <v>0</v>
      </c>
      <c r="AM47" s="120">
        <f>IF(Z47="","",VLOOKUP(Z47,所属・種目コード!AQ:AR,2,FALSE))</f>
        <v>1</v>
      </c>
      <c r="AN47" s="120" t="str">
        <f>IF(L47="","",VLOOKUP(L47,所属・種目コード!$B$2:$D$160,3,FALSE))</f>
        <v/>
      </c>
      <c r="AO47" s="120" t="str">
        <f>IF(N47="","",VLOOKUP(N47,所属・種目コード!$AF$2:$AG$27,2,FALSE))</f>
        <v/>
      </c>
      <c r="AP47" s="120" t="str">
        <f>IF(M47="","",VLOOKUP(M47,所属・種目コード!$AB$2:$AD$11,3,FALSE))</f>
        <v/>
      </c>
      <c r="AQ47" s="361">
        <f t="shared" si="6"/>
        <v>0</v>
      </c>
      <c r="AR47" s="120" t="str">
        <f t="shared" si="7"/>
        <v xml:space="preserve"> 0</v>
      </c>
      <c r="AS47" s="120" t="str">
        <f>IF(Q47="","",VLOOKUP(Q47,所属・種目コード!$AF$2:$AG$26,2,FALSE))</f>
        <v/>
      </c>
      <c r="AT47" s="120" t="str">
        <f>IF(P47="","",VLOOKUP(P47,所属・種目コード!$AB$2:$AD$11,3,FALSE))</f>
        <v/>
      </c>
      <c r="AU47" s="361">
        <f t="shared" si="22"/>
        <v>0</v>
      </c>
      <c r="AV47" s="120" t="str">
        <f t="shared" si="9"/>
        <v xml:space="preserve"> 0</v>
      </c>
      <c r="AW47" s="120" t="str">
        <f>IF(T47="","",VLOOKUP(T47,所属・種目コード!$AF$2:$AG$75,2,FALSE))</f>
        <v/>
      </c>
      <c r="AX47" s="120" t="str">
        <f>IF(S47="","",VLOOKUP(S47,所属・種目コード!$AB$2:$AD$11,3,FALSE))</f>
        <v/>
      </c>
      <c r="AY47" s="359">
        <f t="shared" si="23"/>
        <v>0</v>
      </c>
      <c r="AZ47" s="120" t="str">
        <f t="shared" si="11"/>
        <v xml:space="preserve"> 0</v>
      </c>
      <c r="BA47" s="120"/>
      <c r="BB47" s="120" t="str">
        <f>IF(N47="","",VLOOKUP(N47,所属・種目コード!$AF$2:$AH$25,3,FALSE))</f>
        <v/>
      </c>
      <c r="BC47" s="361">
        <f t="shared" si="12"/>
        <v>0</v>
      </c>
      <c r="BD47" s="120" t="str">
        <f>IF(Q47="","",VLOOKUP(Q47,所属・種目コード!$AF$2:$AH$25,3,FALSE))</f>
        <v/>
      </c>
      <c r="BE47" s="426">
        <f t="shared" si="13"/>
        <v>0</v>
      </c>
      <c r="BF47" s="120" t="str">
        <f>IF(T47="","",VLOOKUP(T47,所属・種目コード!$AF$2:$AH$25,3,FALSE))</f>
        <v/>
      </c>
      <c r="BG47" s="426">
        <f t="shared" si="14"/>
        <v>0</v>
      </c>
      <c r="BH47" s="107"/>
      <c r="BI47" s="107"/>
      <c r="BJ47" s="107"/>
      <c r="BK47" s="107"/>
      <c r="BL47" s="107"/>
      <c r="BM47" s="107"/>
      <c r="BN47" s="107"/>
      <c r="BO47" s="576" t="s">
        <v>615</v>
      </c>
      <c r="BP47" s="31"/>
      <c r="BQ47" s="580"/>
      <c r="BR47" s="568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</row>
    <row r="48" spans="1:154" ht="25" customHeight="1">
      <c r="A48" s="107"/>
      <c r="B48" s="107"/>
      <c r="C48" s="107"/>
      <c r="D48" s="107"/>
      <c r="E48" s="641" t="s">
        <v>553</v>
      </c>
      <c r="F48" s="867">
        <v>9</v>
      </c>
      <c r="G48" s="950"/>
      <c r="H48" s="805"/>
      <c r="I48" s="792"/>
      <c r="J48" s="810"/>
      <c r="K48" s="792"/>
      <c r="L48" s="793"/>
      <c r="M48" s="663"/>
      <c r="N48" s="534"/>
      <c r="O48" s="535"/>
      <c r="P48" s="663"/>
      <c r="Q48" s="534"/>
      <c r="R48" s="535"/>
      <c r="S48" s="601"/>
      <c r="T48" s="534"/>
      <c r="U48" s="535"/>
      <c r="V48" s="213"/>
      <c r="W48" s="123"/>
      <c r="X48" s="124"/>
      <c r="Y48" s="124"/>
      <c r="Z48" s="125" t="s">
        <v>23</v>
      </c>
      <c r="AA48" s="126" t="s">
        <v>46</v>
      </c>
      <c r="AB48" s="127" t="s">
        <v>83</v>
      </c>
      <c r="AC48" s="127" t="s">
        <v>83</v>
      </c>
      <c r="AD48" s="303" t="s">
        <v>83</v>
      </c>
      <c r="AE48" s="428">
        <f t="shared" si="16"/>
        <v>9</v>
      </c>
      <c r="AF48">
        <f t="shared" si="17"/>
        <v>0</v>
      </c>
      <c r="AG48" s="120">
        <f>IF(AA48="","",VLOOKUP(AA48,所属・種目コード!W:X,2,FALSE))</f>
        <v>3</v>
      </c>
      <c r="AH48" s="128">
        <f t="shared" si="18"/>
        <v>0</v>
      </c>
      <c r="AI48" s="120">
        <f t="shared" si="19"/>
        <v>0</v>
      </c>
      <c r="AJ48" s="120">
        <f t="shared" si="20"/>
        <v>0</v>
      </c>
      <c r="AK48" s="120" t="str">
        <f t="shared" si="21"/>
        <v>()</v>
      </c>
      <c r="AL48" s="429">
        <f t="shared" si="15"/>
        <v>0</v>
      </c>
      <c r="AM48" s="120">
        <f>IF(Z48="","",VLOOKUP(Z48,所属・種目コード!AQ:AR,2,FALSE))</f>
        <v>1</v>
      </c>
      <c r="AN48" s="120" t="str">
        <f>IF(L48="","",VLOOKUP(L48,所属・種目コード!$B$2:$D$160,3,FALSE))</f>
        <v/>
      </c>
      <c r="AO48" s="120" t="str">
        <f>IF(N48="","",VLOOKUP(N48,所属・種目コード!$AF$2:$AG$27,2,FALSE))</f>
        <v/>
      </c>
      <c r="AP48" s="120" t="str">
        <f>IF(M48="","",VLOOKUP(M48,所属・種目コード!$AB$2:$AD$11,3,FALSE))</f>
        <v/>
      </c>
      <c r="AQ48" s="361">
        <f t="shared" si="6"/>
        <v>0</v>
      </c>
      <c r="AR48" s="120" t="str">
        <f t="shared" si="7"/>
        <v xml:space="preserve"> 0</v>
      </c>
      <c r="AS48" s="120" t="str">
        <f>IF(Q48="","",VLOOKUP(Q48,所属・種目コード!$AF$2:$AG$26,2,FALSE))</f>
        <v/>
      </c>
      <c r="AT48" s="120" t="str">
        <f>IF(P48="","",VLOOKUP(P48,所属・種目コード!$AB$2:$AD$11,3,FALSE))</f>
        <v/>
      </c>
      <c r="AU48" s="361">
        <f t="shared" si="22"/>
        <v>0</v>
      </c>
      <c r="AV48" s="120" t="str">
        <f t="shared" si="9"/>
        <v xml:space="preserve"> 0</v>
      </c>
      <c r="AW48" s="120" t="str">
        <f>IF(T48="","",VLOOKUP(T48,所属・種目コード!$AF$2:$AG$75,2,FALSE))</f>
        <v/>
      </c>
      <c r="AX48" s="120" t="str">
        <f>IF(S48="","",VLOOKUP(S48,所属・種目コード!$AB$2:$AD$11,3,FALSE))</f>
        <v/>
      </c>
      <c r="AY48" s="359">
        <f t="shared" si="23"/>
        <v>0</v>
      </c>
      <c r="AZ48" s="120" t="str">
        <f t="shared" si="11"/>
        <v xml:space="preserve"> 0</v>
      </c>
      <c r="BA48" s="120"/>
      <c r="BB48" s="120" t="str">
        <f>IF(N48="","",VLOOKUP(N48,所属・種目コード!$AF$2:$AH$25,3,FALSE))</f>
        <v/>
      </c>
      <c r="BC48" s="361">
        <f t="shared" si="12"/>
        <v>0</v>
      </c>
      <c r="BD48" s="120" t="str">
        <f>IF(Q48="","",VLOOKUP(Q48,所属・種目コード!$AF$2:$AH$25,3,FALSE))</f>
        <v/>
      </c>
      <c r="BE48" s="426">
        <f t="shared" si="13"/>
        <v>0</v>
      </c>
      <c r="BF48" s="120" t="str">
        <f>IF(T48="","",VLOOKUP(T48,所属・種目コード!$AF$2:$AH$25,3,FALSE))</f>
        <v/>
      </c>
      <c r="BG48" s="426">
        <f t="shared" si="14"/>
        <v>0</v>
      </c>
      <c r="BH48" s="107"/>
      <c r="BI48" s="107"/>
      <c r="BJ48" s="107"/>
      <c r="BK48" s="107"/>
      <c r="BL48" s="107"/>
      <c r="BM48" s="107"/>
      <c r="BN48" s="107"/>
      <c r="BO48" s="578" t="s">
        <v>930</v>
      </c>
      <c r="BP48" s="31"/>
      <c r="BQ48" s="580"/>
      <c r="BR48" s="568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</row>
    <row r="49" spans="1:153" ht="25" customHeight="1" thickBot="1">
      <c r="A49" s="107"/>
      <c r="B49" s="107"/>
      <c r="C49" s="107"/>
      <c r="D49" s="107"/>
      <c r="E49" s="642" t="s">
        <v>553</v>
      </c>
      <c r="F49" s="869">
        <v>10</v>
      </c>
      <c r="G49" s="954"/>
      <c r="H49" s="806"/>
      <c r="I49" s="796"/>
      <c r="J49" s="811"/>
      <c r="K49" s="796"/>
      <c r="L49" s="797"/>
      <c r="M49" s="750"/>
      <c r="N49" s="536"/>
      <c r="O49" s="537"/>
      <c r="P49" s="750"/>
      <c r="Q49" s="536"/>
      <c r="R49" s="537"/>
      <c r="S49" s="602"/>
      <c r="T49" s="536"/>
      <c r="U49" s="537"/>
      <c r="V49" s="199"/>
      <c r="W49" s="129"/>
      <c r="X49" s="124"/>
      <c r="Y49" s="124"/>
      <c r="Z49" s="125" t="s">
        <v>23</v>
      </c>
      <c r="AA49" s="126" t="s">
        <v>46</v>
      </c>
      <c r="AB49" s="127" t="s">
        <v>83</v>
      </c>
      <c r="AC49" s="127" t="s">
        <v>83</v>
      </c>
      <c r="AD49" s="303" t="s">
        <v>83</v>
      </c>
      <c r="AE49" s="428">
        <f t="shared" si="16"/>
        <v>10</v>
      </c>
      <c r="AF49">
        <f t="shared" si="17"/>
        <v>0</v>
      </c>
      <c r="AG49" s="120">
        <f>IF(AA49="","",VLOOKUP(AA49,所属・種目コード!W:X,2,FALSE))</f>
        <v>3</v>
      </c>
      <c r="AH49" s="128">
        <f t="shared" si="18"/>
        <v>0</v>
      </c>
      <c r="AI49" s="120">
        <f t="shared" si="19"/>
        <v>0</v>
      </c>
      <c r="AJ49" s="120">
        <f t="shared" si="20"/>
        <v>0</v>
      </c>
      <c r="AK49" s="120" t="str">
        <f t="shared" si="21"/>
        <v>()</v>
      </c>
      <c r="AL49" s="429">
        <f t="shared" si="15"/>
        <v>0</v>
      </c>
      <c r="AM49" s="120">
        <f>IF(Z49="","",VLOOKUP(Z49,所属・種目コード!AQ:AR,2,FALSE))</f>
        <v>1</v>
      </c>
      <c r="AN49" s="120" t="str">
        <f>IF(L49="","",VLOOKUP(L49,所属・種目コード!$B$2:$D$160,3,FALSE))</f>
        <v/>
      </c>
      <c r="AO49" s="120" t="str">
        <f>IF(N49="","",VLOOKUP(N49,所属・種目コード!$AF$2:$AG$27,2,FALSE))</f>
        <v/>
      </c>
      <c r="AP49" s="120" t="str">
        <f>IF(M49="","",VLOOKUP(M49,所属・種目コード!$AB$2:$AD$11,3,FALSE))</f>
        <v/>
      </c>
      <c r="AQ49" s="361">
        <f t="shared" si="6"/>
        <v>0</v>
      </c>
      <c r="AR49" s="120" t="str">
        <f t="shared" si="7"/>
        <v xml:space="preserve"> 0</v>
      </c>
      <c r="AS49" s="120" t="str">
        <f>IF(Q49="","",VLOOKUP(Q49,所属・種目コード!$AF$2:$AG$26,2,FALSE))</f>
        <v/>
      </c>
      <c r="AT49" s="120" t="str">
        <f>IF(P49="","",VLOOKUP(P49,所属・種目コード!$AB$2:$AD$11,3,FALSE))</f>
        <v/>
      </c>
      <c r="AU49" s="361">
        <f t="shared" si="22"/>
        <v>0</v>
      </c>
      <c r="AV49" s="120" t="str">
        <f t="shared" si="9"/>
        <v xml:space="preserve"> 0</v>
      </c>
      <c r="AW49" s="120" t="str">
        <f>IF(T49="","",VLOOKUP(T49,所属・種目コード!$AF$2:$AG$75,2,FALSE))</f>
        <v/>
      </c>
      <c r="AX49" s="120" t="str">
        <f>IF(S49="","",VLOOKUP(S49,所属・種目コード!$AB$2:$AD$11,3,FALSE))</f>
        <v/>
      </c>
      <c r="AY49" s="359">
        <f t="shared" si="23"/>
        <v>0</v>
      </c>
      <c r="AZ49" s="120" t="str">
        <f t="shared" si="11"/>
        <v xml:space="preserve"> 0</v>
      </c>
      <c r="BA49" s="120"/>
      <c r="BB49" s="120" t="str">
        <f>IF(N49="","",VLOOKUP(N49,所属・種目コード!$AF$2:$AH$25,3,FALSE))</f>
        <v/>
      </c>
      <c r="BC49" s="361">
        <f t="shared" si="12"/>
        <v>0</v>
      </c>
      <c r="BD49" s="120" t="str">
        <f>IF(Q49="","",VLOOKUP(Q49,所属・種目コード!$AF$2:$AH$25,3,FALSE))</f>
        <v/>
      </c>
      <c r="BE49" s="426">
        <f t="shared" si="13"/>
        <v>0</v>
      </c>
      <c r="BF49" s="120" t="str">
        <f>IF(T49="","",VLOOKUP(T49,所属・種目コード!$AF$2:$AH$25,3,FALSE))</f>
        <v/>
      </c>
      <c r="BG49" s="426">
        <f t="shared" si="14"/>
        <v>0</v>
      </c>
      <c r="BH49" s="107"/>
      <c r="BI49" s="107"/>
      <c r="BJ49" s="107"/>
      <c r="BK49" s="107"/>
      <c r="BL49" s="107"/>
      <c r="BM49" s="107"/>
      <c r="BN49" s="107"/>
      <c r="BO49" s="578" t="s">
        <v>931</v>
      </c>
      <c r="BP49" s="31"/>
      <c r="BQ49" s="581"/>
      <c r="BR49" s="568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</row>
    <row r="50" spans="1:153" ht="25" customHeight="1">
      <c r="A50" s="107"/>
      <c r="B50" s="107"/>
      <c r="C50" s="107"/>
      <c r="D50" s="107"/>
      <c r="E50" s="681" t="s">
        <v>553</v>
      </c>
      <c r="F50" s="876">
        <v>11</v>
      </c>
      <c r="G50" s="956"/>
      <c r="H50" s="804"/>
      <c r="I50" s="788"/>
      <c r="J50" s="809"/>
      <c r="K50" s="788"/>
      <c r="L50" s="793"/>
      <c r="M50" s="663"/>
      <c r="N50" s="592"/>
      <c r="O50" s="540"/>
      <c r="P50" s="663"/>
      <c r="Q50" s="592"/>
      <c r="R50" s="540"/>
      <c r="S50" s="682"/>
      <c r="T50" s="664"/>
      <c r="U50" s="665"/>
      <c r="V50" s="122"/>
      <c r="W50" s="683"/>
      <c r="X50" s="124"/>
      <c r="Y50" s="124"/>
      <c r="Z50" s="125" t="s">
        <v>23</v>
      </c>
      <c r="AA50" s="126" t="s">
        <v>46</v>
      </c>
      <c r="AB50" s="127" t="s">
        <v>83</v>
      </c>
      <c r="AC50" s="127" t="s">
        <v>83</v>
      </c>
      <c r="AD50" s="303" t="s">
        <v>83</v>
      </c>
      <c r="AE50" s="428">
        <f t="shared" si="16"/>
        <v>11</v>
      </c>
      <c r="AF50">
        <f t="shared" si="17"/>
        <v>0</v>
      </c>
      <c r="AG50" s="120">
        <f>IF(AA50="","",VLOOKUP(AA50,所属・種目コード!W:X,2,FALSE))</f>
        <v>3</v>
      </c>
      <c r="AH50" s="128">
        <f t="shared" si="18"/>
        <v>0</v>
      </c>
      <c r="AI50" s="120">
        <f t="shared" si="19"/>
        <v>0</v>
      </c>
      <c r="AJ50" s="120">
        <f t="shared" si="20"/>
        <v>0</v>
      </c>
      <c r="AK50" s="120" t="str">
        <f t="shared" si="21"/>
        <v>()</v>
      </c>
      <c r="AL50" s="429">
        <f t="shared" si="15"/>
        <v>0</v>
      </c>
      <c r="AM50" s="120">
        <f>IF(Z50="","",VLOOKUP(Z50,所属・種目コード!AQ:AR,2,FALSE))</f>
        <v>1</v>
      </c>
      <c r="AN50" s="120" t="str">
        <f>IF(L50="","",VLOOKUP(L50,所属・種目コード!$B$2:$D$160,3,FALSE))</f>
        <v/>
      </c>
      <c r="AO50" s="120" t="str">
        <f>IF(N50="","",VLOOKUP(N50,所属・種目コード!$AF$2:$AG$27,2,FALSE))</f>
        <v/>
      </c>
      <c r="AP50" s="120" t="str">
        <f>IF(M50="","",VLOOKUP(M50,所属・種目コード!$AB$2:$AD$11,3,FALSE))</f>
        <v/>
      </c>
      <c r="AQ50" s="361">
        <f t="shared" si="6"/>
        <v>0</v>
      </c>
      <c r="AR50" s="120" t="str">
        <f t="shared" si="7"/>
        <v xml:space="preserve"> 0</v>
      </c>
      <c r="AS50" s="120" t="str">
        <f>IF(Q50="","",VLOOKUP(Q50,所属・種目コード!$AF$2:$AG$26,2,FALSE))</f>
        <v/>
      </c>
      <c r="AT50" s="120" t="str">
        <f>IF(P50="","",VLOOKUP(P50,所属・種目コード!$AB$2:$AD$11,3,FALSE))</f>
        <v/>
      </c>
      <c r="AU50" s="361">
        <f t="shared" si="22"/>
        <v>0</v>
      </c>
      <c r="AV50" s="120" t="str">
        <f t="shared" si="9"/>
        <v xml:space="preserve"> 0</v>
      </c>
      <c r="AW50" s="120" t="str">
        <f>IF(T50="","",VLOOKUP(T50,所属・種目コード!$AF$2:$AG$75,2,FALSE))</f>
        <v/>
      </c>
      <c r="AX50" s="120" t="str">
        <f>IF(S50="","",VLOOKUP(S50,所属・種目コード!$AB$2:$AD$11,3,FALSE))</f>
        <v/>
      </c>
      <c r="AY50" s="359">
        <f t="shared" si="23"/>
        <v>0</v>
      </c>
      <c r="AZ50" s="120" t="str">
        <f t="shared" si="11"/>
        <v xml:space="preserve"> 0</v>
      </c>
      <c r="BA50" s="120"/>
      <c r="BB50" s="120" t="str">
        <f>IF(N50="","",VLOOKUP(N50,所属・種目コード!$AF$2:$AH$25,3,FALSE))</f>
        <v/>
      </c>
      <c r="BC50" s="361">
        <f t="shared" si="12"/>
        <v>0</v>
      </c>
      <c r="BD50" s="120" t="str">
        <f>IF(Q50="","",VLOOKUP(Q50,所属・種目コード!$AF$2:$AH$25,3,FALSE))</f>
        <v/>
      </c>
      <c r="BE50" s="426">
        <f t="shared" si="13"/>
        <v>0</v>
      </c>
      <c r="BF50" s="120" t="str">
        <f>IF(T50="","",VLOOKUP(T50,所属・種目コード!$AF$2:$AH$25,3,FALSE))</f>
        <v/>
      </c>
      <c r="BG50" s="426">
        <f t="shared" si="14"/>
        <v>0</v>
      </c>
      <c r="BH50" s="107"/>
      <c r="BI50" s="107"/>
      <c r="BJ50" s="107"/>
      <c r="BK50" s="107"/>
      <c r="BL50" s="107"/>
      <c r="BM50" s="107"/>
      <c r="BN50" s="107"/>
      <c r="BO50" s="578" t="s">
        <v>932</v>
      </c>
      <c r="BP50" s="31"/>
      <c r="BQ50" s="568"/>
      <c r="BR50" s="568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</row>
    <row r="51" spans="1:153" ht="25" customHeight="1">
      <c r="A51" s="107"/>
      <c r="B51" s="107"/>
      <c r="C51" s="107"/>
      <c r="D51" s="107"/>
      <c r="E51" s="641" t="s">
        <v>553</v>
      </c>
      <c r="F51" s="867">
        <v>12</v>
      </c>
      <c r="G51" s="950"/>
      <c r="H51" s="805"/>
      <c r="I51" s="792"/>
      <c r="J51" s="810"/>
      <c r="K51" s="792"/>
      <c r="L51" s="793"/>
      <c r="M51" s="663"/>
      <c r="N51" s="534"/>
      <c r="O51" s="535"/>
      <c r="P51" s="663"/>
      <c r="Q51" s="534"/>
      <c r="R51" s="535"/>
      <c r="S51" s="601"/>
      <c r="T51" s="534"/>
      <c r="U51" s="535"/>
      <c r="V51" s="213"/>
      <c r="W51" s="123"/>
      <c r="X51" s="124"/>
      <c r="Y51" s="124"/>
      <c r="Z51" s="125" t="s">
        <v>23</v>
      </c>
      <c r="AA51" s="126" t="s">
        <v>46</v>
      </c>
      <c r="AB51" s="127" t="s">
        <v>83</v>
      </c>
      <c r="AC51" s="127" t="s">
        <v>83</v>
      </c>
      <c r="AD51" s="303" t="s">
        <v>83</v>
      </c>
      <c r="AE51" s="428">
        <f t="shared" si="16"/>
        <v>12</v>
      </c>
      <c r="AF51">
        <f t="shared" si="17"/>
        <v>0</v>
      </c>
      <c r="AG51" s="120">
        <f>IF(AA51="","",VLOOKUP(AA51,所属・種目コード!W:X,2,FALSE))</f>
        <v>3</v>
      </c>
      <c r="AH51" s="128">
        <f t="shared" si="18"/>
        <v>0</v>
      </c>
      <c r="AI51" s="120">
        <f t="shared" si="19"/>
        <v>0</v>
      </c>
      <c r="AJ51" s="120">
        <f t="shared" si="20"/>
        <v>0</v>
      </c>
      <c r="AK51" s="120" t="str">
        <f t="shared" si="21"/>
        <v>()</v>
      </c>
      <c r="AL51" s="429">
        <f t="shared" si="15"/>
        <v>0</v>
      </c>
      <c r="AM51" s="120">
        <f>IF(Z51="","",VLOOKUP(Z51,所属・種目コード!AQ:AR,2,FALSE))</f>
        <v>1</v>
      </c>
      <c r="AN51" s="120" t="str">
        <f>IF(L51="","",VLOOKUP(L51,所属・種目コード!$B$2:$D$160,3,FALSE))</f>
        <v/>
      </c>
      <c r="AO51" s="120" t="str">
        <f>IF(N51="","",VLOOKUP(N51,所属・種目コード!$AF$2:$AG$27,2,FALSE))</f>
        <v/>
      </c>
      <c r="AP51" s="120" t="str">
        <f>IF(M51="","",VLOOKUP(M51,所属・種目コード!$AB$2:$AD$11,3,FALSE))</f>
        <v/>
      </c>
      <c r="AQ51" s="361">
        <f t="shared" si="6"/>
        <v>0</v>
      </c>
      <c r="AR51" s="120" t="str">
        <f t="shared" si="7"/>
        <v xml:space="preserve"> 0</v>
      </c>
      <c r="AS51" s="120" t="str">
        <f>IF(Q51="","",VLOOKUP(Q51,所属・種目コード!$AF$2:$AG$26,2,FALSE))</f>
        <v/>
      </c>
      <c r="AT51" s="120" t="str">
        <f>IF(P51="","",VLOOKUP(P51,所属・種目コード!$AB$2:$AD$11,3,FALSE))</f>
        <v/>
      </c>
      <c r="AU51" s="361">
        <f t="shared" si="22"/>
        <v>0</v>
      </c>
      <c r="AV51" s="120" t="str">
        <f t="shared" si="9"/>
        <v xml:space="preserve"> 0</v>
      </c>
      <c r="AW51" s="120" t="str">
        <f>IF(T51="","",VLOOKUP(T51,所属・種目コード!$AF$2:$AG$75,2,FALSE))</f>
        <v/>
      </c>
      <c r="AX51" s="120" t="str">
        <f>IF(S51="","",VLOOKUP(S51,所属・種目コード!$AB$2:$AD$11,3,FALSE))</f>
        <v/>
      </c>
      <c r="AY51" s="359">
        <f t="shared" si="23"/>
        <v>0</v>
      </c>
      <c r="AZ51" s="120" t="str">
        <f t="shared" si="11"/>
        <v xml:space="preserve"> 0</v>
      </c>
      <c r="BA51" s="120"/>
      <c r="BB51" s="120" t="str">
        <f>IF(N51="","",VLOOKUP(N51,所属・種目コード!$AF$2:$AH$25,3,FALSE))</f>
        <v/>
      </c>
      <c r="BC51" s="361">
        <f t="shared" si="12"/>
        <v>0</v>
      </c>
      <c r="BD51" s="120" t="str">
        <f>IF(Q51="","",VLOOKUP(Q51,所属・種目コード!$AF$2:$AH$25,3,FALSE))</f>
        <v/>
      </c>
      <c r="BE51" s="426">
        <f t="shared" si="13"/>
        <v>0</v>
      </c>
      <c r="BF51" s="120" t="str">
        <f>IF(T51="","",VLOOKUP(T51,所属・種目コード!$AF$2:$AH$25,3,FALSE))</f>
        <v/>
      </c>
      <c r="BG51" s="426">
        <f t="shared" si="14"/>
        <v>0</v>
      </c>
      <c r="BH51" s="107"/>
      <c r="BI51" s="107"/>
      <c r="BJ51" s="107"/>
      <c r="BK51" s="107"/>
      <c r="BL51" s="107"/>
      <c r="BM51" s="107"/>
      <c r="BN51" s="107"/>
      <c r="BO51" s="576" t="s">
        <v>152</v>
      </c>
      <c r="BP51" s="31"/>
      <c r="BQ51" s="568"/>
      <c r="BR51" s="568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</row>
    <row r="52" spans="1:153" ht="25" customHeight="1">
      <c r="A52" s="107"/>
      <c r="B52" s="107"/>
      <c r="C52" s="107"/>
      <c r="D52" s="107"/>
      <c r="E52" s="641" t="s">
        <v>553</v>
      </c>
      <c r="F52" s="867">
        <v>13</v>
      </c>
      <c r="G52" s="950"/>
      <c r="H52" s="805"/>
      <c r="I52" s="792"/>
      <c r="J52" s="810"/>
      <c r="K52" s="792"/>
      <c r="L52" s="793"/>
      <c r="M52" s="663"/>
      <c r="N52" s="534"/>
      <c r="O52" s="535"/>
      <c r="P52" s="663"/>
      <c r="Q52" s="534"/>
      <c r="R52" s="535"/>
      <c r="S52" s="601"/>
      <c r="T52" s="534"/>
      <c r="U52" s="535"/>
      <c r="V52" s="213"/>
      <c r="W52" s="123"/>
      <c r="X52" s="124"/>
      <c r="Y52" s="124"/>
      <c r="Z52" s="125" t="s">
        <v>23</v>
      </c>
      <c r="AA52" s="126" t="s">
        <v>46</v>
      </c>
      <c r="AB52" s="127" t="s">
        <v>83</v>
      </c>
      <c r="AC52" s="127" t="s">
        <v>83</v>
      </c>
      <c r="AD52" s="303" t="s">
        <v>83</v>
      </c>
      <c r="AE52" s="428">
        <f t="shared" si="16"/>
        <v>13</v>
      </c>
      <c r="AF52">
        <f t="shared" si="17"/>
        <v>0</v>
      </c>
      <c r="AG52" s="120">
        <f>IF(AA52="","",VLOOKUP(AA52,所属・種目コード!W:X,2,FALSE))</f>
        <v>3</v>
      </c>
      <c r="AH52" s="128">
        <f t="shared" si="18"/>
        <v>0</v>
      </c>
      <c r="AI52" s="120">
        <f t="shared" si="19"/>
        <v>0</v>
      </c>
      <c r="AJ52" s="120">
        <f t="shared" si="20"/>
        <v>0</v>
      </c>
      <c r="AK52" s="120" t="str">
        <f t="shared" si="21"/>
        <v>()</v>
      </c>
      <c r="AL52" s="429">
        <f t="shared" si="15"/>
        <v>0</v>
      </c>
      <c r="AM52" s="120">
        <f>IF(Z52="","",VLOOKUP(Z52,所属・種目コード!AQ:AR,2,FALSE))</f>
        <v>1</v>
      </c>
      <c r="AN52" s="120" t="str">
        <f>IF(L52="","",VLOOKUP(L52,所属・種目コード!$B$2:$D$160,3,FALSE))</f>
        <v/>
      </c>
      <c r="AO52" s="120" t="str">
        <f>IF(N52="","",VLOOKUP(N52,所属・種目コード!$AF$2:$AG$27,2,FALSE))</f>
        <v/>
      </c>
      <c r="AP52" s="120" t="str">
        <f>IF(M52="","",VLOOKUP(M52,所属・種目コード!$AB$2:$AD$11,3,FALSE))</f>
        <v/>
      </c>
      <c r="AQ52" s="361">
        <f t="shared" si="6"/>
        <v>0</v>
      </c>
      <c r="AR52" s="120" t="str">
        <f t="shared" si="7"/>
        <v xml:space="preserve"> 0</v>
      </c>
      <c r="AS52" s="120" t="str">
        <f>IF(Q52="","",VLOOKUP(Q52,所属・種目コード!$AF$2:$AG$26,2,FALSE))</f>
        <v/>
      </c>
      <c r="AT52" s="120" t="str">
        <f>IF(P52="","",VLOOKUP(P52,所属・種目コード!$AB$2:$AD$11,3,FALSE))</f>
        <v/>
      </c>
      <c r="AU52" s="361">
        <f t="shared" si="22"/>
        <v>0</v>
      </c>
      <c r="AV52" s="120" t="str">
        <f t="shared" si="9"/>
        <v xml:space="preserve"> 0</v>
      </c>
      <c r="AW52" s="120" t="str">
        <f>IF(T52="","",VLOOKUP(T52,所属・種目コード!$AF$2:$AG$75,2,FALSE))</f>
        <v/>
      </c>
      <c r="AX52" s="120" t="str">
        <f>IF(S52="","",VLOOKUP(S52,所属・種目コード!$AB$2:$AD$11,3,FALSE))</f>
        <v/>
      </c>
      <c r="AY52" s="359">
        <f t="shared" si="23"/>
        <v>0</v>
      </c>
      <c r="AZ52" s="120" t="str">
        <f t="shared" si="11"/>
        <v xml:space="preserve"> 0</v>
      </c>
      <c r="BA52" s="120"/>
      <c r="BB52" s="120" t="str">
        <f>IF(N52="","",VLOOKUP(N52,所属・種目コード!$AF$2:$AH$25,3,FALSE))</f>
        <v/>
      </c>
      <c r="BC52" s="361">
        <f t="shared" si="12"/>
        <v>0</v>
      </c>
      <c r="BD52" s="120" t="str">
        <f>IF(Q52="","",VLOOKUP(Q52,所属・種目コード!$AF$2:$AH$25,3,FALSE))</f>
        <v/>
      </c>
      <c r="BE52" s="426">
        <f t="shared" si="13"/>
        <v>0</v>
      </c>
      <c r="BF52" s="120" t="str">
        <f>IF(T52="","",VLOOKUP(T52,所属・種目コード!$AF$2:$AH$25,3,FALSE))</f>
        <v/>
      </c>
      <c r="BG52" s="426">
        <f t="shared" si="14"/>
        <v>0</v>
      </c>
      <c r="BH52" s="107"/>
      <c r="BI52" s="107"/>
      <c r="BJ52" s="107"/>
      <c r="BK52" s="107"/>
      <c r="BL52" s="107"/>
      <c r="BM52" s="107"/>
      <c r="BN52" s="107"/>
      <c r="BO52" s="576" t="s">
        <v>168</v>
      </c>
      <c r="BP52" s="31"/>
      <c r="BQ52" s="568"/>
      <c r="BR52" s="568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</row>
    <row r="53" spans="1:153" ht="25" customHeight="1">
      <c r="A53" s="107"/>
      <c r="B53" s="107"/>
      <c r="C53" s="107"/>
      <c r="D53" s="107"/>
      <c r="E53" s="641" t="s">
        <v>553</v>
      </c>
      <c r="F53" s="867">
        <v>14</v>
      </c>
      <c r="G53" s="950"/>
      <c r="H53" s="805"/>
      <c r="I53" s="792"/>
      <c r="J53" s="810"/>
      <c r="K53" s="792"/>
      <c r="L53" s="793"/>
      <c r="M53" s="663"/>
      <c r="N53" s="534"/>
      <c r="O53" s="535"/>
      <c r="P53" s="663"/>
      <c r="Q53" s="534"/>
      <c r="R53" s="535"/>
      <c r="S53" s="601"/>
      <c r="T53" s="534"/>
      <c r="U53" s="535"/>
      <c r="V53" s="213"/>
      <c r="W53" s="123"/>
      <c r="X53" s="124"/>
      <c r="Y53" s="124"/>
      <c r="Z53" s="125" t="s">
        <v>23</v>
      </c>
      <c r="AA53" s="126" t="s">
        <v>46</v>
      </c>
      <c r="AB53" s="127" t="s">
        <v>83</v>
      </c>
      <c r="AC53" s="127" t="s">
        <v>83</v>
      </c>
      <c r="AD53" s="303" t="s">
        <v>83</v>
      </c>
      <c r="AE53" s="428">
        <f t="shared" si="16"/>
        <v>14</v>
      </c>
      <c r="AF53">
        <f t="shared" si="17"/>
        <v>0</v>
      </c>
      <c r="AG53" s="120">
        <f>IF(AA53="","",VLOOKUP(AA53,所属・種目コード!W:X,2,FALSE))</f>
        <v>3</v>
      </c>
      <c r="AH53" s="128">
        <f t="shared" si="18"/>
        <v>0</v>
      </c>
      <c r="AI53" s="120">
        <f t="shared" si="19"/>
        <v>0</v>
      </c>
      <c r="AJ53" s="120">
        <f t="shared" si="20"/>
        <v>0</v>
      </c>
      <c r="AK53" s="120" t="str">
        <f t="shared" si="21"/>
        <v>()</v>
      </c>
      <c r="AL53" s="429">
        <f t="shared" si="15"/>
        <v>0</v>
      </c>
      <c r="AM53" s="120">
        <f>IF(Z53="","",VLOOKUP(Z53,所属・種目コード!AQ:AR,2,FALSE))</f>
        <v>1</v>
      </c>
      <c r="AN53" s="120" t="str">
        <f>IF(L53="","",VLOOKUP(L53,所属・種目コード!$B$2:$D$160,3,FALSE))</f>
        <v/>
      </c>
      <c r="AO53" s="120" t="str">
        <f>IF(N53="","",VLOOKUP(N53,所属・種目コード!$AF$2:$AG$27,2,FALSE))</f>
        <v/>
      </c>
      <c r="AP53" s="120" t="str">
        <f>IF(M53="","",VLOOKUP(M53,所属・種目コード!$AB$2:$AD$11,3,FALSE))</f>
        <v/>
      </c>
      <c r="AQ53" s="361">
        <f t="shared" si="6"/>
        <v>0</v>
      </c>
      <c r="AR53" s="120" t="str">
        <f t="shared" si="7"/>
        <v xml:space="preserve"> 0</v>
      </c>
      <c r="AS53" s="120" t="str">
        <f>IF(Q53="","",VLOOKUP(Q53,所属・種目コード!$AF$2:$AG$26,2,FALSE))</f>
        <v/>
      </c>
      <c r="AT53" s="120" t="str">
        <f>IF(P53="","",VLOOKUP(P53,所属・種目コード!$AB$2:$AD$11,3,FALSE))</f>
        <v/>
      </c>
      <c r="AU53" s="361">
        <f t="shared" si="22"/>
        <v>0</v>
      </c>
      <c r="AV53" s="120" t="str">
        <f t="shared" si="9"/>
        <v xml:space="preserve"> 0</v>
      </c>
      <c r="AW53" s="120" t="str">
        <f>IF(T53="","",VLOOKUP(T53,所属・種目コード!$AF$2:$AG$75,2,FALSE))</f>
        <v/>
      </c>
      <c r="AX53" s="120" t="str">
        <f>IF(S53="","",VLOOKUP(S53,所属・種目コード!$AB$2:$AD$11,3,FALSE))</f>
        <v/>
      </c>
      <c r="AY53" s="359">
        <f t="shared" si="23"/>
        <v>0</v>
      </c>
      <c r="AZ53" s="120" t="str">
        <f t="shared" si="11"/>
        <v xml:space="preserve"> 0</v>
      </c>
      <c r="BA53" s="120"/>
      <c r="BB53" s="120" t="str">
        <f>IF(N53="","",VLOOKUP(N53,所属・種目コード!$AF$2:$AH$25,3,FALSE))</f>
        <v/>
      </c>
      <c r="BC53" s="361">
        <f t="shared" si="12"/>
        <v>0</v>
      </c>
      <c r="BD53" s="120" t="str">
        <f>IF(Q53="","",VLOOKUP(Q53,所属・種目コード!$AF$2:$AH$25,3,FALSE))</f>
        <v/>
      </c>
      <c r="BE53" s="426">
        <f t="shared" si="13"/>
        <v>0</v>
      </c>
      <c r="BF53" s="120" t="str">
        <f>IF(T53="","",VLOOKUP(T53,所属・種目コード!$AF$2:$AH$25,3,FALSE))</f>
        <v/>
      </c>
      <c r="BG53" s="426">
        <f t="shared" si="14"/>
        <v>0</v>
      </c>
      <c r="BH53" s="107"/>
      <c r="BI53" s="107"/>
      <c r="BJ53" s="107"/>
      <c r="BK53" s="107"/>
      <c r="BL53" s="107"/>
      <c r="BM53" s="107"/>
      <c r="BN53" s="107"/>
      <c r="BO53" s="576" t="s">
        <v>174</v>
      </c>
      <c r="BP53" s="31"/>
      <c r="BQ53" s="568"/>
      <c r="BR53" s="568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</row>
    <row r="54" spans="1:153" ht="25" customHeight="1" thickBot="1">
      <c r="A54" s="107"/>
      <c r="B54" s="107"/>
      <c r="C54" s="107"/>
      <c r="D54" s="107"/>
      <c r="E54" s="641" t="s">
        <v>553</v>
      </c>
      <c r="F54" s="958">
        <v>15</v>
      </c>
      <c r="G54" s="959"/>
      <c r="H54" s="807"/>
      <c r="I54" s="800"/>
      <c r="J54" s="813"/>
      <c r="K54" s="800"/>
      <c r="L54" s="797"/>
      <c r="M54" s="750"/>
      <c r="N54" s="536"/>
      <c r="O54" s="537"/>
      <c r="P54" s="750"/>
      <c r="Q54" s="536"/>
      <c r="R54" s="537"/>
      <c r="S54" s="687"/>
      <c r="T54" s="661"/>
      <c r="U54" s="662"/>
      <c r="V54" s="688"/>
      <c r="W54" s="457"/>
      <c r="X54" s="124"/>
      <c r="Y54" s="124"/>
      <c r="Z54" s="125" t="s">
        <v>23</v>
      </c>
      <c r="AA54" s="126" t="s">
        <v>46</v>
      </c>
      <c r="AB54" s="127" t="s">
        <v>83</v>
      </c>
      <c r="AC54" s="127" t="s">
        <v>83</v>
      </c>
      <c r="AD54" s="303" t="s">
        <v>83</v>
      </c>
      <c r="AE54" s="428">
        <f t="shared" si="16"/>
        <v>15</v>
      </c>
      <c r="AF54">
        <f t="shared" si="17"/>
        <v>0</v>
      </c>
      <c r="AG54" s="120">
        <f>IF(AA54="","",VLOOKUP(AA54,所属・種目コード!W:X,2,FALSE))</f>
        <v>3</v>
      </c>
      <c r="AH54" s="128">
        <f t="shared" si="18"/>
        <v>0</v>
      </c>
      <c r="AI54" s="120">
        <f t="shared" si="19"/>
        <v>0</v>
      </c>
      <c r="AJ54" s="120">
        <f t="shared" si="20"/>
        <v>0</v>
      </c>
      <c r="AK54" s="120" t="str">
        <f t="shared" si="21"/>
        <v>()</v>
      </c>
      <c r="AL54" s="429">
        <f t="shared" si="15"/>
        <v>0</v>
      </c>
      <c r="AM54" s="120">
        <f>IF(Z54="","",VLOOKUP(Z54,所属・種目コード!AQ:AR,2,FALSE))</f>
        <v>1</v>
      </c>
      <c r="AN54" s="120" t="str">
        <f>IF(L54="","",VLOOKUP(L54,所属・種目コード!$B$2:$D$160,3,FALSE))</f>
        <v/>
      </c>
      <c r="AO54" s="120" t="str">
        <f>IF(N54="","",VLOOKUP(N54,所属・種目コード!$AF$2:$AG$27,2,FALSE))</f>
        <v/>
      </c>
      <c r="AP54" s="120" t="str">
        <f>IF(M54="","",VLOOKUP(M54,所属・種目コード!$AB$2:$AD$11,3,FALSE))</f>
        <v/>
      </c>
      <c r="AQ54" s="361">
        <f t="shared" si="6"/>
        <v>0</v>
      </c>
      <c r="AR54" s="120" t="str">
        <f t="shared" si="7"/>
        <v xml:space="preserve"> 0</v>
      </c>
      <c r="AS54" s="120" t="str">
        <f>IF(Q54="","",VLOOKUP(Q54,所属・種目コード!$AF$2:$AG$26,2,FALSE))</f>
        <v/>
      </c>
      <c r="AT54" s="120" t="str">
        <f>IF(P54="","",VLOOKUP(P54,所属・種目コード!$AB$2:$AD$11,3,FALSE))</f>
        <v/>
      </c>
      <c r="AU54" s="361">
        <f t="shared" si="22"/>
        <v>0</v>
      </c>
      <c r="AV54" s="120" t="str">
        <f t="shared" si="9"/>
        <v xml:space="preserve"> 0</v>
      </c>
      <c r="AW54" s="120" t="str">
        <f>IF(T54="","",VLOOKUP(T54,所属・種目コード!$AF$2:$AG$75,2,FALSE))</f>
        <v/>
      </c>
      <c r="AX54" s="120" t="str">
        <f>IF(S54="","",VLOOKUP(S54,所属・種目コード!$AB$2:$AD$11,3,FALSE))</f>
        <v/>
      </c>
      <c r="AY54" s="359">
        <f t="shared" si="23"/>
        <v>0</v>
      </c>
      <c r="AZ54" s="120" t="str">
        <f t="shared" si="11"/>
        <v xml:space="preserve"> 0</v>
      </c>
      <c r="BA54" s="120"/>
      <c r="BB54" s="120" t="str">
        <f>IF(N54="","",VLOOKUP(N54,所属・種目コード!$AF$2:$AH$25,3,FALSE))</f>
        <v/>
      </c>
      <c r="BC54" s="361">
        <f t="shared" si="12"/>
        <v>0</v>
      </c>
      <c r="BD54" s="120" t="str">
        <f>IF(Q54="","",VLOOKUP(Q54,所属・種目コード!$AF$2:$AH$25,3,FALSE))</f>
        <v/>
      </c>
      <c r="BE54" s="426">
        <f t="shared" si="13"/>
        <v>0</v>
      </c>
      <c r="BF54" s="120" t="str">
        <f>IF(T54="","",VLOOKUP(T54,所属・種目コード!$AF$2:$AH$25,3,FALSE))</f>
        <v/>
      </c>
      <c r="BG54" s="426">
        <f t="shared" si="14"/>
        <v>0</v>
      </c>
      <c r="BH54" s="107"/>
      <c r="BI54" s="107"/>
      <c r="BJ54" s="107"/>
      <c r="BK54" s="107"/>
      <c r="BL54" s="107"/>
      <c r="BM54" s="107"/>
      <c r="BN54" s="107"/>
      <c r="BO54" s="576" t="s">
        <v>180</v>
      </c>
      <c r="BP54" s="31"/>
      <c r="BQ54" s="568"/>
      <c r="BR54" s="568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</row>
    <row r="55" spans="1:153" ht="25" customHeight="1">
      <c r="A55" s="107"/>
      <c r="B55" s="107"/>
      <c r="C55" s="107"/>
      <c r="D55" s="107"/>
      <c r="E55" s="686" t="s">
        <v>553</v>
      </c>
      <c r="F55" s="960">
        <v>16</v>
      </c>
      <c r="G55" s="961"/>
      <c r="H55" s="808"/>
      <c r="I55" s="803"/>
      <c r="J55" s="812"/>
      <c r="K55" s="803"/>
      <c r="L55" s="793"/>
      <c r="M55" s="663"/>
      <c r="N55" s="592"/>
      <c r="O55" s="540"/>
      <c r="P55" s="663"/>
      <c r="Q55" s="592"/>
      <c r="R55" s="540"/>
      <c r="S55" s="600"/>
      <c r="T55" s="592"/>
      <c r="U55" s="540"/>
      <c r="V55" s="211"/>
      <c r="W55" s="685"/>
      <c r="X55" s="124"/>
      <c r="Y55" s="124"/>
      <c r="Z55" s="125" t="s">
        <v>23</v>
      </c>
      <c r="AA55" s="126" t="s">
        <v>46</v>
      </c>
      <c r="AB55" s="127" t="s">
        <v>83</v>
      </c>
      <c r="AC55" s="127" t="s">
        <v>83</v>
      </c>
      <c r="AD55" s="303" t="s">
        <v>83</v>
      </c>
      <c r="AE55" s="428">
        <f t="shared" si="16"/>
        <v>16</v>
      </c>
      <c r="AF55">
        <f t="shared" si="17"/>
        <v>0</v>
      </c>
      <c r="AG55" s="120">
        <f>IF(AA55="","",VLOOKUP(AA55,所属・種目コード!W:X,2,FALSE))</f>
        <v>3</v>
      </c>
      <c r="AH55" s="128">
        <f t="shared" si="18"/>
        <v>0</v>
      </c>
      <c r="AI55" s="120">
        <f t="shared" si="19"/>
        <v>0</v>
      </c>
      <c r="AJ55" s="120">
        <f t="shared" si="20"/>
        <v>0</v>
      </c>
      <c r="AK55" s="120" t="str">
        <f t="shared" si="21"/>
        <v>()</v>
      </c>
      <c r="AL55" s="429">
        <f t="shared" si="15"/>
        <v>0</v>
      </c>
      <c r="AM55" s="120">
        <f>IF(Z55="","",VLOOKUP(Z55,所属・種目コード!AQ:AR,2,FALSE))</f>
        <v>1</v>
      </c>
      <c r="AN55" s="120" t="str">
        <f>IF(L55="","",VLOOKUP(L55,所属・種目コード!$B$2:$D$160,3,FALSE))</f>
        <v/>
      </c>
      <c r="AO55" s="120" t="str">
        <f>IF(N55="","",VLOOKUP(N55,所属・種目コード!$AF$2:$AG$27,2,FALSE))</f>
        <v/>
      </c>
      <c r="AP55" s="120" t="str">
        <f>IF(M55="","",VLOOKUP(M55,所属・種目コード!$AB$2:$AD$11,3,FALSE))</f>
        <v/>
      </c>
      <c r="AQ55" s="361">
        <f t="shared" si="6"/>
        <v>0</v>
      </c>
      <c r="AR55" s="120" t="str">
        <f t="shared" si="7"/>
        <v xml:space="preserve"> 0</v>
      </c>
      <c r="AS55" s="120" t="str">
        <f>IF(Q55="","",VLOOKUP(Q55,所属・種目コード!$AF$2:$AG$26,2,FALSE))</f>
        <v/>
      </c>
      <c r="AT55" s="120" t="str">
        <f>IF(P55="","",VLOOKUP(P55,所属・種目コード!$AB$2:$AD$11,3,FALSE))</f>
        <v/>
      </c>
      <c r="AU55" s="361">
        <f t="shared" si="22"/>
        <v>0</v>
      </c>
      <c r="AV55" s="120" t="str">
        <f t="shared" si="9"/>
        <v xml:space="preserve"> 0</v>
      </c>
      <c r="AW55" s="120" t="str">
        <f>IF(T55="","",VLOOKUP(T55,所属・種目コード!$AF$2:$AG$75,2,FALSE))</f>
        <v/>
      </c>
      <c r="AX55" s="120" t="str">
        <f>IF(S55="","",VLOOKUP(S55,所属・種目コード!$AB$2:$AD$11,3,FALSE))</f>
        <v/>
      </c>
      <c r="AY55" s="359">
        <f t="shared" si="23"/>
        <v>0</v>
      </c>
      <c r="AZ55" s="120" t="str">
        <f t="shared" si="11"/>
        <v xml:space="preserve"> 0</v>
      </c>
      <c r="BA55" s="120"/>
      <c r="BB55" s="120" t="str">
        <f>IF(N55="","",VLOOKUP(N55,所属・種目コード!$AF$2:$AH$25,3,FALSE))</f>
        <v/>
      </c>
      <c r="BC55" s="361">
        <f t="shared" si="12"/>
        <v>0</v>
      </c>
      <c r="BD55" s="120" t="str">
        <f>IF(Q55="","",VLOOKUP(Q55,所属・種目コード!$AF$2:$AH$25,3,FALSE))</f>
        <v/>
      </c>
      <c r="BE55" s="426">
        <f t="shared" si="13"/>
        <v>0</v>
      </c>
      <c r="BF55" s="120" t="str">
        <f>IF(T55="","",VLOOKUP(T55,所属・種目コード!$AF$2:$AH$25,3,FALSE))</f>
        <v/>
      </c>
      <c r="BG55" s="426">
        <f t="shared" si="14"/>
        <v>0</v>
      </c>
      <c r="BH55" s="107"/>
      <c r="BI55" s="107"/>
      <c r="BJ55" s="107"/>
      <c r="BK55" s="107"/>
      <c r="BL55" s="107"/>
      <c r="BM55" s="107"/>
      <c r="BN55" s="107"/>
      <c r="BO55" s="576" t="s">
        <v>186</v>
      </c>
      <c r="BP55" s="31"/>
      <c r="BQ55" s="568"/>
      <c r="BR55" s="568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</row>
    <row r="56" spans="1:153" ht="25" customHeight="1">
      <c r="A56" s="107"/>
      <c r="B56" s="107"/>
      <c r="C56" s="107"/>
      <c r="D56" s="107"/>
      <c r="E56" s="686" t="s">
        <v>553</v>
      </c>
      <c r="F56" s="962">
        <v>17</v>
      </c>
      <c r="G56" s="950"/>
      <c r="H56" s="805"/>
      <c r="I56" s="792"/>
      <c r="J56" s="810"/>
      <c r="K56" s="792"/>
      <c r="L56" s="793"/>
      <c r="M56" s="663"/>
      <c r="N56" s="534"/>
      <c r="O56" s="535"/>
      <c r="P56" s="663"/>
      <c r="Q56" s="534"/>
      <c r="R56" s="535"/>
      <c r="S56" s="601"/>
      <c r="T56" s="534"/>
      <c r="U56" s="535"/>
      <c r="V56" s="213"/>
      <c r="W56" s="123"/>
      <c r="X56" s="124"/>
      <c r="Y56" s="124"/>
      <c r="Z56" s="125" t="s">
        <v>23</v>
      </c>
      <c r="AA56" s="126" t="s">
        <v>46</v>
      </c>
      <c r="AB56" s="127" t="s">
        <v>83</v>
      </c>
      <c r="AC56" s="127" t="s">
        <v>83</v>
      </c>
      <c r="AD56" s="303" t="s">
        <v>83</v>
      </c>
      <c r="AE56" s="428">
        <f t="shared" si="16"/>
        <v>17</v>
      </c>
      <c r="AF56">
        <f t="shared" si="17"/>
        <v>0</v>
      </c>
      <c r="AG56" s="120">
        <f>IF(AA56="","",VLOOKUP(AA56,所属・種目コード!W:X,2,FALSE))</f>
        <v>3</v>
      </c>
      <c r="AH56" s="128">
        <f t="shared" si="18"/>
        <v>0</v>
      </c>
      <c r="AI56" s="120">
        <f t="shared" si="19"/>
        <v>0</v>
      </c>
      <c r="AJ56" s="120">
        <f t="shared" si="20"/>
        <v>0</v>
      </c>
      <c r="AK56" s="120" t="str">
        <f t="shared" si="21"/>
        <v>()</v>
      </c>
      <c r="AL56" s="429">
        <f t="shared" si="15"/>
        <v>0</v>
      </c>
      <c r="AM56" s="120">
        <f>IF(Z56="","",VLOOKUP(Z56,所属・種目コード!AQ:AR,2,FALSE))</f>
        <v>1</v>
      </c>
      <c r="AN56" s="120" t="str">
        <f>IF(L56="","",VLOOKUP(L56,所属・種目コード!$B$2:$D$160,3,FALSE))</f>
        <v/>
      </c>
      <c r="AO56" s="120" t="str">
        <f>IF(N56="","",VLOOKUP(N56,所属・種目コード!$AF$2:$AG$27,2,FALSE))</f>
        <v/>
      </c>
      <c r="AP56" s="120" t="str">
        <f>IF(M56="","",VLOOKUP(M56,所属・種目コード!$AB$2:$AD$11,3,FALSE))</f>
        <v/>
      </c>
      <c r="AQ56" s="361">
        <f t="shared" si="6"/>
        <v>0</v>
      </c>
      <c r="AR56" s="120" t="str">
        <f t="shared" si="7"/>
        <v xml:space="preserve"> 0</v>
      </c>
      <c r="AS56" s="120" t="str">
        <f>IF(Q56="","",VLOOKUP(Q56,所属・種目コード!$AF$2:$AG$26,2,FALSE))</f>
        <v/>
      </c>
      <c r="AT56" s="120" t="str">
        <f>IF(P56="","",VLOOKUP(P56,所属・種目コード!$AB$2:$AD$11,3,FALSE))</f>
        <v/>
      </c>
      <c r="AU56" s="361">
        <f t="shared" si="22"/>
        <v>0</v>
      </c>
      <c r="AV56" s="120" t="str">
        <f t="shared" si="9"/>
        <v xml:space="preserve"> 0</v>
      </c>
      <c r="AW56" s="120" t="str">
        <f>IF(T56="","",VLOOKUP(T56,所属・種目コード!$AF$2:$AG$75,2,FALSE))</f>
        <v/>
      </c>
      <c r="AX56" s="120" t="str">
        <f>IF(S56="","",VLOOKUP(S56,所属・種目コード!$AB$2:$AD$11,3,FALSE))</f>
        <v/>
      </c>
      <c r="AY56" s="359">
        <f t="shared" si="23"/>
        <v>0</v>
      </c>
      <c r="AZ56" s="120" t="str">
        <f t="shared" si="11"/>
        <v xml:space="preserve"> 0</v>
      </c>
      <c r="BA56" s="120"/>
      <c r="BB56" s="120" t="str">
        <f>IF(N56="","",VLOOKUP(N56,所属・種目コード!$AF$2:$AH$25,3,FALSE))</f>
        <v/>
      </c>
      <c r="BC56" s="361">
        <f t="shared" si="12"/>
        <v>0</v>
      </c>
      <c r="BD56" s="120" t="str">
        <f>IF(Q56="","",VLOOKUP(Q56,所属・種目コード!$AF$2:$AH$25,3,FALSE))</f>
        <v/>
      </c>
      <c r="BE56" s="426">
        <f t="shared" si="13"/>
        <v>0</v>
      </c>
      <c r="BF56" s="120" t="str">
        <f>IF(T56="","",VLOOKUP(T56,所属・種目コード!$AF$2:$AH$25,3,FALSE))</f>
        <v/>
      </c>
      <c r="BG56" s="426">
        <f t="shared" si="14"/>
        <v>0</v>
      </c>
      <c r="BH56" s="107"/>
      <c r="BI56" s="107"/>
      <c r="BJ56" s="107"/>
      <c r="BK56" s="107"/>
      <c r="BL56" s="107"/>
      <c r="BM56" s="107"/>
      <c r="BN56" s="107"/>
      <c r="BO56" s="579"/>
      <c r="BP56" s="579"/>
      <c r="BQ56" s="568"/>
      <c r="BR56" s="568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</row>
    <row r="57" spans="1:153" ht="25" customHeight="1">
      <c r="A57" s="107"/>
      <c r="B57" s="107"/>
      <c r="C57" s="107"/>
      <c r="D57" s="107"/>
      <c r="E57" s="686" t="s">
        <v>553</v>
      </c>
      <c r="F57" s="962">
        <v>18</v>
      </c>
      <c r="G57" s="950"/>
      <c r="H57" s="805"/>
      <c r="I57" s="792"/>
      <c r="J57" s="810"/>
      <c r="K57" s="792"/>
      <c r="L57" s="793"/>
      <c r="M57" s="663"/>
      <c r="N57" s="534"/>
      <c r="O57" s="535"/>
      <c r="P57" s="663"/>
      <c r="Q57" s="534"/>
      <c r="R57" s="535"/>
      <c r="S57" s="601"/>
      <c r="T57" s="534"/>
      <c r="U57" s="535"/>
      <c r="V57" s="213"/>
      <c r="W57" s="123"/>
      <c r="X57" s="124"/>
      <c r="Y57" s="124"/>
      <c r="Z57" s="125" t="s">
        <v>23</v>
      </c>
      <c r="AA57" s="126" t="s">
        <v>46</v>
      </c>
      <c r="AB57" s="127" t="s">
        <v>83</v>
      </c>
      <c r="AC57" s="127" t="s">
        <v>83</v>
      </c>
      <c r="AD57" s="303" t="s">
        <v>83</v>
      </c>
      <c r="AE57" s="428">
        <f t="shared" si="16"/>
        <v>18</v>
      </c>
      <c r="AF57">
        <f t="shared" si="17"/>
        <v>0</v>
      </c>
      <c r="AG57" s="120">
        <f>IF(AA57="","",VLOOKUP(AA57,所属・種目コード!W:X,2,FALSE))</f>
        <v>3</v>
      </c>
      <c r="AH57" s="128">
        <f t="shared" si="18"/>
        <v>0</v>
      </c>
      <c r="AI57" s="120">
        <f t="shared" si="19"/>
        <v>0</v>
      </c>
      <c r="AJ57" s="120">
        <f t="shared" si="20"/>
        <v>0</v>
      </c>
      <c r="AK57" s="120" t="str">
        <f t="shared" si="21"/>
        <v>()</v>
      </c>
      <c r="AL57" s="429">
        <f t="shared" si="15"/>
        <v>0</v>
      </c>
      <c r="AM57" s="120">
        <f>IF(Z57="","",VLOOKUP(Z57,所属・種目コード!AQ:AR,2,FALSE))</f>
        <v>1</v>
      </c>
      <c r="AN57" s="120" t="str">
        <f>IF(L57="","",VLOOKUP(L57,所属・種目コード!$B$2:$D$160,3,FALSE))</f>
        <v/>
      </c>
      <c r="AO57" s="120" t="str">
        <f>IF(N57="","",VLOOKUP(N57,所属・種目コード!$AF$2:$AG$27,2,FALSE))</f>
        <v/>
      </c>
      <c r="AP57" s="120" t="str">
        <f>IF(M57="","",VLOOKUP(M57,所属・種目コード!$AB$2:$AD$11,3,FALSE))</f>
        <v/>
      </c>
      <c r="AQ57" s="361">
        <f t="shared" si="6"/>
        <v>0</v>
      </c>
      <c r="AR57" s="120" t="str">
        <f t="shared" si="7"/>
        <v xml:space="preserve"> 0</v>
      </c>
      <c r="AS57" s="120" t="str">
        <f>IF(Q57="","",VLOOKUP(Q57,所属・種目コード!$AF$2:$AG$26,2,FALSE))</f>
        <v/>
      </c>
      <c r="AT57" s="120" t="str">
        <f>IF(P57="","",VLOOKUP(P57,所属・種目コード!$AB$2:$AD$11,3,FALSE))</f>
        <v/>
      </c>
      <c r="AU57" s="361">
        <f t="shared" si="22"/>
        <v>0</v>
      </c>
      <c r="AV57" s="120" t="str">
        <f t="shared" si="9"/>
        <v xml:space="preserve"> 0</v>
      </c>
      <c r="AW57" s="120" t="str">
        <f>IF(T57="","",VLOOKUP(T57,所属・種目コード!$AF$2:$AG$75,2,FALSE))</f>
        <v/>
      </c>
      <c r="AX57" s="120" t="str">
        <f>IF(S57="","",VLOOKUP(S57,所属・種目コード!$AB$2:$AD$11,3,FALSE))</f>
        <v/>
      </c>
      <c r="AY57" s="359">
        <f t="shared" si="23"/>
        <v>0</v>
      </c>
      <c r="AZ57" s="120" t="str">
        <f t="shared" si="11"/>
        <v xml:space="preserve"> 0</v>
      </c>
      <c r="BA57" s="120"/>
      <c r="BB57" s="120" t="str">
        <f>IF(N57="","",VLOOKUP(N57,所属・種目コード!$AF$2:$AH$25,3,FALSE))</f>
        <v/>
      </c>
      <c r="BC57" s="361">
        <f t="shared" si="12"/>
        <v>0</v>
      </c>
      <c r="BD57" s="120" t="str">
        <f>IF(Q57="","",VLOOKUP(Q57,所属・種目コード!$AF$2:$AH$25,3,FALSE))</f>
        <v/>
      </c>
      <c r="BE57" s="426">
        <f t="shared" si="13"/>
        <v>0</v>
      </c>
      <c r="BF57" s="120" t="str">
        <f>IF(T57="","",VLOOKUP(T57,所属・種目コード!$AF$2:$AH$25,3,FALSE))</f>
        <v/>
      </c>
      <c r="BG57" s="426">
        <f t="shared" si="14"/>
        <v>0</v>
      </c>
      <c r="BH57" s="107"/>
      <c r="BI57" s="107"/>
      <c r="BJ57" s="107"/>
      <c r="BK57" s="107"/>
      <c r="BL57" s="107"/>
      <c r="BM57" s="107"/>
      <c r="BN57" s="107"/>
      <c r="BO57" s="579"/>
      <c r="BP57" s="577"/>
      <c r="BQ57" s="568"/>
      <c r="BR57" s="568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</row>
    <row r="58" spans="1:153" ht="25" customHeight="1">
      <c r="A58" s="107"/>
      <c r="B58" s="107"/>
      <c r="C58" s="107"/>
      <c r="D58" s="107"/>
      <c r="E58" s="686" t="s">
        <v>553</v>
      </c>
      <c r="F58" s="962">
        <v>19</v>
      </c>
      <c r="G58" s="950"/>
      <c r="H58" s="805"/>
      <c r="I58" s="792"/>
      <c r="J58" s="810"/>
      <c r="K58" s="792"/>
      <c r="L58" s="793"/>
      <c r="M58" s="663"/>
      <c r="N58" s="534"/>
      <c r="O58" s="535"/>
      <c r="P58" s="663"/>
      <c r="Q58" s="534"/>
      <c r="R58" s="535"/>
      <c r="S58" s="601"/>
      <c r="T58" s="534"/>
      <c r="U58" s="535"/>
      <c r="V58" s="213"/>
      <c r="W58" s="123"/>
      <c r="X58" s="124"/>
      <c r="Y58" s="124"/>
      <c r="Z58" s="125" t="s">
        <v>23</v>
      </c>
      <c r="AA58" s="126" t="s">
        <v>46</v>
      </c>
      <c r="AB58" s="127" t="s">
        <v>83</v>
      </c>
      <c r="AC58" s="127" t="s">
        <v>83</v>
      </c>
      <c r="AD58" s="303" t="s">
        <v>83</v>
      </c>
      <c r="AE58" s="428">
        <f t="shared" si="16"/>
        <v>19</v>
      </c>
      <c r="AF58">
        <f t="shared" si="17"/>
        <v>0</v>
      </c>
      <c r="AG58" s="120">
        <f>IF(AA58="","",VLOOKUP(AA58,所属・種目コード!W:X,2,FALSE))</f>
        <v>3</v>
      </c>
      <c r="AH58" s="128">
        <f t="shared" si="18"/>
        <v>0</v>
      </c>
      <c r="AI58" s="120">
        <f t="shared" si="19"/>
        <v>0</v>
      </c>
      <c r="AJ58" s="120">
        <f t="shared" si="20"/>
        <v>0</v>
      </c>
      <c r="AK58" s="120" t="str">
        <f t="shared" si="21"/>
        <v>()</v>
      </c>
      <c r="AL58" s="429">
        <f t="shared" si="15"/>
        <v>0</v>
      </c>
      <c r="AM58" s="120">
        <f>IF(Z58="","",VLOOKUP(Z58,所属・種目コード!AQ:AR,2,FALSE))</f>
        <v>1</v>
      </c>
      <c r="AN58" s="120" t="str">
        <f>IF(L58="","",VLOOKUP(L58,所属・種目コード!$B$2:$D$160,3,FALSE))</f>
        <v/>
      </c>
      <c r="AO58" s="120" t="str">
        <f>IF(N58="","",VLOOKUP(N58,所属・種目コード!$AF$2:$AG$27,2,FALSE))</f>
        <v/>
      </c>
      <c r="AP58" s="120" t="str">
        <f>IF(M58="","",VLOOKUP(M58,所属・種目コード!$AB$2:$AD$11,3,FALSE))</f>
        <v/>
      </c>
      <c r="AQ58" s="361">
        <f t="shared" si="6"/>
        <v>0</v>
      </c>
      <c r="AR58" s="120" t="str">
        <f t="shared" si="7"/>
        <v xml:space="preserve"> 0</v>
      </c>
      <c r="AS58" s="120" t="str">
        <f>IF(Q58="","",VLOOKUP(Q58,所属・種目コード!$AF$2:$AG$26,2,FALSE))</f>
        <v/>
      </c>
      <c r="AT58" s="120" t="str">
        <f>IF(P58="","",VLOOKUP(P58,所属・種目コード!$AB$2:$AD$11,3,FALSE))</f>
        <v/>
      </c>
      <c r="AU58" s="361">
        <f t="shared" si="22"/>
        <v>0</v>
      </c>
      <c r="AV58" s="120" t="str">
        <f t="shared" si="9"/>
        <v xml:space="preserve"> 0</v>
      </c>
      <c r="AW58" s="120" t="str">
        <f>IF(T58="","",VLOOKUP(T58,所属・種目コード!$AF$2:$AG$75,2,FALSE))</f>
        <v/>
      </c>
      <c r="AX58" s="120" t="str">
        <f>IF(S58="","",VLOOKUP(S58,所属・種目コード!$AB$2:$AD$11,3,FALSE))</f>
        <v/>
      </c>
      <c r="AY58" s="359">
        <f t="shared" si="23"/>
        <v>0</v>
      </c>
      <c r="AZ58" s="120" t="str">
        <f t="shared" si="11"/>
        <v xml:space="preserve"> 0</v>
      </c>
      <c r="BA58" s="120"/>
      <c r="BB58" s="120" t="str">
        <f>IF(N58="","",VLOOKUP(N58,所属・種目コード!$AF$2:$AH$25,3,FALSE))</f>
        <v/>
      </c>
      <c r="BC58" s="361">
        <f t="shared" si="12"/>
        <v>0</v>
      </c>
      <c r="BD58" s="120" t="str">
        <f>IF(Q58="","",VLOOKUP(Q58,所属・種目コード!$AF$2:$AH$25,3,FALSE))</f>
        <v/>
      </c>
      <c r="BE58" s="426">
        <f t="shared" si="13"/>
        <v>0</v>
      </c>
      <c r="BF58" s="120" t="str">
        <f>IF(T58="","",VLOOKUP(T58,所属・種目コード!$AF$2:$AH$25,3,FALSE))</f>
        <v/>
      </c>
      <c r="BG58" s="426">
        <f t="shared" si="14"/>
        <v>0</v>
      </c>
      <c r="BH58" s="107"/>
      <c r="BI58" s="107"/>
      <c r="BJ58" s="107"/>
      <c r="BK58" s="107"/>
      <c r="BL58" s="107"/>
      <c r="BM58" s="107"/>
      <c r="BN58" s="107"/>
      <c r="BO58" s="582"/>
      <c r="BP58" s="579"/>
      <c r="BQ58" s="568"/>
      <c r="BR58" s="568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</row>
    <row r="59" spans="1:153" ht="25" customHeight="1" thickBot="1">
      <c r="A59" s="107"/>
      <c r="B59" s="107"/>
      <c r="C59" s="107"/>
      <c r="D59" s="107"/>
      <c r="E59" s="686" t="s">
        <v>553</v>
      </c>
      <c r="F59" s="957">
        <v>20</v>
      </c>
      <c r="G59" s="954"/>
      <c r="H59" s="806"/>
      <c r="I59" s="796"/>
      <c r="J59" s="811"/>
      <c r="K59" s="796"/>
      <c r="L59" s="797"/>
      <c r="M59" s="750"/>
      <c r="N59" s="536"/>
      <c r="O59" s="537"/>
      <c r="P59" s="750"/>
      <c r="Q59" s="536"/>
      <c r="R59" s="537"/>
      <c r="S59" s="602"/>
      <c r="T59" s="536"/>
      <c r="U59" s="537"/>
      <c r="V59" s="199"/>
      <c r="W59" s="129"/>
      <c r="X59" s="124"/>
      <c r="Y59" s="124"/>
      <c r="Z59" s="125" t="s">
        <v>23</v>
      </c>
      <c r="AA59" s="126" t="s">
        <v>46</v>
      </c>
      <c r="AB59" s="127" t="s">
        <v>83</v>
      </c>
      <c r="AC59" s="127" t="s">
        <v>83</v>
      </c>
      <c r="AD59" s="303" t="s">
        <v>83</v>
      </c>
      <c r="AE59" s="428">
        <f t="shared" si="16"/>
        <v>20</v>
      </c>
      <c r="AF59">
        <f t="shared" si="17"/>
        <v>0</v>
      </c>
      <c r="AG59" s="120">
        <f>IF(AA59="","",VLOOKUP(AA59,所属・種目コード!W:X,2,FALSE))</f>
        <v>3</v>
      </c>
      <c r="AH59" s="128">
        <f t="shared" si="18"/>
        <v>0</v>
      </c>
      <c r="AI59" s="120">
        <f t="shared" si="19"/>
        <v>0</v>
      </c>
      <c r="AJ59" s="120">
        <f t="shared" si="20"/>
        <v>0</v>
      </c>
      <c r="AK59" s="120" t="str">
        <f t="shared" si="21"/>
        <v>()</v>
      </c>
      <c r="AL59" s="429">
        <f t="shared" si="15"/>
        <v>0</v>
      </c>
      <c r="AM59" s="120">
        <f>IF(Z59="","",VLOOKUP(Z59,所属・種目コード!AQ:AR,2,FALSE))</f>
        <v>1</v>
      </c>
      <c r="AN59" s="120" t="str">
        <f>IF(L59="","",VLOOKUP(L59,所属・種目コード!$B$2:$D$160,3,FALSE))</f>
        <v/>
      </c>
      <c r="AO59" s="120" t="str">
        <f>IF(N59="","",VLOOKUP(N59,所属・種目コード!$AF$2:$AG$27,2,FALSE))</f>
        <v/>
      </c>
      <c r="AP59" s="120" t="str">
        <f>IF(M59="","",VLOOKUP(M59,所属・種目コード!$AB$2:$AD$11,3,FALSE))</f>
        <v/>
      </c>
      <c r="AQ59" s="361">
        <f t="shared" si="6"/>
        <v>0</v>
      </c>
      <c r="AR59" s="120" t="str">
        <f t="shared" si="7"/>
        <v xml:space="preserve"> 0</v>
      </c>
      <c r="AS59" s="120" t="str">
        <f>IF(Q59="","",VLOOKUP(Q59,所属・種目コード!$AF$2:$AG$26,2,FALSE))</f>
        <v/>
      </c>
      <c r="AT59" s="120" t="str">
        <f>IF(P59="","",VLOOKUP(P59,所属・種目コード!$AB$2:$AD$11,3,FALSE))</f>
        <v/>
      </c>
      <c r="AU59" s="361">
        <f t="shared" si="22"/>
        <v>0</v>
      </c>
      <c r="AV59" s="120" t="str">
        <f t="shared" si="9"/>
        <v xml:space="preserve"> 0</v>
      </c>
      <c r="AW59" s="120" t="str">
        <f>IF(T59="","",VLOOKUP(T59,所属・種目コード!$AF$2:$AG$75,2,FALSE))</f>
        <v/>
      </c>
      <c r="AX59" s="120" t="str">
        <f>IF(S59="","",VLOOKUP(S59,所属・種目コード!$AB$2:$AD$11,3,FALSE))</f>
        <v/>
      </c>
      <c r="AY59" s="359">
        <f t="shared" si="23"/>
        <v>0</v>
      </c>
      <c r="AZ59" s="120" t="str">
        <f t="shared" si="11"/>
        <v xml:space="preserve"> 0</v>
      </c>
      <c r="BA59" s="120"/>
      <c r="BB59" s="120" t="str">
        <f>IF(N59="","",VLOOKUP(N59,所属・種目コード!$AF$2:$AH$25,3,FALSE))</f>
        <v/>
      </c>
      <c r="BC59" s="361">
        <f t="shared" si="12"/>
        <v>0</v>
      </c>
      <c r="BD59" s="120" t="str">
        <f>IF(Q59="","",VLOOKUP(Q59,所属・種目コード!$AF$2:$AH$25,3,FALSE))</f>
        <v/>
      </c>
      <c r="BE59" s="426">
        <f t="shared" si="13"/>
        <v>0</v>
      </c>
      <c r="BF59" s="120" t="str">
        <f>IF(T59="","",VLOOKUP(T59,所属・種目コード!$AF$2:$AH$25,3,FALSE))</f>
        <v/>
      </c>
      <c r="BG59" s="426">
        <f t="shared" si="14"/>
        <v>0</v>
      </c>
      <c r="BH59" s="107"/>
      <c r="BI59" s="107"/>
      <c r="BJ59" s="107"/>
      <c r="BK59" s="107"/>
      <c r="BL59" s="107"/>
      <c r="BM59" s="107"/>
      <c r="BN59" s="107"/>
      <c r="BO59" s="583"/>
      <c r="BP59" s="577"/>
      <c r="BQ59" s="568"/>
      <c r="BR59" s="568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</row>
    <row r="60" spans="1:153" s="107" customFormat="1" ht="25" customHeight="1">
      <c r="E60" s="641" t="s">
        <v>440</v>
      </c>
      <c r="F60" s="876">
        <v>21</v>
      </c>
      <c r="G60" s="956"/>
      <c r="H60" s="804"/>
      <c r="I60" s="788"/>
      <c r="J60" s="809"/>
      <c r="K60" s="788"/>
      <c r="L60" s="793"/>
      <c r="M60" s="663"/>
      <c r="N60" s="592"/>
      <c r="O60" s="540"/>
      <c r="P60" s="663"/>
      <c r="Q60" s="592"/>
      <c r="R60" s="540"/>
      <c r="S60" s="682"/>
      <c r="T60" s="664"/>
      <c r="U60" s="665"/>
      <c r="V60" s="122"/>
      <c r="W60" s="683"/>
      <c r="Z60" s="125" t="s">
        <v>23</v>
      </c>
      <c r="AA60" s="126" t="s">
        <v>46</v>
      </c>
      <c r="AB60" s="127" t="s">
        <v>83</v>
      </c>
      <c r="AC60" s="127" t="s">
        <v>83</v>
      </c>
      <c r="AD60" s="303" t="s">
        <v>83</v>
      </c>
      <c r="AE60" s="428">
        <f t="shared" si="16"/>
        <v>21</v>
      </c>
      <c r="AF60">
        <f>L60</f>
        <v>0</v>
      </c>
      <c r="AG60" s="120">
        <f>IF(AA60="","",VLOOKUP(AA60,所属・種目コード!W:X,2,FALSE))</f>
        <v>3</v>
      </c>
      <c r="AH60" s="128">
        <f>H60</f>
        <v>0</v>
      </c>
      <c r="AI60" s="120">
        <f>J60</f>
        <v>0</v>
      </c>
      <c r="AJ60" s="120">
        <f t="shared" si="20"/>
        <v>0</v>
      </c>
      <c r="AK60" s="120" t="str">
        <f t="shared" si="21"/>
        <v>()</v>
      </c>
      <c r="AL60" s="429">
        <f t="shared" si="15"/>
        <v>0</v>
      </c>
      <c r="AM60" s="120">
        <f>IF(Z60="","",VLOOKUP(Z60,所属・種目コード!AQ:AR,2,FALSE))</f>
        <v>1</v>
      </c>
      <c r="AN60" s="120" t="str">
        <f>IF(L60="","",VLOOKUP(L60,所属・種目コード!$B$2:$D$160,3,FALSE))</f>
        <v/>
      </c>
      <c r="AO60" s="120" t="str">
        <f>IF(N60="","",VLOOKUP(N60,所属・種目コード!$AF$2:$AG$27,2,FALSE))</f>
        <v/>
      </c>
      <c r="AP60" s="120" t="str">
        <f>IF(M60="","",VLOOKUP(M60,所属・種目コード!$AB$2:$AD$11,3,FALSE))</f>
        <v/>
      </c>
      <c r="AQ60" s="361">
        <f t="shared" si="6"/>
        <v>0</v>
      </c>
      <c r="AR60" s="120" t="str">
        <f t="shared" si="7"/>
        <v xml:space="preserve"> 0</v>
      </c>
      <c r="AS60" s="120" t="str">
        <f>IF(Q60="","",VLOOKUP(Q60,所属・種目コード!$AF$2:$AG$26,2,FALSE))</f>
        <v/>
      </c>
      <c r="AT60" s="120" t="str">
        <f>IF(P60="","",VLOOKUP(P60,所属・種目コード!$AB$2:$AD$11,3,FALSE))</f>
        <v/>
      </c>
      <c r="AU60" s="361">
        <f t="shared" si="22"/>
        <v>0</v>
      </c>
      <c r="AV60" s="120" t="str">
        <f t="shared" si="9"/>
        <v xml:space="preserve"> 0</v>
      </c>
      <c r="AW60" s="120" t="str">
        <f>IF(T60="","",VLOOKUP(T60,所属・種目コード!$AF$2:$AG$75,2,FALSE))</f>
        <v/>
      </c>
      <c r="AX60" s="120" t="str">
        <f>IF(S60="","",VLOOKUP(S60,所属・種目コード!$AB$2:$AD$11,3,FALSE))</f>
        <v/>
      </c>
      <c r="AY60" s="359">
        <f t="shared" si="23"/>
        <v>0</v>
      </c>
      <c r="AZ60" s="120" t="str">
        <f t="shared" si="11"/>
        <v xml:space="preserve"> 0</v>
      </c>
      <c r="BA60" s="120"/>
      <c r="BB60" s="120" t="str">
        <f>IF(N60="","",VLOOKUP(N60,所属・種目コード!$AF$2:$AH$25,3,FALSE))</f>
        <v/>
      </c>
      <c r="BC60" s="361">
        <f t="shared" si="12"/>
        <v>0</v>
      </c>
      <c r="BD60" s="120" t="str">
        <f>IF(Q60="","",VLOOKUP(Q60,所属・種目コード!$AF$2:$AH$25,3,FALSE))</f>
        <v/>
      </c>
      <c r="BE60" s="426">
        <f t="shared" si="13"/>
        <v>0</v>
      </c>
      <c r="BF60" s="120" t="str">
        <f>IF(T60="","",VLOOKUP(T60,所属・種目コード!$AF$2:$AH$25,3,FALSE))</f>
        <v/>
      </c>
      <c r="BG60" s="426">
        <f t="shared" si="14"/>
        <v>0</v>
      </c>
      <c r="BO60" s="584"/>
      <c r="BP60" s="582"/>
      <c r="BQ60" s="568"/>
      <c r="BR60" s="568"/>
    </row>
    <row r="61" spans="1:153" s="107" customFormat="1" ht="25" customHeight="1">
      <c r="E61" s="641" t="s">
        <v>440</v>
      </c>
      <c r="F61" s="867">
        <v>22</v>
      </c>
      <c r="G61" s="950"/>
      <c r="H61" s="805"/>
      <c r="I61" s="792"/>
      <c r="J61" s="810"/>
      <c r="K61" s="792"/>
      <c r="L61" s="793"/>
      <c r="M61" s="663"/>
      <c r="N61" s="534"/>
      <c r="O61" s="535"/>
      <c r="P61" s="663"/>
      <c r="Q61" s="534"/>
      <c r="R61" s="535"/>
      <c r="S61" s="601"/>
      <c r="T61" s="534"/>
      <c r="U61" s="535"/>
      <c r="V61" s="213"/>
      <c r="W61" s="123"/>
      <c r="Z61" s="125" t="s">
        <v>23</v>
      </c>
      <c r="AA61" s="126" t="s">
        <v>46</v>
      </c>
      <c r="AB61" s="127" t="s">
        <v>83</v>
      </c>
      <c r="AC61" s="127" t="s">
        <v>83</v>
      </c>
      <c r="AD61" s="303" t="s">
        <v>83</v>
      </c>
      <c r="AE61" s="428">
        <f t="shared" si="16"/>
        <v>22</v>
      </c>
      <c r="AF61">
        <f>L61</f>
        <v>0</v>
      </c>
      <c r="AG61" s="120">
        <f>IF(AA61="","",VLOOKUP(AA61,所属・種目コード!W:X,2,FALSE))</f>
        <v>3</v>
      </c>
      <c r="AH61" s="128">
        <f>H61</f>
        <v>0</v>
      </c>
      <c r="AI61" s="120">
        <f>J61</f>
        <v>0</v>
      </c>
      <c r="AJ61" s="120">
        <f t="shared" si="20"/>
        <v>0</v>
      </c>
      <c r="AK61" s="120" t="str">
        <f t="shared" si="21"/>
        <v>()</v>
      </c>
      <c r="AL61" s="429">
        <f t="shared" si="15"/>
        <v>0</v>
      </c>
      <c r="AM61" s="120">
        <f>IF(Z61="","",VLOOKUP(Z61,所属・種目コード!AQ:AR,2,FALSE))</f>
        <v>1</v>
      </c>
      <c r="AN61" s="120" t="str">
        <f>IF(L61="","",VLOOKUP(L61,所属・種目コード!$B$2:$D$160,3,FALSE))</f>
        <v/>
      </c>
      <c r="AO61" s="120" t="str">
        <f>IF(N61="","",VLOOKUP(N61,所属・種目コード!$AF$2:$AG$27,2,FALSE))</f>
        <v/>
      </c>
      <c r="AP61" s="120" t="str">
        <f>IF(M61="","",VLOOKUP(M61,所属・種目コード!$AB$2:$AD$11,3,FALSE))</f>
        <v/>
      </c>
      <c r="AQ61" s="361">
        <f t="shared" si="6"/>
        <v>0</v>
      </c>
      <c r="AR61" s="120" t="str">
        <f t="shared" si="7"/>
        <v xml:space="preserve"> 0</v>
      </c>
      <c r="AS61" s="120" t="str">
        <f>IF(Q61="","",VLOOKUP(Q61,所属・種目コード!$AF$2:$AG$26,2,FALSE))</f>
        <v/>
      </c>
      <c r="AT61" s="120" t="str">
        <f>IF(P61="","",VLOOKUP(P61,所属・種目コード!$AB$2:$AD$11,3,FALSE))</f>
        <v/>
      </c>
      <c r="AU61" s="361">
        <f t="shared" si="22"/>
        <v>0</v>
      </c>
      <c r="AV61" s="120" t="str">
        <f t="shared" si="9"/>
        <v xml:space="preserve"> 0</v>
      </c>
      <c r="AW61" s="120" t="str">
        <f>IF(T61="","",VLOOKUP(T61,所属・種目コード!$AF$2:$AG$75,2,FALSE))</f>
        <v/>
      </c>
      <c r="AX61" s="120" t="str">
        <f>IF(S61="","",VLOOKUP(S61,所属・種目コード!$AB$2:$AD$11,3,FALSE))</f>
        <v/>
      </c>
      <c r="AY61" s="359">
        <f t="shared" si="23"/>
        <v>0</v>
      </c>
      <c r="AZ61" s="120" t="str">
        <f t="shared" si="11"/>
        <v xml:space="preserve"> 0</v>
      </c>
      <c r="BA61" s="120"/>
      <c r="BB61" s="120" t="str">
        <f>IF(N61="","",VLOOKUP(N61,所属・種目コード!$AF$2:$AH$25,3,FALSE))</f>
        <v/>
      </c>
      <c r="BC61" s="361">
        <f t="shared" si="12"/>
        <v>0</v>
      </c>
      <c r="BD61" s="120" t="str">
        <f>IF(Q61="","",VLOOKUP(Q61,所属・種目コード!$AF$2:$AH$25,3,FALSE))</f>
        <v/>
      </c>
      <c r="BE61" s="426">
        <f t="shared" si="13"/>
        <v>0</v>
      </c>
      <c r="BF61" s="120" t="str">
        <f>IF(T61="","",VLOOKUP(T61,所属・種目コード!$AF$2:$AH$25,3,FALSE))</f>
        <v/>
      </c>
      <c r="BG61" s="426">
        <f t="shared" si="14"/>
        <v>0</v>
      </c>
    </row>
    <row r="62" spans="1:153" s="107" customFormat="1" ht="25" customHeight="1">
      <c r="E62" s="641" t="s">
        <v>440</v>
      </c>
      <c r="F62" s="867">
        <v>23</v>
      </c>
      <c r="G62" s="950"/>
      <c r="H62" s="805"/>
      <c r="I62" s="792"/>
      <c r="J62" s="810"/>
      <c r="K62" s="792"/>
      <c r="L62" s="793"/>
      <c r="M62" s="663"/>
      <c r="N62" s="534"/>
      <c r="O62" s="535"/>
      <c r="P62" s="663"/>
      <c r="Q62" s="534"/>
      <c r="R62" s="535"/>
      <c r="S62" s="601"/>
      <c r="T62" s="534"/>
      <c r="U62" s="535"/>
      <c r="V62" s="213"/>
      <c r="W62" s="123"/>
      <c r="Z62" s="125" t="s">
        <v>23</v>
      </c>
      <c r="AA62" s="126" t="s">
        <v>46</v>
      </c>
      <c r="AB62" s="127" t="s">
        <v>83</v>
      </c>
      <c r="AC62" s="127" t="s">
        <v>83</v>
      </c>
      <c r="AD62" s="303" t="s">
        <v>83</v>
      </c>
      <c r="AE62" s="428">
        <f t="shared" si="16"/>
        <v>23</v>
      </c>
      <c r="AF62">
        <f>L62</f>
        <v>0</v>
      </c>
      <c r="AG62" s="120">
        <f>IF(AA62="","",VLOOKUP(AA62,所属・種目コード!W:X,2,FALSE))</f>
        <v>3</v>
      </c>
      <c r="AH62" s="128">
        <f>H62</f>
        <v>0</v>
      </c>
      <c r="AI62" s="120">
        <f>J62</f>
        <v>0</v>
      </c>
      <c r="AJ62" s="120">
        <f t="shared" si="20"/>
        <v>0</v>
      </c>
      <c r="AK62" s="120" t="str">
        <f t="shared" si="21"/>
        <v>()</v>
      </c>
      <c r="AL62" s="429">
        <f t="shared" si="15"/>
        <v>0</v>
      </c>
      <c r="AM62" s="120">
        <f>IF(Z62="","",VLOOKUP(Z62,所属・種目コード!AQ:AR,2,FALSE))</f>
        <v>1</v>
      </c>
      <c r="AN62" s="120" t="str">
        <f>IF(L62="","",VLOOKUP(L62,所属・種目コード!$B$2:$D$160,3,FALSE))</f>
        <v/>
      </c>
      <c r="AO62" s="120" t="str">
        <f>IF(N62="","",VLOOKUP(N62,所属・種目コード!$AF$2:$AG$27,2,FALSE))</f>
        <v/>
      </c>
      <c r="AP62" s="120" t="str">
        <f>IF(M62="","",VLOOKUP(M62,所属・種目コード!$AB$2:$AD$11,3,FALSE))</f>
        <v/>
      </c>
      <c r="AQ62" s="361">
        <f t="shared" si="6"/>
        <v>0</v>
      </c>
      <c r="AR62" s="120" t="str">
        <f t="shared" si="7"/>
        <v xml:space="preserve"> 0</v>
      </c>
      <c r="AS62" s="120" t="str">
        <f>IF(Q62="","",VLOOKUP(Q62,所属・種目コード!$AF$2:$AG$26,2,FALSE))</f>
        <v/>
      </c>
      <c r="AT62" s="120" t="str">
        <f>IF(P62="","",VLOOKUP(P62,所属・種目コード!$AB$2:$AD$11,3,FALSE))</f>
        <v/>
      </c>
      <c r="AU62" s="361">
        <f t="shared" si="22"/>
        <v>0</v>
      </c>
      <c r="AV62" s="120" t="str">
        <f t="shared" si="9"/>
        <v xml:space="preserve"> 0</v>
      </c>
      <c r="AW62" s="120" t="str">
        <f>IF(T62="","",VLOOKUP(T62,所属・種目コード!$AF$2:$AG$75,2,FALSE))</f>
        <v/>
      </c>
      <c r="AX62" s="120" t="str">
        <f>IF(S62="","",VLOOKUP(S62,所属・種目コード!$AB$2:$AD$11,3,FALSE))</f>
        <v/>
      </c>
      <c r="AY62" s="359">
        <f t="shared" si="23"/>
        <v>0</v>
      </c>
      <c r="AZ62" s="120" t="str">
        <f t="shared" si="11"/>
        <v xml:space="preserve"> 0</v>
      </c>
      <c r="BA62" s="120"/>
      <c r="BB62" s="120" t="str">
        <f>IF(N62="","",VLOOKUP(N62,所属・種目コード!$AF$2:$AH$25,3,FALSE))</f>
        <v/>
      </c>
      <c r="BC62" s="361">
        <f t="shared" si="12"/>
        <v>0</v>
      </c>
      <c r="BD62" s="120" t="str">
        <f>IF(Q62="","",VLOOKUP(Q62,所属・種目コード!$AF$2:$AH$25,3,FALSE))</f>
        <v/>
      </c>
      <c r="BE62" s="426">
        <f t="shared" si="13"/>
        <v>0</v>
      </c>
      <c r="BF62" s="120" t="str">
        <f>IF(T62="","",VLOOKUP(T62,所属・種目コード!$AF$2:$AH$25,3,FALSE))</f>
        <v/>
      </c>
      <c r="BG62" s="426">
        <f t="shared" si="14"/>
        <v>0</v>
      </c>
    </row>
    <row r="63" spans="1:153" s="107" customFormat="1" ht="25" customHeight="1">
      <c r="E63" s="641" t="s">
        <v>440</v>
      </c>
      <c r="F63" s="867">
        <v>24</v>
      </c>
      <c r="G63" s="950"/>
      <c r="H63" s="805"/>
      <c r="I63" s="792"/>
      <c r="J63" s="810"/>
      <c r="K63" s="792"/>
      <c r="L63" s="793"/>
      <c r="M63" s="663"/>
      <c r="N63" s="534"/>
      <c r="O63" s="535"/>
      <c r="P63" s="663"/>
      <c r="Q63" s="534"/>
      <c r="R63" s="535"/>
      <c r="S63" s="601"/>
      <c r="T63" s="534"/>
      <c r="U63" s="535"/>
      <c r="V63" s="213"/>
      <c r="W63" s="123"/>
      <c r="Z63" s="125" t="s">
        <v>23</v>
      </c>
      <c r="AA63" s="126" t="s">
        <v>46</v>
      </c>
      <c r="AB63" s="127" t="s">
        <v>83</v>
      </c>
      <c r="AC63" s="127" t="s">
        <v>83</v>
      </c>
      <c r="AD63" s="303" t="s">
        <v>83</v>
      </c>
      <c r="AE63" s="428">
        <f t="shared" si="16"/>
        <v>24</v>
      </c>
      <c r="AF63">
        <f>L63</f>
        <v>0</v>
      </c>
      <c r="AG63" s="120">
        <f>IF(AA63="","",VLOOKUP(AA63,所属・種目コード!W:X,2,FALSE))</f>
        <v>3</v>
      </c>
      <c r="AH63" s="128">
        <f>H63</f>
        <v>0</v>
      </c>
      <c r="AI63" s="120">
        <f>J63</f>
        <v>0</v>
      </c>
      <c r="AJ63" s="120">
        <f t="shared" si="20"/>
        <v>0</v>
      </c>
      <c r="AK63" s="120" t="str">
        <f t="shared" si="21"/>
        <v>()</v>
      </c>
      <c r="AL63" s="429">
        <f t="shared" si="15"/>
        <v>0</v>
      </c>
      <c r="AM63" s="120">
        <f>IF(Z63="","",VLOOKUP(Z63,所属・種目コード!AQ:AR,2,FALSE))</f>
        <v>1</v>
      </c>
      <c r="AN63" s="120" t="str">
        <f>IF(L63="","",VLOOKUP(L63,所属・種目コード!$B$2:$D$160,3,FALSE))</f>
        <v/>
      </c>
      <c r="AO63" s="120" t="str">
        <f>IF(N63="","",VLOOKUP(N63,所属・種目コード!$AF$2:$AG$27,2,FALSE))</f>
        <v/>
      </c>
      <c r="AP63" s="120" t="str">
        <f>IF(M63="","",VLOOKUP(M63,所属・種目コード!$AB$2:$AD$11,3,FALSE))</f>
        <v/>
      </c>
      <c r="AQ63" s="361">
        <f t="shared" si="6"/>
        <v>0</v>
      </c>
      <c r="AR63" s="120" t="str">
        <f t="shared" si="7"/>
        <v xml:space="preserve"> 0</v>
      </c>
      <c r="AS63" s="120" t="str">
        <f>IF(Q63="","",VLOOKUP(Q63,所属・種目コード!$AF$2:$AG$26,2,FALSE))</f>
        <v/>
      </c>
      <c r="AT63" s="120" t="str">
        <f>IF(P63="","",VLOOKUP(P63,所属・種目コード!$AB$2:$AD$11,3,FALSE))</f>
        <v/>
      </c>
      <c r="AU63" s="361">
        <f t="shared" si="22"/>
        <v>0</v>
      </c>
      <c r="AV63" s="120" t="str">
        <f t="shared" si="9"/>
        <v xml:space="preserve"> 0</v>
      </c>
      <c r="AW63" s="120" t="str">
        <f>IF(T63="","",VLOOKUP(T63,所属・種目コード!$AF$2:$AG$75,2,FALSE))</f>
        <v/>
      </c>
      <c r="AX63" s="120" t="str">
        <f>IF(S63="","",VLOOKUP(S63,所属・種目コード!$AB$2:$AD$11,3,FALSE))</f>
        <v/>
      </c>
      <c r="AY63" s="359">
        <f t="shared" si="23"/>
        <v>0</v>
      </c>
      <c r="AZ63" s="120" t="str">
        <f t="shared" si="11"/>
        <v xml:space="preserve"> 0</v>
      </c>
      <c r="BA63" s="120"/>
      <c r="BB63" s="120" t="str">
        <f>IF(N63="","",VLOOKUP(N63,所属・種目コード!$AF$2:$AH$25,3,FALSE))</f>
        <v/>
      </c>
      <c r="BC63" s="361">
        <f t="shared" si="12"/>
        <v>0</v>
      </c>
      <c r="BD63" s="120" t="str">
        <f>IF(Q63="","",VLOOKUP(Q63,所属・種目コード!$AF$2:$AH$25,3,FALSE))</f>
        <v/>
      </c>
      <c r="BE63" s="426">
        <f t="shared" si="13"/>
        <v>0</v>
      </c>
      <c r="BF63" s="120" t="str">
        <f>IF(T63="","",VLOOKUP(T63,所属・種目コード!$AF$2:$AH$25,3,FALSE))</f>
        <v/>
      </c>
      <c r="BG63" s="426">
        <f t="shared" si="14"/>
        <v>0</v>
      </c>
    </row>
    <row r="64" spans="1:153" s="107" customFormat="1" ht="25" customHeight="1" thickBot="1">
      <c r="E64" s="642" t="s">
        <v>440</v>
      </c>
      <c r="F64" s="869">
        <v>25</v>
      </c>
      <c r="G64" s="954"/>
      <c r="H64" s="806"/>
      <c r="I64" s="796"/>
      <c r="J64" s="811"/>
      <c r="K64" s="796"/>
      <c r="L64" s="797"/>
      <c r="M64" s="750"/>
      <c r="N64" s="536"/>
      <c r="O64" s="537"/>
      <c r="P64" s="750"/>
      <c r="Q64" s="536"/>
      <c r="R64" s="537"/>
      <c r="S64" s="602"/>
      <c r="T64" s="536"/>
      <c r="U64" s="537"/>
      <c r="V64" s="199"/>
      <c r="W64" s="129"/>
      <c r="Z64" s="125" t="s">
        <v>23</v>
      </c>
      <c r="AA64" s="126" t="s">
        <v>46</v>
      </c>
      <c r="AB64" s="127" t="s">
        <v>83</v>
      </c>
      <c r="AC64" s="127" t="s">
        <v>83</v>
      </c>
      <c r="AD64" s="303" t="s">
        <v>83</v>
      </c>
      <c r="AE64" s="428">
        <f t="shared" si="16"/>
        <v>25</v>
      </c>
      <c r="AF64">
        <f>L64</f>
        <v>0</v>
      </c>
      <c r="AG64" s="120">
        <f>IF(AA64="","",VLOOKUP(AA64,所属・種目コード!W:X,2,FALSE))</f>
        <v>3</v>
      </c>
      <c r="AH64" s="128">
        <f>H64</f>
        <v>0</v>
      </c>
      <c r="AI64" s="120">
        <f>J64</f>
        <v>0</v>
      </c>
      <c r="AJ64" s="120">
        <f t="shared" si="20"/>
        <v>0</v>
      </c>
      <c r="AK64" s="120" t="str">
        <f t="shared" si="21"/>
        <v>()</v>
      </c>
      <c r="AL64" s="429">
        <f t="shared" si="15"/>
        <v>0</v>
      </c>
      <c r="AM64" s="120">
        <f>IF(Z64="","",VLOOKUP(Z64,所属・種目コード!AQ:AR,2,FALSE))</f>
        <v>1</v>
      </c>
      <c r="AN64" s="120" t="str">
        <f>IF(L64="","",VLOOKUP(L64,所属・種目コード!$B$2:$D$160,3,FALSE))</f>
        <v/>
      </c>
      <c r="AO64" s="120" t="str">
        <f>IF(N64="","",VLOOKUP(N64,所属・種目コード!$AF$2:$AG$27,2,FALSE))</f>
        <v/>
      </c>
      <c r="AP64" s="120" t="str">
        <f>IF(M64="","",VLOOKUP(M64,所属・種目コード!$AB$2:$AD$11,3,FALSE))</f>
        <v/>
      </c>
      <c r="AQ64" s="361">
        <f t="shared" si="6"/>
        <v>0</v>
      </c>
      <c r="AR64" s="120" t="str">
        <f t="shared" si="7"/>
        <v xml:space="preserve"> 0</v>
      </c>
      <c r="AS64" s="120" t="str">
        <f>IF(Q64="","",VLOOKUP(Q64,所属・種目コード!$AF$2:$AG$26,2,FALSE))</f>
        <v/>
      </c>
      <c r="AT64" s="120" t="str">
        <f>IF(P64="","",VLOOKUP(P64,所属・種目コード!$AB$2:$AD$11,3,FALSE))</f>
        <v/>
      </c>
      <c r="AU64" s="361">
        <f t="shared" si="22"/>
        <v>0</v>
      </c>
      <c r="AV64" s="120" t="str">
        <f t="shared" si="9"/>
        <v xml:space="preserve"> 0</v>
      </c>
      <c r="AW64" s="120" t="str">
        <f>IF(T64="","",VLOOKUP(T64,所属・種目コード!$AF$2:$AG$75,2,FALSE))</f>
        <v/>
      </c>
      <c r="AX64" s="120" t="str">
        <f>IF(S64="","",VLOOKUP(S64,所属・種目コード!$AB$2:$AD$11,3,FALSE))</f>
        <v/>
      </c>
      <c r="AY64" s="359">
        <f t="shared" si="23"/>
        <v>0</v>
      </c>
      <c r="AZ64" s="120" t="str">
        <f t="shared" si="11"/>
        <v xml:space="preserve"> 0</v>
      </c>
      <c r="BA64" s="120"/>
      <c r="BB64" s="120" t="str">
        <f>IF(N64="","",VLOOKUP(N64,所属・種目コード!$AF$2:$AH$25,3,FALSE))</f>
        <v/>
      </c>
      <c r="BC64" s="361">
        <f t="shared" si="12"/>
        <v>0</v>
      </c>
      <c r="BD64" s="120" t="str">
        <f>IF(Q64="","",VLOOKUP(Q64,所属・種目コード!$AF$2:$AH$25,3,FALSE))</f>
        <v/>
      </c>
      <c r="BE64" s="426">
        <f t="shared" si="13"/>
        <v>0</v>
      </c>
      <c r="BF64" s="120" t="str">
        <f>IF(T64="","",VLOOKUP(T64,所属・種目コード!$AF$2:$AH$25,3,FALSE))</f>
        <v/>
      </c>
      <c r="BG64" s="426">
        <f t="shared" si="14"/>
        <v>0</v>
      </c>
    </row>
    <row r="65" spans="12:59" s="107" customFormat="1">
      <c r="L65" s="782"/>
      <c r="O65" s="520"/>
      <c r="Q65" s="157"/>
      <c r="U65" s="520"/>
      <c r="AE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</row>
    <row r="66" spans="12:59" s="107" customFormat="1">
      <c r="L66" s="782"/>
      <c r="O66" s="520"/>
      <c r="Q66" s="157"/>
      <c r="U66" s="520"/>
      <c r="AE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</row>
    <row r="67" spans="12:59" s="107" customFormat="1">
      <c r="L67" s="782"/>
      <c r="O67" s="520"/>
      <c r="Q67" s="157"/>
      <c r="U67" s="520"/>
      <c r="AE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</row>
    <row r="68" spans="12:59" s="107" customFormat="1">
      <c r="L68" s="782"/>
      <c r="O68" s="520"/>
      <c r="Q68" s="157"/>
      <c r="U68" s="520"/>
      <c r="AE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</row>
    <row r="69" spans="12:59" s="107" customFormat="1">
      <c r="L69" s="782"/>
      <c r="O69" s="520"/>
      <c r="Q69" s="157"/>
      <c r="U69" s="520"/>
      <c r="AE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</row>
    <row r="70" spans="12:59" s="107" customFormat="1">
      <c r="L70" s="782"/>
      <c r="O70" s="520"/>
      <c r="Q70" s="157"/>
      <c r="U70" s="520"/>
      <c r="AE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</row>
    <row r="71" spans="12:59" s="107" customFormat="1">
      <c r="L71" s="782"/>
      <c r="O71" s="520"/>
      <c r="Q71" s="157"/>
      <c r="U71" s="520"/>
      <c r="AE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</row>
    <row r="72" spans="12:59" s="107" customFormat="1">
      <c r="L72" s="782"/>
      <c r="O72" s="520"/>
      <c r="Q72" s="157"/>
      <c r="U72" s="520"/>
      <c r="AE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</row>
    <row r="73" spans="12:59" s="107" customFormat="1">
      <c r="L73" s="782"/>
      <c r="O73" s="520"/>
      <c r="Q73" s="157"/>
      <c r="U73" s="520"/>
      <c r="AE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</row>
    <row r="74" spans="12:59" s="107" customFormat="1">
      <c r="L74" s="782"/>
      <c r="O74" s="520"/>
      <c r="Q74" s="157"/>
      <c r="U74" s="520"/>
      <c r="AE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</row>
    <row r="75" spans="12:59" s="107" customFormat="1">
      <c r="L75" s="782"/>
      <c r="O75" s="520"/>
      <c r="Q75" s="157"/>
      <c r="U75" s="520"/>
      <c r="AE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</row>
    <row r="76" spans="12:59" s="107" customFormat="1">
      <c r="L76" s="782"/>
      <c r="O76" s="520"/>
      <c r="Q76" s="157"/>
      <c r="U76" s="520"/>
      <c r="AE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</row>
    <row r="77" spans="12:59" s="107" customFormat="1">
      <c r="L77" s="782"/>
      <c r="O77" s="520"/>
      <c r="Q77" s="157"/>
      <c r="U77" s="520"/>
      <c r="AE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</row>
    <row r="78" spans="12:59" s="107" customFormat="1">
      <c r="L78" s="782"/>
      <c r="O78" s="520"/>
      <c r="Q78" s="157"/>
      <c r="U78" s="520"/>
      <c r="AE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</row>
    <row r="79" spans="12:59" s="107" customFormat="1">
      <c r="L79" s="782"/>
      <c r="O79" s="520"/>
      <c r="Q79" s="157"/>
      <c r="U79" s="520"/>
      <c r="AE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</row>
    <row r="80" spans="12:59" s="107" customFormat="1">
      <c r="L80" s="782"/>
      <c r="O80" s="520"/>
      <c r="Q80" s="157"/>
      <c r="U80" s="520"/>
      <c r="AE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</row>
    <row r="81" spans="12:59" s="107" customFormat="1">
      <c r="L81" s="782"/>
      <c r="O81" s="520"/>
      <c r="Q81" s="157"/>
      <c r="U81" s="520"/>
      <c r="AE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</row>
    <row r="82" spans="12:59" s="107" customFormat="1">
      <c r="L82" s="782"/>
      <c r="O82" s="520"/>
      <c r="Q82" s="157"/>
      <c r="U82" s="520"/>
      <c r="AE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</row>
    <row r="83" spans="12:59" s="107" customFormat="1">
      <c r="L83" s="782"/>
      <c r="O83" s="520"/>
      <c r="Q83" s="157"/>
      <c r="U83" s="520"/>
      <c r="AE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</row>
    <row r="84" spans="12:59" s="107" customFormat="1">
      <c r="L84" s="782"/>
      <c r="O84" s="520"/>
      <c r="Q84" s="157"/>
      <c r="U84" s="520"/>
      <c r="AE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</row>
    <row r="85" spans="12:59" s="107" customFormat="1">
      <c r="L85" s="782"/>
      <c r="O85" s="520"/>
      <c r="Q85" s="157"/>
      <c r="U85" s="520"/>
      <c r="AE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</row>
    <row r="86" spans="12:59" s="107" customFormat="1">
      <c r="L86" s="782"/>
      <c r="O86" s="520"/>
      <c r="Q86" s="157"/>
      <c r="U86" s="520"/>
      <c r="AE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</row>
    <row r="87" spans="12:59" s="107" customFormat="1">
      <c r="L87" s="782"/>
      <c r="O87" s="520"/>
      <c r="Q87" s="157"/>
      <c r="U87" s="520"/>
      <c r="AE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</row>
    <row r="88" spans="12:59" s="107" customFormat="1">
      <c r="L88" s="782"/>
      <c r="O88" s="520"/>
      <c r="Q88" s="157"/>
      <c r="U88" s="520"/>
      <c r="AE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</row>
    <row r="89" spans="12:59" s="107" customFormat="1">
      <c r="L89" s="782"/>
      <c r="O89" s="520"/>
      <c r="Q89" s="157"/>
      <c r="U89" s="520"/>
      <c r="AE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</row>
    <row r="90" spans="12:59" s="107" customFormat="1">
      <c r="L90" s="782"/>
      <c r="O90" s="520"/>
      <c r="Q90" s="157"/>
      <c r="U90" s="520"/>
      <c r="AE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</row>
    <row r="91" spans="12:59" s="107" customFormat="1">
      <c r="L91" s="782"/>
      <c r="O91" s="520"/>
      <c r="Q91" s="157"/>
      <c r="U91" s="520"/>
      <c r="AE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</row>
    <row r="92" spans="12:59" s="107" customFormat="1">
      <c r="L92" s="782"/>
      <c r="O92" s="520"/>
      <c r="Q92" s="157"/>
      <c r="U92" s="520"/>
      <c r="AE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</row>
    <row r="93" spans="12:59" s="107" customFormat="1">
      <c r="L93" s="782"/>
      <c r="O93" s="520"/>
      <c r="Q93" s="157"/>
      <c r="U93" s="520"/>
      <c r="AE93" s="157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</row>
    <row r="94" spans="12:59" s="107" customFormat="1">
      <c r="L94" s="782"/>
      <c r="O94" s="520"/>
      <c r="Q94" s="157"/>
      <c r="U94" s="520"/>
      <c r="AE94" s="157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</row>
    <row r="95" spans="12:59" s="107" customFormat="1">
      <c r="L95" s="782"/>
      <c r="O95" s="520"/>
      <c r="Q95" s="157"/>
      <c r="U95" s="520"/>
      <c r="AE95" s="157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</row>
    <row r="96" spans="12:59" s="107" customFormat="1">
      <c r="L96" s="782"/>
      <c r="O96" s="520"/>
      <c r="Q96" s="157"/>
      <c r="U96" s="520"/>
      <c r="AE96" s="157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</row>
    <row r="97" spans="12:59" s="107" customFormat="1">
      <c r="L97" s="782"/>
      <c r="O97" s="520"/>
      <c r="Q97" s="157"/>
      <c r="U97" s="520"/>
      <c r="AE97" s="157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</row>
    <row r="98" spans="12:59" s="107" customFormat="1">
      <c r="L98" s="782"/>
      <c r="O98" s="520"/>
      <c r="Q98" s="157"/>
      <c r="U98" s="520"/>
      <c r="AE98" s="157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</row>
    <row r="99" spans="12:59" s="107" customFormat="1">
      <c r="L99" s="782"/>
      <c r="O99" s="520"/>
      <c r="Q99" s="157"/>
      <c r="U99" s="520"/>
      <c r="AE99" s="157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</row>
    <row r="100" spans="12:59" s="107" customFormat="1">
      <c r="L100" s="782"/>
      <c r="O100" s="520"/>
      <c r="Q100" s="157"/>
      <c r="U100" s="520"/>
      <c r="AE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</row>
    <row r="101" spans="12:59" s="107" customFormat="1">
      <c r="L101" s="782"/>
      <c r="O101" s="520"/>
      <c r="Q101" s="157"/>
      <c r="U101" s="520"/>
      <c r="AE101" s="157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</row>
    <row r="102" spans="12:59" s="107" customFormat="1">
      <c r="L102" s="782"/>
      <c r="O102" s="520"/>
      <c r="Q102" s="157"/>
      <c r="U102" s="520"/>
      <c r="AE102" s="157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</row>
    <row r="103" spans="12:59" s="107" customFormat="1">
      <c r="L103" s="782"/>
      <c r="O103" s="520"/>
      <c r="Q103" s="157"/>
      <c r="U103" s="520"/>
      <c r="AE103" s="157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</row>
    <row r="104" spans="12:59" s="107" customFormat="1">
      <c r="L104" s="782"/>
      <c r="O104" s="520"/>
      <c r="Q104" s="157"/>
      <c r="U104" s="520"/>
      <c r="AE104" s="157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</row>
    <row r="105" spans="12:59" s="107" customFormat="1">
      <c r="L105" s="782"/>
      <c r="O105" s="520"/>
      <c r="Q105" s="157"/>
      <c r="U105" s="520"/>
      <c r="AE105" s="157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</row>
    <row r="106" spans="12:59" s="107" customFormat="1">
      <c r="L106" s="782"/>
      <c r="O106" s="520"/>
      <c r="Q106" s="157"/>
      <c r="U106" s="520"/>
      <c r="AE106" s="157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</row>
    <row r="107" spans="12:59" s="107" customFormat="1">
      <c r="L107" s="782"/>
      <c r="O107" s="520"/>
      <c r="Q107" s="157"/>
      <c r="U107" s="520"/>
      <c r="AE107" s="157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</row>
    <row r="108" spans="12:59" s="107" customFormat="1">
      <c r="L108" s="782"/>
      <c r="O108" s="520"/>
      <c r="Q108" s="157"/>
      <c r="U108" s="520"/>
      <c r="AE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</row>
    <row r="109" spans="12:59" s="107" customFormat="1">
      <c r="L109" s="782"/>
      <c r="O109" s="520"/>
      <c r="Q109" s="157"/>
      <c r="U109" s="520"/>
      <c r="AE109" s="157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</row>
    <row r="110" spans="12:59" s="107" customFormat="1">
      <c r="L110" s="782"/>
      <c r="O110" s="520"/>
      <c r="Q110" s="157"/>
      <c r="U110" s="520"/>
      <c r="AE110" s="157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</row>
    <row r="111" spans="12:59" s="107" customFormat="1">
      <c r="L111" s="782"/>
      <c r="O111" s="520"/>
      <c r="Q111" s="157"/>
      <c r="U111" s="520"/>
      <c r="AE111" s="157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</row>
    <row r="112" spans="12:59" s="107" customFormat="1">
      <c r="L112" s="782"/>
      <c r="O112" s="520"/>
      <c r="Q112" s="157"/>
      <c r="U112" s="520"/>
      <c r="AE112" s="157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</row>
    <row r="113" spans="12:59" s="107" customFormat="1">
      <c r="L113" s="782"/>
      <c r="O113" s="520"/>
      <c r="Q113" s="157"/>
      <c r="U113" s="520"/>
      <c r="AE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</row>
    <row r="114" spans="12:59" s="107" customFormat="1">
      <c r="L114" s="782"/>
      <c r="O114" s="520"/>
      <c r="Q114" s="157"/>
      <c r="U114" s="520"/>
      <c r="AE114" s="157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</row>
    <row r="115" spans="12:59" s="107" customFormat="1">
      <c r="L115" s="782"/>
      <c r="O115" s="520"/>
      <c r="Q115" s="157"/>
      <c r="U115" s="520"/>
      <c r="AE115" s="157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</row>
    <row r="116" spans="12:59" s="107" customFormat="1">
      <c r="L116" s="782"/>
      <c r="O116" s="520"/>
      <c r="Q116" s="157"/>
      <c r="U116" s="520"/>
      <c r="AE116" s="157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</row>
    <row r="117" spans="12:59" s="107" customFormat="1">
      <c r="L117" s="782"/>
      <c r="O117" s="520"/>
      <c r="Q117" s="157"/>
      <c r="U117" s="520"/>
      <c r="AE117" s="157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</row>
    <row r="118" spans="12:59" s="107" customFormat="1">
      <c r="L118" s="782"/>
      <c r="O118" s="520"/>
      <c r="Q118" s="157"/>
      <c r="U118" s="520"/>
      <c r="AE118" s="157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</row>
    <row r="119" spans="12:59" s="107" customFormat="1">
      <c r="L119" s="782"/>
      <c r="O119" s="520"/>
      <c r="Q119" s="157"/>
      <c r="U119" s="520"/>
      <c r="AE119" s="157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</row>
    <row r="120" spans="12:59" s="107" customFormat="1">
      <c r="L120" s="782"/>
      <c r="O120" s="520"/>
      <c r="Q120" s="157"/>
      <c r="U120" s="520"/>
      <c r="AE120" s="157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</row>
    <row r="121" spans="12:59" s="107" customFormat="1">
      <c r="L121" s="782"/>
      <c r="O121" s="520"/>
      <c r="Q121" s="157"/>
      <c r="U121" s="520"/>
      <c r="AE121" s="157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</row>
    <row r="122" spans="12:59" s="107" customFormat="1">
      <c r="L122" s="782"/>
      <c r="O122" s="520"/>
      <c r="Q122" s="157"/>
      <c r="U122" s="520"/>
      <c r="AE122" s="157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</row>
    <row r="123" spans="12:59" s="107" customFormat="1">
      <c r="L123" s="782"/>
      <c r="O123" s="520"/>
      <c r="Q123" s="157"/>
      <c r="U123" s="520"/>
      <c r="AE123" s="157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</row>
    <row r="124" spans="12:59" s="107" customFormat="1">
      <c r="L124" s="782"/>
      <c r="O124" s="520"/>
      <c r="Q124" s="157"/>
      <c r="U124" s="520"/>
      <c r="AE124" s="157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</row>
    <row r="125" spans="12:59" s="107" customFormat="1">
      <c r="L125" s="782"/>
      <c r="O125" s="520"/>
      <c r="Q125" s="157"/>
      <c r="U125" s="520"/>
      <c r="AE125" s="157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</row>
    <row r="126" spans="12:59" s="107" customFormat="1">
      <c r="L126" s="782"/>
      <c r="O126" s="520"/>
      <c r="Q126" s="157"/>
      <c r="U126" s="520"/>
      <c r="AE126" s="157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</row>
    <row r="127" spans="12:59" s="107" customFormat="1">
      <c r="L127" s="782"/>
      <c r="O127" s="520"/>
      <c r="Q127" s="157"/>
      <c r="U127" s="520"/>
      <c r="AE127" s="157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</row>
    <row r="128" spans="12:59" s="107" customFormat="1">
      <c r="L128" s="782"/>
      <c r="O128" s="520"/>
      <c r="Q128" s="157"/>
      <c r="U128" s="520"/>
      <c r="AE128" s="157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</row>
    <row r="129" spans="12:59" s="107" customFormat="1">
      <c r="L129" s="782"/>
      <c r="O129" s="520"/>
      <c r="Q129" s="157"/>
      <c r="U129" s="520"/>
      <c r="AE129" s="157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</row>
    <row r="130" spans="12:59" s="107" customFormat="1">
      <c r="L130" s="782"/>
      <c r="O130" s="520"/>
      <c r="Q130" s="157"/>
      <c r="U130" s="520"/>
      <c r="AE130" s="157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</row>
    <row r="131" spans="12:59" s="107" customFormat="1">
      <c r="L131" s="782"/>
      <c r="O131" s="520"/>
      <c r="Q131" s="157"/>
      <c r="U131" s="520"/>
      <c r="AE131" s="157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</row>
    <row r="132" spans="12:59" s="107" customFormat="1">
      <c r="L132" s="782"/>
      <c r="O132" s="520"/>
      <c r="Q132" s="157"/>
      <c r="U132" s="520"/>
      <c r="AE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</row>
    <row r="133" spans="12:59" s="107" customFormat="1">
      <c r="L133" s="782"/>
      <c r="O133" s="520"/>
      <c r="Q133" s="157"/>
      <c r="U133" s="520"/>
      <c r="AE133" s="157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</row>
    <row r="134" spans="12:59" s="107" customFormat="1">
      <c r="L134" s="782"/>
      <c r="O134" s="520"/>
      <c r="Q134" s="157"/>
      <c r="U134" s="520"/>
      <c r="AE134" s="157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</row>
    <row r="135" spans="12:59" s="107" customFormat="1">
      <c r="L135" s="782"/>
      <c r="O135" s="520"/>
      <c r="Q135" s="157"/>
      <c r="U135" s="520"/>
      <c r="AE135" s="157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</row>
    <row r="136" spans="12:59" s="107" customFormat="1">
      <c r="L136" s="782"/>
      <c r="O136" s="520"/>
      <c r="Q136" s="157"/>
      <c r="U136" s="520"/>
      <c r="AE136" s="157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</row>
    <row r="137" spans="12:59" s="107" customFormat="1">
      <c r="L137" s="782"/>
      <c r="O137" s="520"/>
      <c r="Q137" s="157"/>
      <c r="U137" s="520"/>
      <c r="AE137" s="157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</row>
    <row r="138" spans="12:59" s="107" customFormat="1">
      <c r="L138" s="782"/>
      <c r="O138" s="520"/>
      <c r="Q138" s="157"/>
      <c r="U138" s="520"/>
      <c r="AE138" s="157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</row>
    <row r="139" spans="12:59" s="107" customFormat="1">
      <c r="L139" s="782"/>
      <c r="O139" s="520"/>
      <c r="Q139" s="157"/>
      <c r="U139" s="520"/>
      <c r="AE139" s="157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</row>
    <row r="140" spans="12:59" s="107" customFormat="1">
      <c r="L140" s="782"/>
      <c r="O140" s="520"/>
      <c r="Q140" s="157"/>
      <c r="U140" s="520"/>
      <c r="AE140" s="157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</row>
    <row r="141" spans="12:59" s="107" customFormat="1">
      <c r="L141" s="782"/>
      <c r="O141" s="520"/>
      <c r="Q141" s="157"/>
      <c r="U141" s="520"/>
      <c r="AE141" s="157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</row>
    <row r="142" spans="12:59" s="107" customFormat="1">
      <c r="L142" s="782"/>
      <c r="O142" s="520"/>
      <c r="Q142" s="157"/>
      <c r="U142" s="520"/>
      <c r="AE142" s="157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</row>
    <row r="143" spans="12:59" s="107" customFormat="1">
      <c r="L143" s="782"/>
      <c r="O143" s="520"/>
      <c r="Q143" s="157"/>
      <c r="U143" s="520"/>
      <c r="AE143" s="157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</row>
    <row r="144" spans="12:59" s="107" customFormat="1">
      <c r="L144" s="782"/>
      <c r="O144" s="520"/>
      <c r="Q144" s="157"/>
      <c r="U144" s="520"/>
      <c r="AE144" s="157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</row>
    <row r="145" spans="12:59" s="107" customFormat="1">
      <c r="L145" s="782"/>
      <c r="O145" s="520"/>
      <c r="Q145" s="157"/>
      <c r="U145" s="520"/>
      <c r="AE145" s="157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</row>
    <row r="146" spans="12:59" s="107" customFormat="1">
      <c r="L146" s="782"/>
      <c r="O146" s="520"/>
      <c r="Q146" s="157"/>
      <c r="U146" s="520"/>
      <c r="AE146" s="157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</row>
    <row r="147" spans="12:59" s="107" customFormat="1">
      <c r="L147" s="782"/>
      <c r="O147" s="520"/>
      <c r="Q147" s="157"/>
      <c r="U147" s="520"/>
      <c r="AE147" s="157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</row>
    <row r="148" spans="12:59" s="107" customFormat="1">
      <c r="L148" s="782"/>
      <c r="O148" s="520"/>
      <c r="Q148" s="157"/>
      <c r="U148" s="520"/>
      <c r="AE148" s="157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</row>
    <row r="149" spans="12:59" s="107" customFormat="1">
      <c r="L149" s="782"/>
      <c r="O149" s="520"/>
      <c r="Q149" s="157"/>
      <c r="U149" s="520"/>
      <c r="AE149" s="157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</row>
    <row r="150" spans="12:59" s="107" customFormat="1">
      <c r="L150" s="782"/>
      <c r="O150" s="520"/>
      <c r="Q150" s="157"/>
      <c r="U150" s="520"/>
      <c r="AE150" s="157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</row>
    <row r="151" spans="12:59" s="107" customFormat="1">
      <c r="L151" s="782"/>
      <c r="O151" s="520"/>
      <c r="Q151" s="157"/>
      <c r="U151" s="520"/>
      <c r="AE151" s="157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</row>
    <row r="152" spans="12:59" s="107" customFormat="1">
      <c r="L152" s="782"/>
      <c r="O152" s="520"/>
      <c r="Q152" s="157"/>
      <c r="U152" s="520"/>
      <c r="AE152" s="157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</row>
    <row r="153" spans="12:59" s="107" customFormat="1">
      <c r="L153" s="782"/>
      <c r="O153" s="520"/>
      <c r="Q153" s="157"/>
      <c r="U153" s="520"/>
      <c r="AE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</row>
    <row r="154" spans="12:59" s="107" customFormat="1">
      <c r="L154" s="782"/>
      <c r="O154" s="520"/>
      <c r="Q154" s="157"/>
      <c r="U154" s="520"/>
      <c r="AE154" s="157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</row>
    <row r="155" spans="12:59" s="107" customFormat="1">
      <c r="L155" s="782"/>
      <c r="O155" s="520"/>
      <c r="Q155" s="157"/>
      <c r="U155" s="520"/>
      <c r="AE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</row>
    <row r="156" spans="12:59" s="107" customFormat="1">
      <c r="L156" s="782"/>
      <c r="O156" s="520"/>
      <c r="Q156" s="157"/>
      <c r="U156" s="520"/>
      <c r="AE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</row>
    <row r="157" spans="12:59" s="107" customFormat="1">
      <c r="L157" s="782"/>
      <c r="O157" s="520"/>
      <c r="Q157" s="157"/>
      <c r="U157" s="520"/>
      <c r="AE157" s="157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</row>
    <row r="158" spans="12:59" s="107" customFormat="1">
      <c r="L158" s="782"/>
      <c r="O158" s="520"/>
      <c r="Q158" s="157"/>
      <c r="U158" s="520"/>
      <c r="AE158" s="157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</row>
    <row r="159" spans="12:59" s="107" customFormat="1">
      <c r="L159" s="782"/>
      <c r="O159" s="520"/>
      <c r="Q159" s="157"/>
      <c r="U159" s="520"/>
      <c r="AE159" s="157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</row>
    <row r="160" spans="12:59" s="107" customFormat="1">
      <c r="L160" s="782"/>
      <c r="O160" s="520"/>
      <c r="Q160" s="157"/>
      <c r="U160" s="520"/>
      <c r="AE160" s="157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</row>
    <row r="161" spans="12:59" s="107" customFormat="1">
      <c r="L161" s="782"/>
      <c r="O161" s="520"/>
      <c r="Q161" s="157"/>
      <c r="U161" s="520"/>
      <c r="AE161" s="157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</row>
    <row r="162" spans="12:59" s="107" customFormat="1">
      <c r="L162" s="782"/>
      <c r="O162" s="520"/>
      <c r="Q162" s="157"/>
      <c r="U162" s="520"/>
      <c r="AE162" s="157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</row>
    <row r="163" spans="12:59" s="107" customFormat="1">
      <c r="L163" s="782"/>
      <c r="O163" s="520"/>
      <c r="Q163" s="157"/>
      <c r="U163" s="520"/>
      <c r="AE163" s="157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</row>
    <row r="164" spans="12:59" s="107" customFormat="1">
      <c r="L164" s="782"/>
      <c r="O164" s="520"/>
      <c r="Q164" s="157"/>
      <c r="U164" s="520"/>
      <c r="AE164" s="157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</row>
    <row r="165" spans="12:59" s="107" customFormat="1">
      <c r="L165" s="782"/>
      <c r="O165" s="520"/>
      <c r="Q165" s="157"/>
      <c r="U165" s="520"/>
      <c r="AE165" s="157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</row>
    <row r="166" spans="12:59" s="107" customFormat="1">
      <c r="L166" s="782"/>
      <c r="O166" s="520"/>
      <c r="Q166" s="157"/>
      <c r="U166" s="520"/>
      <c r="AE166" s="157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</row>
    <row r="167" spans="12:59" s="107" customFormat="1">
      <c r="L167" s="782"/>
      <c r="O167" s="520"/>
      <c r="Q167" s="157"/>
      <c r="U167" s="520"/>
      <c r="AE167" s="157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</row>
    <row r="168" spans="12:59" s="107" customFormat="1">
      <c r="L168" s="782"/>
      <c r="O168" s="520"/>
      <c r="Q168" s="157"/>
      <c r="U168" s="520"/>
      <c r="AE168" s="157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</row>
    <row r="169" spans="12:59" s="107" customFormat="1">
      <c r="L169" s="782"/>
      <c r="O169" s="520"/>
      <c r="Q169" s="157"/>
      <c r="U169" s="520"/>
      <c r="AE169" s="157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</row>
    <row r="170" spans="12:59" s="107" customFormat="1">
      <c r="L170" s="782"/>
      <c r="O170" s="520"/>
      <c r="Q170" s="157"/>
      <c r="U170" s="520"/>
      <c r="AE170" s="157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</row>
    <row r="171" spans="12:59" s="107" customFormat="1">
      <c r="L171" s="782"/>
      <c r="O171" s="520"/>
      <c r="Q171" s="157"/>
      <c r="U171" s="520"/>
      <c r="AE171" s="157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</row>
    <row r="172" spans="12:59" s="107" customFormat="1">
      <c r="L172" s="782"/>
      <c r="O172" s="520"/>
      <c r="Q172" s="157"/>
      <c r="U172" s="520"/>
      <c r="AE172" s="157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</row>
    <row r="173" spans="12:59" s="107" customFormat="1">
      <c r="L173" s="782"/>
      <c r="O173" s="520"/>
      <c r="Q173" s="157"/>
      <c r="U173" s="520"/>
      <c r="AE173" s="157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</row>
    <row r="174" spans="12:59" s="107" customFormat="1">
      <c r="L174" s="782"/>
      <c r="O174" s="520"/>
      <c r="Q174" s="157"/>
      <c r="U174" s="520"/>
      <c r="AE174" s="157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</row>
    <row r="175" spans="12:59" s="107" customFormat="1">
      <c r="L175" s="782"/>
      <c r="O175" s="520"/>
      <c r="Q175" s="157"/>
      <c r="U175" s="520"/>
      <c r="AE175" s="157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</row>
    <row r="176" spans="12:59" s="107" customFormat="1">
      <c r="L176" s="782"/>
      <c r="O176" s="520"/>
      <c r="Q176" s="157"/>
      <c r="U176" s="520"/>
      <c r="AE176" s="157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</row>
    <row r="177" spans="12:59" s="107" customFormat="1">
      <c r="L177" s="782"/>
      <c r="O177" s="520"/>
      <c r="Q177" s="157"/>
      <c r="U177" s="520"/>
      <c r="AE177" s="157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</row>
    <row r="178" spans="12:59" s="107" customFormat="1">
      <c r="L178" s="782"/>
      <c r="O178" s="520"/>
      <c r="Q178" s="157"/>
      <c r="U178" s="520"/>
      <c r="AE178" s="157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</row>
    <row r="179" spans="12:59" s="107" customFormat="1">
      <c r="L179" s="782"/>
      <c r="O179" s="520"/>
      <c r="Q179" s="157"/>
      <c r="U179" s="520"/>
      <c r="AE179" s="157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</row>
    <row r="180" spans="12:59" s="107" customFormat="1">
      <c r="L180" s="782"/>
      <c r="O180" s="520"/>
      <c r="Q180" s="157"/>
      <c r="U180" s="520"/>
      <c r="AE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</row>
    <row r="181" spans="12:59" s="107" customFormat="1">
      <c r="L181" s="782"/>
      <c r="O181" s="520"/>
      <c r="Q181" s="157"/>
      <c r="U181" s="520"/>
      <c r="AE181" s="157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</row>
    <row r="182" spans="12:59" s="107" customFormat="1">
      <c r="L182" s="782"/>
      <c r="O182" s="520"/>
      <c r="Q182" s="157"/>
      <c r="U182" s="520"/>
      <c r="AE182" s="157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</row>
    <row r="183" spans="12:59" s="107" customFormat="1">
      <c r="L183" s="782"/>
      <c r="O183" s="520"/>
      <c r="Q183" s="157"/>
      <c r="U183" s="520"/>
      <c r="AE183" s="157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</row>
    <row r="184" spans="12:59" s="107" customFormat="1">
      <c r="L184" s="782"/>
      <c r="O184" s="520"/>
      <c r="Q184" s="157"/>
      <c r="U184" s="520"/>
      <c r="AE184" s="157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</row>
    <row r="185" spans="12:59" s="107" customFormat="1">
      <c r="L185" s="782"/>
      <c r="O185" s="520"/>
      <c r="Q185" s="157"/>
      <c r="U185" s="520"/>
      <c r="AE185" s="157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</row>
    <row r="186" spans="12:59" s="107" customFormat="1">
      <c r="L186" s="782"/>
      <c r="O186" s="520"/>
      <c r="Q186" s="157"/>
      <c r="U186" s="520"/>
      <c r="AE186" s="157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</row>
    <row r="187" spans="12:59" s="107" customFormat="1">
      <c r="L187" s="782"/>
      <c r="O187" s="520"/>
      <c r="Q187" s="157"/>
      <c r="U187" s="520"/>
      <c r="AE187" s="157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</row>
    <row r="188" spans="12:59" s="107" customFormat="1">
      <c r="L188" s="782"/>
      <c r="O188" s="520"/>
      <c r="Q188" s="157"/>
      <c r="U188" s="520"/>
      <c r="AE188" s="157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</row>
    <row r="189" spans="12:59" s="107" customFormat="1">
      <c r="L189" s="782"/>
      <c r="O189" s="520"/>
      <c r="Q189" s="157"/>
      <c r="U189" s="520"/>
      <c r="AE189" s="157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</row>
    <row r="190" spans="12:59" s="107" customFormat="1">
      <c r="L190" s="782"/>
      <c r="O190" s="520"/>
      <c r="Q190" s="157"/>
      <c r="U190" s="520"/>
      <c r="AE190" s="157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</row>
    <row r="191" spans="12:59" s="107" customFormat="1">
      <c r="L191" s="782"/>
      <c r="O191" s="520"/>
      <c r="Q191" s="157"/>
      <c r="U191" s="520"/>
      <c r="AE191" s="157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</row>
    <row r="192" spans="12:59" s="107" customFormat="1">
      <c r="L192" s="782"/>
      <c r="O192" s="520"/>
      <c r="Q192" s="157"/>
      <c r="U192" s="520"/>
      <c r="AE192" s="157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</row>
  </sheetData>
  <sheetProtection algorithmName="SHA-512" hashValue="iAJx9CKcO7+scZLQDCUE14L3d849d1kmy/gDvJh3btoHgnBpIv0eZuqdGXnq5JZ9QBvez3Jn7bz/7ZUdwqnalQ==" saltValue="vxs8En0mSUk5Nucj9WRx7w==" spinCount="100000" sheet="1" objects="1" scenarios="1"/>
  <protectedRanges>
    <protectedRange sqref="O39 R39 U39 O12 R12" name="範囲1_2_1_1"/>
    <protectedRange sqref="U12" name="範囲1_2_1_3_1_1"/>
  </protectedRanges>
  <mergeCells count="76">
    <mergeCell ref="F2:K2"/>
    <mergeCell ref="Z10:AA11"/>
    <mergeCell ref="AB10:AD10"/>
    <mergeCell ref="AB11:AD11"/>
    <mergeCell ref="K3:O3"/>
    <mergeCell ref="AF11:AI11"/>
    <mergeCell ref="G6:L6"/>
    <mergeCell ref="I8:K8"/>
    <mergeCell ref="E4:I4"/>
    <mergeCell ref="G5:J5"/>
    <mergeCell ref="K4:O4"/>
    <mergeCell ref="K5:O5"/>
    <mergeCell ref="G8:H8"/>
    <mergeCell ref="I11:J11"/>
    <mergeCell ref="G7:L7"/>
    <mergeCell ref="L10:N10"/>
    <mergeCell ref="O10:P10"/>
    <mergeCell ref="AL11:AM11"/>
    <mergeCell ref="AN11:AZ11"/>
    <mergeCell ref="BB11:BF11"/>
    <mergeCell ref="F60:G60"/>
    <mergeCell ref="F61:G61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F12:G12"/>
    <mergeCell ref="F62:G62"/>
    <mergeCell ref="F57:G57"/>
    <mergeCell ref="F58:G58"/>
    <mergeCell ref="F48:G48"/>
    <mergeCell ref="F49:G49"/>
    <mergeCell ref="F50:G50"/>
    <mergeCell ref="F51:G51"/>
    <mergeCell ref="F63:G63"/>
    <mergeCell ref="F64:G64"/>
    <mergeCell ref="F33:G33"/>
    <mergeCell ref="F34:G34"/>
    <mergeCell ref="F35:G35"/>
    <mergeCell ref="F36:G36"/>
    <mergeCell ref="F37:G37"/>
    <mergeCell ref="F59:G59"/>
    <mergeCell ref="F52:G52"/>
    <mergeCell ref="F53:G53"/>
    <mergeCell ref="F54:G54"/>
    <mergeCell ref="F55:G55"/>
    <mergeCell ref="F56:G56"/>
    <mergeCell ref="F45:G45"/>
    <mergeCell ref="F46:G46"/>
    <mergeCell ref="F47:G47"/>
    <mergeCell ref="F44:G44"/>
    <mergeCell ref="F16:G16"/>
    <mergeCell ref="F17:G17"/>
    <mergeCell ref="F40:G40"/>
    <mergeCell ref="L11:P11"/>
    <mergeCell ref="X12:Y12"/>
    <mergeCell ref="B14:B16"/>
    <mergeCell ref="B41:B43"/>
    <mergeCell ref="F13:G13"/>
    <mergeCell ref="F41:G41"/>
    <mergeCell ref="F42:G42"/>
    <mergeCell ref="F14:G14"/>
    <mergeCell ref="F15:G15"/>
    <mergeCell ref="F18:G18"/>
    <mergeCell ref="F19:G19"/>
    <mergeCell ref="F20:G20"/>
    <mergeCell ref="F21:G21"/>
    <mergeCell ref="F22:G22"/>
    <mergeCell ref="F39:G39"/>
    <mergeCell ref="F43:G43"/>
  </mergeCells>
  <phoneticPr fontId="4"/>
  <dataValidations xWindow="1343" yWindow="514" count="8">
    <dataValidation imeMode="halfAlpha" allowBlank="1" showInputMessage="1" showErrorMessage="1" prompt="説明を読んで！" sqref="O39 U39 R39 X13:Y59 W13:W38 W40:W64 U12 O12 R12" xr:uid="{00000000-0002-0000-0400-000002000000}"/>
    <dataValidation type="custom" imeMode="halfAlpha" allowBlank="1" showInputMessage="1" showErrorMessage="1" sqref="H13:H38 H40:H64" xr:uid="{00000000-0002-0000-0400-000003000000}">
      <formula1>1</formula1>
    </dataValidation>
    <dataValidation type="custom" imeMode="halfKatakana" allowBlank="1" showInputMessage="1" showErrorMessage="1" sqref="K13:K38 K40:K64" xr:uid="{00000000-0002-0000-0400-000004000000}">
      <formula1>1</formula1>
    </dataValidation>
    <dataValidation type="custom" imeMode="hiragana" allowBlank="1" showInputMessage="1" showErrorMessage="1" sqref="I13:I38 I40:I64" xr:uid="{00000000-0002-0000-0400-000005000000}">
      <formula1>1</formula1>
    </dataValidation>
    <dataValidation imeMode="halfAlpha" allowBlank="1" showInputMessage="1" showErrorMessage="1" sqref="S38 U40:U64 O13:O38 P38 U13:U38 R13:R38 R40:R64 O40:O64" xr:uid="{00000000-0002-0000-0400-000006000000}"/>
    <dataValidation type="list" errorStyle="warning" allowBlank="1" showInputMessage="1" showErrorMessage="1" errorTitle="種目入力" error="正しい種目データではありません" sqref="T38 Q38" xr:uid="{00000000-0002-0000-0400-000007000000}">
      <formula1>$AM$27:$AM$48</formula1>
    </dataValidation>
    <dataValidation type="list" imeMode="halfAlpha" allowBlank="1" showInputMessage="1" showErrorMessage="1" sqref="M38" xr:uid="{00000000-0002-0000-0400-00000B000000}">
      <formula1>$H$2:$H$73</formula1>
    </dataValidation>
    <dataValidation type="list" errorStyle="warning" allowBlank="1" showInputMessage="1" showErrorMessage="1" errorTitle="種目入力" error="正しい種目データではありません" sqref="T13:T37 N13:N37 T40:T64 Q13:Q37 N40:N64 Q40:Q64" xr:uid="{8E124F19-479A-4863-B7F3-72FB38B2279A}">
      <formula1>INDIRECT(M13)</formula1>
    </dataValidation>
  </dataValidations>
  <pageMargins left="0.23622047244094491" right="3.937007874015748E-2" top="0.35433070866141736" bottom="0.15748031496062992" header="0.31496062992125984" footer="0.31496062992125984"/>
  <pageSetup paperSize="9" scale="55" orientation="landscape" r:id="rId1"/>
  <rowBreaks count="1" manualBreakCount="1">
    <brk id="38" max="17" man="1"/>
  </rowBreaks>
  <colBreaks count="1" manualBreakCount="1">
    <brk id="21" max="87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xWindow="1343" yWindow="514" count="19">
        <x14:dataValidation type="list" allowBlank="1" showInputMessage="1" showErrorMessage="1" xr:uid="{00000000-0002-0000-0400-00000C000000}">
          <x14:formula1>
            <xm:f>所属・種目コード!$AB$2</xm:f>
          </x14:formula1>
          <xm:sqref>AB13:AD64</xm:sqref>
        </x14:dataValidation>
        <x14:dataValidation type="list" allowBlank="1" showInputMessage="1" showErrorMessage="1" xr:uid="{00000000-0002-0000-0400-00000D000000}">
          <x14:formula1>
            <xm:f>所属・種目コード!$Z$1:$Z$2</xm:f>
          </x14:formula1>
          <xm:sqref>Z13:Z64</xm:sqref>
        </x14:dataValidation>
        <x14:dataValidation type="list" imeMode="halfAlpha" allowBlank="1" showInputMessage="1" showErrorMessage="1" prompt="説明を読んで！" xr:uid="{00000000-0002-0000-0400-00000E000000}">
          <x14:formula1>
            <xm:f>所属・種目コード!$Z$1:$Z$2</xm:f>
          </x14:formula1>
          <xm:sqref>Z13:Z64</xm:sqref>
        </x14:dataValidation>
        <x14:dataValidation type="list" allowBlank="1" showInputMessage="1" prompt="選択入力してください" xr:uid="{00000000-0002-0000-0400-00000F000000}">
          <x14:formula1>
            <xm:f>所属・種目コード!$W$1</xm:f>
          </x14:formula1>
          <xm:sqref>AA13:AA64</xm:sqref>
        </x14:dataValidation>
        <x14:dataValidation type="list" imeMode="halfAlpha" allowBlank="1" showInputMessage="1" showErrorMessage="1" prompt="説明を読んで！" xr:uid="{00000000-0002-0000-0400-000010000000}">
          <x14:formula1>
            <xm:f>所属・種目コード!$W$1</xm:f>
          </x14:formula1>
          <xm:sqref>AA13:AA64</xm:sqref>
        </x14:dataValidation>
        <x14:dataValidation type="list" imeMode="halfAlpha" allowBlank="1" showInputMessage="1" showErrorMessage="1" prompt="説明を読んで！" xr:uid="{00000000-0002-0000-0400-000011000000}">
          <x14:formula1>
            <xm:f>所属・種目コード!$AQ$1:$AQ$2</xm:f>
          </x14:formula1>
          <xm:sqref>Z13:Z64</xm:sqref>
        </x14:dataValidation>
        <x14:dataValidation type="list" allowBlank="1" showInputMessage="1" showErrorMessage="1" xr:uid="{00000000-0002-0000-0400-000012000000}">
          <x14:formula1>
            <xm:f>所属・種目コード!$AE$2:$AE$4</xm:f>
          </x14:formula1>
          <xm:sqref>J13:J38 J40:J64</xm:sqref>
        </x14:dataValidation>
        <x14:dataValidation type="list" errorStyle="warning" allowBlank="1" showInputMessage="1" showErrorMessage="1" errorTitle="種目入力" error="正しい種目データではありません" xr:uid="{00000000-0002-0000-0400-000015000000}">
          <x14:formula1>
            <xm:f>所属・種目コード!$AL$28:$AL$52</xm:f>
          </x14:formula1>
          <xm:sqref>N38</xm:sqref>
        </x14:dataValidation>
        <x14:dataValidation type="list" allowBlank="1" showInputMessage="1" showErrorMessage="1" xr:uid="{00000000-0002-0000-0400-000019000000}">
          <x14:formula1>
            <xm:f>所属・種目コード!$AL$1:$AL$52</xm:f>
          </x14:formula1>
          <xm:sqref>V13:V38 V40:V64</xm:sqref>
        </x14:dataValidation>
        <x14:dataValidation type="list" imeMode="halfAlpha" allowBlank="1" showInputMessage="1" showErrorMessage="1" xr:uid="{00000000-0002-0000-0400-00001A000000}">
          <x14:formula1>
            <xm:f>所属・種目コード!$F$2:$F$76</xm:f>
          </x14:formula1>
          <xm:sqref>L38</xm:sqref>
        </x14:dataValidation>
        <x14:dataValidation type="list" imeMode="halfAlpha" allowBlank="1" showInputMessage="1" showErrorMessage="1" xr:uid="{22EB682F-5FCF-4128-8C97-E93C7D8A094F}">
          <x14:formula1>
            <xm:f>所属・種目コード!$AB$19:$AB$20</xm:f>
          </x14:formula1>
          <xm:sqref>S40:S64</xm:sqref>
        </x14:dataValidation>
        <x14:dataValidation type="list" errorStyle="warning" allowBlank="1" showInputMessage="1" showErrorMessage="1" errorTitle="種目入力" error="正しい種目データではありません" xr:uid="{334EF7ED-54AA-4214-B640-D770B2778CCB}">
          <x14:formula1>
            <xm:f>所属・種目コード!$AB$19:$AB$20</xm:f>
          </x14:formula1>
          <xm:sqref>S40:S64</xm:sqref>
        </x14:dataValidation>
        <x14:dataValidation type="list" imeMode="halfAlpha" allowBlank="1" showInputMessage="1" showErrorMessage="1" xr:uid="{FE94F242-0B14-4B29-8061-02C1A84B984D}">
          <x14:formula1>
            <xm:f>所属・種目コード!$AB$15:$AB$16</xm:f>
          </x14:formula1>
          <xm:sqref>S13:S37</xm:sqref>
        </x14:dataValidation>
        <x14:dataValidation type="list" errorStyle="warning" allowBlank="1" showInputMessage="1" showErrorMessage="1" errorTitle="種目入力" error="正しい種目データではありません" xr:uid="{73AABC96-283D-4E3F-8FAC-8FE70A2163BE}">
          <x14:formula1>
            <xm:f>所属・種目コード!$AB$15:$AB$16</xm:f>
          </x14:formula1>
          <xm:sqref>S13:S37</xm:sqref>
        </x14:dataValidation>
        <x14:dataValidation type="list" imeMode="halfAlpha" allowBlank="1" showInputMessage="1" showErrorMessage="1" xr:uid="{491F6DFF-5F77-4985-B6B9-F6DDAD1DB2C0}">
          <x14:formula1>
            <xm:f>所属・種目コード!$B$2:$B$154</xm:f>
          </x14:formula1>
          <xm:sqref>L13:L37 L40:L64</xm:sqref>
        </x14:dataValidation>
        <x14:dataValidation type="list" imeMode="halfAlpha" allowBlank="1" showInputMessage="1" showErrorMessage="1" xr:uid="{A5394524-E38B-4FC4-A056-E1724D6821DB}">
          <x14:formula1>
            <xm:f>所属・種目コード!$AB$15:$AB$17</xm:f>
          </x14:formula1>
          <xm:sqref>M13:M37 P13:P37</xm:sqref>
        </x14:dataValidation>
        <x14:dataValidation type="list" errorStyle="warning" allowBlank="1" showInputMessage="1" showErrorMessage="1" errorTitle="種目入力" error="正しい種目データではありません" xr:uid="{6F282F4C-E15C-43ED-B664-F376B6F3E29D}">
          <x14:formula1>
            <xm:f>所属・種目コード!$AB$15:$AB$17</xm:f>
          </x14:formula1>
          <xm:sqref>M13:M37 P13:P37</xm:sqref>
        </x14:dataValidation>
        <x14:dataValidation type="list" imeMode="halfAlpha" allowBlank="1" showInputMessage="1" showErrorMessage="1" xr:uid="{979343E0-9ABE-46A3-8E28-53C46D5C34D6}">
          <x14:formula1>
            <xm:f>所属・種目コード!$AB$19:$AB$21</xm:f>
          </x14:formula1>
          <xm:sqref>M40:M64 P40:P64</xm:sqref>
        </x14:dataValidation>
        <x14:dataValidation type="list" errorStyle="warning" allowBlank="1" showInputMessage="1" showErrorMessage="1" errorTitle="種目入力" error="正しい種目データではありません" xr:uid="{4B1A10F6-94A7-4157-8E71-B0A1BC474D2C}">
          <x14:formula1>
            <xm:f>所属・種目コード!$AB$19:$AB$21</xm:f>
          </x14:formula1>
          <xm:sqref>M40:M64 P40:P64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</sheetPr>
  <dimension ref="A1:CF162"/>
  <sheetViews>
    <sheetView zoomScale="83" zoomScaleNormal="83" workbookViewId="0">
      <selection activeCell="K44" sqref="K44"/>
    </sheetView>
  </sheetViews>
  <sheetFormatPr defaultColWidth="8.6640625" defaultRowHeight="14"/>
  <cols>
    <col min="1" max="1" width="2.1640625" customWidth="1"/>
    <col min="2" max="2" width="5.33203125" customWidth="1"/>
    <col min="3" max="3" width="8.58203125" customWidth="1"/>
    <col min="4" max="4" width="3.6640625" customWidth="1"/>
    <col min="5" max="5" width="9.58203125" customWidth="1"/>
    <col min="6" max="6" width="15.6640625" style="27" customWidth="1"/>
    <col min="7" max="7" width="12.6640625" customWidth="1"/>
    <col min="8" max="8" width="11.6640625" style="27" customWidth="1"/>
    <col min="9" max="9" width="11.6640625" customWidth="1"/>
    <col min="10" max="10" width="10.1640625" hidden="1" customWidth="1"/>
    <col min="11" max="11" width="11" customWidth="1"/>
    <col min="12" max="13" width="1.5" customWidth="1"/>
    <col min="14" max="14" width="5.6640625" customWidth="1"/>
    <col min="15" max="15" width="8" customWidth="1"/>
    <col min="16" max="16" width="3.6640625" customWidth="1"/>
    <col min="17" max="17" width="9.6640625" customWidth="1"/>
    <col min="18" max="18" width="15.6640625" customWidth="1"/>
    <col min="19" max="19" width="12.6640625" customWidth="1"/>
    <col min="20" max="20" width="11.6640625" customWidth="1"/>
    <col min="21" max="21" width="11" customWidth="1"/>
    <col min="22" max="22" width="10" hidden="1" customWidth="1"/>
    <col min="23" max="23" width="10.5" customWidth="1"/>
    <col min="24" max="24" width="3.08203125" customWidth="1"/>
    <col min="25" max="25" width="4.9140625" hidden="1" customWidth="1"/>
    <col min="26" max="26" width="8.6640625" hidden="1" customWidth="1"/>
    <col min="27" max="27" width="15.58203125" hidden="1" customWidth="1"/>
    <col min="28" max="28" width="8.58203125" hidden="1" customWidth="1"/>
    <col min="29" max="29" width="10.6640625" hidden="1" customWidth="1"/>
    <col min="30" max="32" width="8.6640625" hidden="1" customWidth="1"/>
    <col min="33" max="33" width="4.6640625" hidden="1" customWidth="1"/>
    <col min="34" max="34" width="20.6640625" hidden="1" customWidth="1"/>
    <col min="35" max="35" width="9.1640625" hidden="1" customWidth="1"/>
    <col min="36" max="40" width="8.6640625" hidden="1" customWidth="1"/>
    <col min="41" max="41" width="9.6640625" hidden="1" customWidth="1"/>
    <col min="42" max="42" width="8.6640625" hidden="1" customWidth="1"/>
    <col min="43" max="43" width="8.58203125" hidden="1" customWidth="1"/>
    <col min="44" max="44" width="8.6640625" hidden="1" customWidth="1"/>
    <col min="45" max="45" width="5.9140625" hidden="1" customWidth="1"/>
    <col min="46" max="46" width="4.6640625" hidden="1" customWidth="1"/>
    <col min="47" max="47" width="13.1640625" hidden="1" customWidth="1"/>
    <col min="48" max="48" width="8.58203125" hidden="1" customWidth="1"/>
    <col min="49" max="49" width="8" hidden="1" customWidth="1"/>
    <col min="50" max="56" width="8.6640625" hidden="1" customWidth="1"/>
    <col min="57" max="57" width="12.4140625" hidden="1" customWidth="1"/>
    <col min="58" max="64" width="8.6640625" hidden="1" customWidth="1"/>
    <col min="65" max="65" width="15" hidden="1" customWidth="1"/>
    <col min="66" max="71" width="8.6640625" hidden="1" customWidth="1"/>
  </cols>
  <sheetData>
    <row r="1" spans="1:84">
      <c r="A1" s="135"/>
      <c r="B1" s="135"/>
      <c r="C1" s="135"/>
      <c r="D1" s="135"/>
      <c r="E1" s="135"/>
      <c r="F1" s="136"/>
      <c r="G1" s="135"/>
      <c r="H1" s="136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</row>
    <row r="2" spans="1:84" ht="14.5" thickBot="1">
      <c r="A2" s="135"/>
      <c r="B2" s="604"/>
      <c r="C2" s="604"/>
      <c r="D2" s="604"/>
      <c r="E2" s="604"/>
      <c r="F2" s="604"/>
      <c r="G2" s="604"/>
      <c r="H2" s="604"/>
      <c r="I2" s="604"/>
      <c r="J2" s="604"/>
      <c r="K2" s="618" t="s">
        <v>719</v>
      </c>
      <c r="L2" s="135"/>
      <c r="M2" s="135"/>
      <c r="N2" s="604"/>
      <c r="O2" s="604"/>
      <c r="P2" s="604"/>
      <c r="Q2" s="604"/>
      <c r="R2" s="604"/>
      <c r="S2" s="604"/>
      <c r="T2" s="604"/>
      <c r="U2" s="604"/>
      <c r="V2" s="604"/>
      <c r="W2" s="618" t="s">
        <v>719</v>
      </c>
      <c r="X2" s="135"/>
      <c r="AM2" s="13" t="s">
        <v>396</v>
      </c>
      <c r="AN2" s="13" t="s">
        <v>397</v>
      </c>
      <c r="AO2" s="13" t="s">
        <v>398</v>
      </c>
      <c r="AP2" s="13" t="s">
        <v>399</v>
      </c>
      <c r="AQ2" s="13" t="s">
        <v>400</v>
      </c>
      <c r="AR2" s="13" t="s">
        <v>401</v>
      </c>
      <c r="AS2" s="13" t="s">
        <v>402</v>
      </c>
      <c r="AT2" s="13" t="s">
        <v>47</v>
      </c>
      <c r="AU2" s="13" t="s">
        <v>52</v>
      </c>
      <c r="AV2" s="13" t="s">
        <v>403</v>
      </c>
      <c r="AW2" s="13" t="s">
        <v>404</v>
      </c>
      <c r="AX2" s="13" t="s">
        <v>405</v>
      </c>
      <c r="AY2" s="13" t="s">
        <v>406</v>
      </c>
      <c r="AZ2" s="13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</row>
    <row r="3" spans="1:84" s="13" customFormat="1" ht="25.25" customHeight="1" thickBot="1">
      <c r="A3" s="137"/>
      <c r="B3" s="604"/>
      <c r="C3" s="1001" t="s">
        <v>478</v>
      </c>
      <c r="D3" s="1002"/>
      <c r="E3" s="1002"/>
      <c r="F3" s="1002"/>
      <c r="G3" s="1002"/>
      <c r="H3" s="1003"/>
      <c r="I3" s="604"/>
      <c r="J3" s="604"/>
      <c r="K3" s="604"/>
      <c r="L3" s="137"/>
      <c r="M3" s="137"/>
      <c r="N3" s="604"/>
      <c r="O3" s="1004" t="s">
        <v>477</v>
      </c>
      <c r="P3" s="1005"/>
      <c r="Q3" s="1005"/>
      <c r="R3" s="1005"/>
      <c r="S3" s="1005"/>
      <c r="T3" s="1006"/>
      <c r="U3" s="604"/>
      <c r="V3" s="604"/>
      <c r="W3" s="604"/>
      <c r="X3" s="137"/>
      <c r="AM3" s="13">
        <v>5357</v>
      </c>
      <c r="AN3" s="13">
        <v>1094</v>
      </c>
      <c r="AO3" s="13" t="s">
        <v>267</v>
      </c>
      <c r="AS3" s="13">
        <v>1</v>
      </c>
      <c r="AT3" s="13">
        <v>2572</v>
      </c>
      <c r="AU3" s="13" t="s">
        <v>407</v>
      </c>
      <c r="AV3" s="13">
        <v>73</v>
      </c>
      <c r="AX3" s="13">
        <v>0</v>
      </c>
      <c r="AY3" s="13">
        <v>0</v>
      </c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</row>
    <row r="4" spans="1:84">
      <c r="A4" s="135"/>
      <c r="B4" s="604"/>
      <c r="C4" s="990" t="s">
        <v>463</v>
      </c>
      <c r="D4" s="990"/>
      <c r="E4" s="990"/>
      <c r="F4" s="990"/>
      <c r="G4" s="604"/>
      <c r="H4" s="604"/>
      <c r="I4" s="604"/>
      <c r="J4" s="604"/>
      <c r="K4" s="604"/>
      <c r="L4" s="135"/>
      <c r="M4" s="135"/>
      <c r="N4" s="604"/>
      <c r="O4" s="990" t="s">
        <v>463</v>
      </c>
      <c r="P4" s="990"/>
      <c r="Q4" s="990"/>
      <c r="R4" s="990"/>
      <c r="S4" s="604"/>
      <c r="T4" s="604"/>
      <c r="U4" s="604"/>
      <c r="V4" s="604"/>
      <c r="W4" s="604"/>
      <c r="X4" s="135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</row>
    <row r="5" spans="1:84" ht="14.5" thickBot="1">
      <c r="A5" s="135"/>
      <c r="B5" s="604"/>
      <c r="C5" s="991" t="s">
        <v>464</v>
      </c>
      <c r="D5" s="991"/>
      <c r="E5" s="991"/>
      <c r="F5" s="991"/>
      <c r="G5" s="604"/>
      <c r="H5" s="604"/>
      <c r="I5" s="604"/>
      <c r="J5" s="604"/>
      <c r="K5" s="604"/>
      <c r="L5" s="135"/>
      <c r="M5" s="135"/>
      <c r="N5" s="604"/>
      <c r="O5" s="991" t="s">
        <v>464</v>
      </c>
      <c r="P5" s="991"/>
      <c r="Q5" s="991"/>
      <c r="R5" s="991"/>
      <c r="S5" s="604"/>
      <c r="T5" s="604"/>
      <c r="U5" s="604"/>
      <c r="V5" s="604"/>
      <c r="W5" s="604"/>
      <c r="X5" s="135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</row>
    <row r="6" spans="1:84" ht="18.649999999999999" customHeight="1" thickBot="1">
      <c r="A6" s="135"/>
      <c r="B6" s="604"/>
      <c r="C6" s="604"/>
      <c r="D6" s="604"/>
      <c r="E6" s="604"/>
      <c r="F6" s="604"/>
      <c r="G6" s="999" t="s">
        <v>476</v>
      </c>
      <c r="H6" s="1000"/>
      <c r="I6" s="605">
        <f>COUNT(J15,J48)</f>
        <v>0</v>
      </c>
      <c r="J6" s="604"/>
      <c r="K6" s="604"/>
      <c r="L6" s="135"/>
      <c r="M6" s="135"/>
      <c r="N6" s="604"/>
      <c r="O6" s="604"/>
      <c r="P6" s="604"/>
      <c r="Q6" s="604"/>
      <c r="R6" s="604"/>
      <c r="S6" s="999" t="s">
        <v>476</v>
      </c>
      <c r="T6" s="1000"/>
      <c r="U6" s="605">
        <f>COUNT(V15,V48)</f>
        <v>0</v>
      </c>
      <c r="V6" s="604"/>
      <c r="W6" s="604"/>
      <c r="X6" s="135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</row>
    <row r="7" spans="1:84" ht="13.25" customHeight="1">
      <c r="A7" s="135"/>
      <c r="B7" s="107"/>
      <c r="C7" s="994"/>
      <c r="D7" s="994"/>
      <c r="E7" s="994"/>
      <c r="F7" s="994"/>
      <c r="G7" s="994"/>
      <c r="H7" s="182"/>
      <c r="I7" s="182"/>
      <c r="J7" s="183"/>
      <c r="K7" s="298"/>
      <c r="L7" s="135"/>
      <c r="M7" s="135"/>
      <c r="N7" s="107"/>
      <c r="O7" s="107"/>
      <c r="P7" s="107"/>
      <c r="Q7" s="107"/>
      <c r="R7" s="107"/>
      <c r="S7" s="107"/>
      <c r="T7" s="182"/>
      <c r="U7" s="182"/>
      <c r="V7" s="183"/>
      <c r="W7" s="107"/>
      <c r="X7" s="135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</row>
    <row r="8" spans="1:84" ht="13.25" customHeight="1">
      <c r="A8" s="135"/>
      <c r="B8" s="107"/>
      <c r="C8" s="996" t="s">
        <v>957</v>
      </c>
      <c r="D8" s="996"/>
      <c r="E8" s="996"/>
      <c r="F8" s="996"/>
      <c r="G8" s="996"/>
      <c r="H8" s="182"/>
      <c r="I8" s="182"/>
      <c r="J8" s="585"/>
      <c r="K8" s="298"/>
      <c r="L8" s="135"/>
      <c r="M8" s="135"/>
      <c r="N8" s="107"/>
      <c r="O8" s="996" t="s">
        <v>957</v>
      </c>
      <c r="P8" s="996"/>
      <c r="Q8" s="996"/>
      <c r="R8" s="996"/>
      <c r="S8" s="996"/>
      <c r="T8" s="182"/>
      <c r="U8" s="182"/>
      <c r="V8" s="585"/>
      <c r="W8" s="107"/>
      <c r="X8" s="135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</row>
    <row r="9" spans="1:84" ht="16.25" customHeight="1" thickBot="1">
      <c r="A9" s="135"/>
      <c r="B9" s="107"/>
      <c r="C9" s="107"/>
      <c r="D9" s="107"/>
      <c r="E9" s="107"/>
      <c r="F9" s="107"/>
      <c r="G9" s="107"/>
      <c r="H9" s="182"/>
      <c r="I9" s="182"/>
      <c r="J9" s="229"/>
      <c r="K9" s="298"/>
      <c r="L9" s="135"/>
      <c r="M9" s="135"/>
      <c r="N9" s="107"/>
      <c r="O9" s="107"/>
      <c r="P9" s="107"/>
      <c r="Q9" s="107"/>
      <c r="R9" s="107"/>
      <c r="S9" s="107"/>
      <c r="T9" s="626"/>
      <c r="U9" s="182"/>
      <c r="V9" s="229"/>
      <c r="W9" s="107"/>
      <c r="X9" s="135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</row>
    <row r="10" spans="1:84" ht="16.25" customHeight="1" thickBot="1">
      <c r="A10" s="135"/>
      <c r="B10" s="107"/>
      <c r="C10" s="627" t="s">
        <v>460</v>
      </c>
      <c r="D10" s="997" t="s">
        <v>531</v>
      </c>
      <c r="E10" s="998"/>
      <c r="F10" s="998"/>
      <c r="G10" s="606"/>
      <c r="H10" s="699" t="s">
        <v>753</v>
      </c>
      <c r="I10" s="628"/>
      <c r="J10" s="229"/>
      <c r="K10" s="298"/>
      <c r="L10" s="135"/>
      <c r="M10" s="135"/>
      <c r="N10" s="107"/>
      <c r="O10" s="627" t="s">
        <v>460</v>
      </c>
      <c r="P10" s="997" t="s">
        <v>531</v>
      </c>
      <c r="Q10" s="998"/>
      <c r="R10" s="998"/>
      <c r="S10" s="623"/>
      <c r="T10" s="700" t="s">
        <v>753</v>
      </c>
      <c r="U10" s="629"/>
      <c r="V10" s="229"/>
      <c r="W10" s="107"/>
      <c r="X10" s="135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</row>
    <row r="11" spans="1:84" ht="20.399999999999999" customHeight="1" thickBot="1">
      <c r="A11" s="135"/>
      <c r="B11" s="107"/>
      <c r="C11" s="157"/>
      <c r="D11" s="157"/>
      <c r="E11" s="157"/>
      <c r="F11" s="339" t="s">
        <v>524</v>
      </c>
      <c r="G11" s="157"/>
      <c r="H11" s="995"/>
      <c r="I11" s="995"/>
      <c r="J11" s="157"/>
      <c r="K11" s="107"/>
      <c r="L11" s="135"/>
      <c r="M11" s="135"/>
      <c r="N11" s="107"/>
      <c r="O11" s="157"/>
      <c r="P11" s="157"/>
      <c r="Q11" s="157"/>
      <c r="R11" s="339" t="s">
        <v>524</v>
      </c>
      <c r="S11" s="157"/>
      <c r="T11" s="995"/>
      <c r="U11" s="995"/>
      <c r="V11" s="157"/>
      <c r="W11" s="107"/>
      <c r="X11" s="135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</row>
    <row r="12" spans="1:84" ht="16" thickBot="1">
      <c r="A12" s="135"/>
      <c r="B12" s="107"/>
      <c r="C12" s="1167" t="s">
        <v>446</v>
      </c>
      <c r="D12" s="1168"/>
      <c r="E12" s="1166" t="s">
        <v>453</v>
      </c>
      <c r="F12" s="823" t="s">
        <v>510</v>
      </c>
      <c r="G12" s="824" t="s">
        <v>444</v>
      </c>
      <c r="H12" s="233" t="s">
        <v>465</v>
      </c>
      <c r="I12" s="715" t="s">
        <v>445</v>
      </c>
      <c r="J12" s="701" t="s">
        <v>396</v>
      </c>
      <c r="K12" s="107"/>
      <c r="L12" s="135"/>
      <c r="M12" s="135"/>
      <c r="N12" s="107"/>
      <c r="O12" s="992" t="s">
        <v>446</v>
      </c>
      <c r="P12" s="993"/>
      <c r="Q12" s="233" t="s">
        <v>453</v>
      </c>
      <c r="R12" s="824" t="s">
        <v>510</v>
      </c>
      <c r="S12" s="824" t="s">
        <v>444</v>
      </c>
      <c r="T12" s="233" t="s">
        <v>465</v>
      </c>
      <c r="U12" s="715" t="s">
        <v>445</v>
      </c>
      <c r="V12" s="701" t="s">
        <v>396</v>
      </c>
      <c r="W12" s="107"/>
      <c r="X12" s="135"/>
      <c r="Z12" s="13" t="s">
        <v>396</v>
      </c>
      <c r="AA12" s="13" t="s">
        <v>397</v>
      </c>
      <c r="AB12" s="13" t="s">
        <v>398</v>
      </c>
      <c r="AC12" s="13" t="s">
        <v>399</v>
      </c>
      <c r="AD12" s="13" t="s">
        <v>400</v>
      </c>
      <c r="AE12" s="26" t="s">
        <v>401</v>
      </c>
      <c r="AF12" s="13" t="s">
        <v>402</v>
      </c>
      <c r="AG12" s="13" t="s">
        <v>47</v>
      </c>
      <c r="AH12" s="13" t="s">
        <v>52</v>
      </c>
      <c r="AI12" s="13" t="s">
        <v>403</v>
      </c>
      <c r="AM12" s="13" t="s">
        <v>396</v>
      </c>
      <c r="AN12" s="13" t="s">
        <v>397</v>
      </c>
      <c r="AO12" s="13" t="s">
        <v>398</v>
      </c>
      <c r="AP12" s="13" t="s">
        <v>399</v>
      </c>
      <c r="AQ12" s="13" t="s">
        <v>400</v>
      </c>
      <c r="AR12" s="26" t="s">
        <v>401</v>
      </c>
      <c r="AS12" s="13" t="s">
        <v>402</v>
      </c>
      <c r="AT12" s="13" t="s">
        <v>47</v>
      </c>
      <c r="AU12" s="13" t="s">
        <v>52</v>
      </c>
      <c r="AV12" s="13" t="s">
        <v>403</v>
      </c>
      <c r="AW12" s="13" t="s">
        <v>405</v>
      </c>
      <c r="AX12" s="13" t="s">
        <v>406</v>
      </c>
      <c r="AY12" s="13"/>
      <c r="BT12" s="66"/>
      <c r="BU12" s="66"/>
      <c r="BV12" s="519"/>
      <c r="BW12" s="66"/>
      <c r="BX12" s="66"/>
      <c r="BY12" s="66"/>
      <c r="BZ12" s="66"/>
      <c r="CA12" s="66"/>
      <c r="CB12" s="66"/>
      <c r="CC12" s="66"/>
      <c r="CD12" s="66"/>
      <c r="CE12" s="66"/>
      <c r="CF12" s="66"/>
    </row>
    <row r="13" spans="1:84">
      <c r="A13" s="135"/>
      <c r="B13" s="107"/>
      <c r="C13" s="231"/>
      <c r="D13" s="147">
        <v>1</v>
      </c>
      <c r="E13" s="820"/>
      <c r="F13" s="232" t="str">
        <f>IF(E13="","",(VLOOKUP($E13,'競技者（中）'!$B$2:$G$1500,2,0)))</f>
        <v/>
      </c>
      <c r="G13" s="140" t="str">
        <f>IF($E13="","",(VLOOKUP($E13,'競技者（中）'!$B$2:$G$1500,4,0)))</f>
        <v/>
      </c>
      <c r="H13" s="987"/>
      <c r="I13" s="718" t="str">
        <f>IF($G13="","",(VLOOKUP($G13,所属・種目コード!$B$3:$D$165,3,0)))</f>
        <v/>
      </c>
      <c r="J13" s="711"/>
      <c r="K13" s="107"/>
      <c r="L13" s="135"/>
      <c r="M13" s="135"/>
      <c r="N13" s="107"/>
      <c r="O13" s="231"/>
      <c r="P13" s="147">
        <v>1</v>
      </c>
      <c r="Q13" s="607"/>
      <c r="R13" s="232" t="str">
        <f>IF($Q13="","",(VLOOKUP($Q13,'競技者（中）'!$B$2:$G$1500,2,0)))</f>
        <v/>
      </c>
      <c r="S13" s="140" t="str">
        <f>IF($Q13="","",(VLOOKUP($Q13,'競技者（中）'!$B$2:$G$1500,4,0)))</f>
        <v/>
      </c>
      <c r="T13" s="987"/>
      <c r="U13" s="718" t="str">
        <f>IF($S13="","",(VLOOKUP(S13,所属・種目コード!$B$3:$D$165,3,0)))</f>
        <v/>
      </c>
      <c r="V13" s="711"/>
      <c r="W13" s="107"/>
      <c r="X13" s="135"/>
      <c r="Z13" s="143" t="e">
        <f t="shared" ref="Z13:Z18" si="0">$J$15</f>
        <v>#VALUE!</v>
      </c>
      <c r="AA13" s="144" t="str">
        <f>$I$13</f>
        <v/>
      </c>
      <c r="AB13" s="143" t="str">
        <f>$G$13</f>
        <v/>
      </c>
      <c r="AC13" s="13"/>
      <c r="AD13" s="143">
        <f t="shared" ref="AD13:AD18" si="1">$H$13</f>
        <v>0</v>
      </c>
      <c r="AE13" s="26"/>
      <c r="AF13" s="143">
        <f>$D$13</f>
        <v>1</v>
      </c>
      <c r="AG13" s="143">
        <f>$E$13</f>
        <v>0</v>
      </c>
      <c r="AH13" s="145" t="str">
        <f>$F$13</f>
        <v/>
      </c>
      <c r="AI13" s="17">
        <v>11</v>
      </c>
      <c r="AM13" s="143" t="e">
        <f t="shared" ref="AM13:AM18" si="2">$V$15</f>
        <v>#VALUE!</v>
      </c>
      <c r="AN13" s="144" t="str">
        <f>$U$13</f>
        <v/>
      </c>
      <c r="AO13" s="143" t="str">
        <f>$S$13</f>
        <v/>
      </c>
      <c r="AP13" s="13"/>
      <c r="AQ13" s="143">
        <f t="shared" ref="AQ13:AQ18" si="3">$T$13</f>
        <v>0</v>
      </c>
      <c r="AR13" s="26"/>
      <c r="AS13" s="143">
        <f t="shared" ref="AS13:AT18" si="4">P13</f>
        <v>1</v>
      </c>
      <c r="AT13" s="143">
        <f t="shared" si="4"/>
        <v>0</v>
      </c>
      <c r="AU13" s="145" t="str">
        <f>$R$13</f>
        <v/>
      </c>
      <c r="AV13" s="17">
        <v>11</v>
      </c>
      <c r="AZ13" s="13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</row>
    <row r="14" spans="1:84">
      <c r="A14" s="135"/>
      <c r="B14" s="107"/>
      <c r="C14" s="146" t="s">
        <v>447</v>
      </c>
      <c r="D14" s="147">
        <v>2</v>
      </c>
      <c r="E14" s="821"/>
      <c r="F14" s="232" t="str">
        <f>IF(E14="","",(VLOOKUP($E14,'競技者（中）'!$B$2:$G$1500,2,0)))</f>
        <v/>
      </c>
      <c r="G14" s="140" t="str">
        <f>IF($E14="","",(VLOOKUP($E14,'競技者（中）'!$B$2:$G$1500,4,0)))</f>
        <v/>
      </c>
      <c r="H14" s="988"/>
      <c r="I14" s="718" t="str">
        <f>IF($G14="","",(VLOOKUP($G14,所属・種目コード!$B$3:$D$165,3,0)))</f>
        <v/>
      </c>
      <c r="J14" s="711"/>
      <c r="K14" s="107"/>
      <c r="L14" s="135"/>
      <c r="M14" s="135"/>
      <c r="N14" s="107"/>
      <c r="O14" s="146" t="s">
        <v>447</v>
      </c>
      <c r="P14" s="147">
        <v>2</v>
      </c>
      <c r="Q14" s="608"/>
      <c r="R14" s="232" t="str">
        <f>IF($Q14="","",(VLOOKUP($Q14,'競技者（中）'!$B$2:$G$1500,2,0)))</f>
        <v/>
      </c>
      <c r="S14" s="140" t="str">
        <f>IF($Q14="","",(VLOOKUP($Q14,'競技者（中）'!$B$2:$G$1500,4,0)))</f>
        <v/>
      </c>
      <c r="T14" s="988"/>
      <c r="U14" s="718" t="str">
        <f>IF($S14="","",(VLOOKUP(S14,所属・種目コード!$B$3:$D$165,3,0)))</f>
        <v/>
      </c>
      <c r="V14" s="711"/>
      <c r="W14" s="107"/>
      <c r="X14" s="135"/>
      <c r="Z14" s="143" t="e">
        <f t="shared" si="0"/>
        <v>#VALUE!</v>
      </c>
      <c r="AA14" s="144" t="str">
        <f>$I$14</f>
        <v/>
      </c>
      <c r="AB14" s="143" t="str">
        <f>$G$14</f>
        <v/>
      </c>
      <c r="AC14" s="13"/>
      <c r="AD14" s="143">
        <f t="shared" si="1"/>
        <v>0</v>
      </c>
      <c r="AE14" s="26"/>
      <c r="AF14" s="143">
        <f>$D$14</f>
        <v>2</v>
      </c>
      <c r="AG14" s="143">
        <f>$E$14</f>
        <v>0</v>
      </c>
      <c r="AH14" s="145" t="str">
        <f>$F$14</f>
        <v/>
      </c>
      <c r="AI14" s="17">
        <v>11</v>
      </c>
      <c r="AM14" s="143" t="e">
        <f t="shared" si="2"/>
        <v>#VALUE!</v>
      </c>
      <c r="AN14" s="144" t="str">
        <f>$U$14</f>
        <v/>
      </c>
      <c r="AO14" s="143" t="str">
        <f>$S$14</f>
        <v/>
      </c>
      <c r="AP14" s="13"/>
      <c r="AQ14" s="143">
        <f t="shared" si="3"/>
        <v>0</v>
      </c>
      <c r="AR14" s="26"/>
      <c r="AS14" s="143">
        <f t="shared" si="4"/>
        <v>2</v>
      </c>
      <c r="AT14" s="143">
        <f t="shared" si="4"/>
        <v>0</v>
      </c>
      <c r="AU14" s="145" t="str">
        <f>$R$14</f>
        <v/>
      </c>
      <c r="AV14" s="17">
        <v>11</v>
      </c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</row>
    <row r="15" spans="1:84" ht="16.5">
      <c r="A15" s="135"/>
      <c r="B15" s="107"/>
      <c r="C15" s="149">
        <v>1</v>
      </c>
      <c r="D15" s="150">
        <v>3</v>
      </c>
      <c r="E15" s="821"/>
      <c r="F15" s="232" t="str">
        <f>IF(E15="","",(VLOOKUP($E15,'競技者（中）'!$B$2:$G$1500,2,0)))</f>
        <v/>
      </c>
      <c r="G15" s="140" t="str">
        <f>IF($E15="","",(VLOOKUP($E15,'競技者（中）'!$B$2:$G$1500,4,0)))</f>
        <v/>
      </c>
      <c r="H15" s="988"/>
      <c r="I15" s="718" t="str">
        <f>IF($G15="","",(VLOOKUP($G15,所属・種目コード!$B$3:$D$165,3,0)))</f>
        <v/>
      </c>
      <c r="J15" s="712" t="e">
        <f>$C$15+$I$15+2000</f>
        <v>#VALUE!</v>
      </c>
      <c r="K15" s="107"/>
      <c r="L15" s="137"/>
      <c r="M15" s="137"/>
      <c r="N15" s="107"/>
      <c r="O15" s="149">
        <v>1</v>
      </c>
      <c r="P15" s="150">
        <v>3</v>
      </c>
      <c r="Q15" s="608"/>
      <c r="R15" s="232" t="str">
        <f>IF($Q15="","",(VLOOKUP($Q15,'競技者（中）'!$B$2:$G$1500,2,0)))</f>
        <v/>
      </c>
      <c r="S15" s="140" t="str">
        <f>IF($Q15="","",(VLOOKUP($Q15,'競技者（中）'!$B$2:$G$1500,4,0)))</f>
        <v/>
      </c>
      <c r="T15" s="988"/>
      <c r="U15" s="718" t="str">
        <f>IF($S15="","",(VLOOKUP(S15,所属・種目コード!$B$3:$D$165,3,0)))</f>
        <v/>
      </c>
      <c r="V15" s="712" t="e">
        <f>$O$15+$U$15+2100</f>
        <v>#VALUE!</v>
      </c>
      <c r="W15" s="107"/>
      <c r="X15" s="135"/>
      <c r="Z15" s="143" t="e">
        <f t="shared" si="0"/>
        <v>#VALUE!</v>
      </c>
      <c r="AA15" s="144" t="str">
        <f>$I$15</f>
        <v/>
      </c>
      <c r="AB15" s="143" t="str">
        <f>$G$15</f>
        <v/>
      </c>
      <c r="AC15" s="13"/>
      <c r="AD15" s="143">
        <f t="shared" si="1"/>
        <v>0</v>
      </c>
      <c r="AE15" s="26"/>
      <c r="AF15" s="143">
        <f>$D$15</f>
        <v>3</v>
      </c>
      <c r="AG15" s="143">
        <f>$E$15</f>
        <v>0</v>
      </c>
      <c r="AH15" s="145" t="str">
        <f>$F$15</f>
        <v/>
      </c>
      <c r="AI15" s="17">
        <v>11</v>
      </c>
      <c r="AM15" s="143" t="e">
        <f t="shared" si="2"/>
        <v>#VALUE!</v>
      </c>
      <c r="AN15" s="144" t="str">
        <f>$U$15</f>
        <v/>
      </c>
      <c r="AO15" s="143" t="str">
        <f>$S$15</f>
        <v/>
      </c>
      <c r="AP15" s="13"/>
      <c r="AQ15" s="143">
        <f t="shared" si="3"/>
        <v>0</v>
      </c>
      <c r="AR15" s="26"/>
      <c r="AS15" s="143">
        <f t="shared" si="4"/>
        <v>3</v>
      </c>
      <c r="AT15" s="143">
        <f t="shared" si="4"/>
        <v>0</v>
      </c>
      <c r="AU15" s="145" t="str">
        <f>$R$15</f>
        <v/>
      </c>
      <c r="AV15" s="17">
        <v>11</v>
      </c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</row>
    <row r="16" spans="1:84">
      <c r="A16" s="135"/>
      <c r="B16" s="107"/>
      <c r="C16" s="58"/>
      <c r="D16" s="150">
        <v>4</v>
      </c>
      <c r="E16" s="821"/>
      <c r="F16" s="232" t="str">
        <f>IF(E16="","",(VLOOKUP($E16,'競技者（中）'!$B$2:$G$1500,2,0)))</f>
        <v/>
      </c>
      <c r="G16" s="140" t="str">
        <f>IF($E16="","",(VLOOKUP($E16,'競技者（中）'!$B$2:$G$1500,4,0)))</f>
        <v/>
      </c>
      <c r="H16" s="988"/>
      <c r="I16" s="718" t="str">
        <f>IF($G16="","",(VLOOKUP($G16,所属・種目コード!$B$3:$D$165,3,0)))</f>
        <v/>
      </c>
      <c r="J16" s="713"/>
      <c r="K16" s="17"/>
      <c r="L16" s="137"/>
      <c r="M16" s="137"/>
      <c r="N16" s="107"/>
      <c r="O16" s="58"/>
      <c r="P16" s="150">
        <v>4</v>
      </c>
      <c r="Q16" s="608"/>
      <c r="R16" s="232" t="str">
        <f>IF($Q16="","",(VLOOKUP($Q16,'競技者（中）'!$B$2:$G$1500,2,0)))</f>
        <v/>
      </c>
      <c r="S16" s="140" t="str">
        <f>IF($Q16="","",(VLOOKUP($Q16,'競技者（中）'!$B$2:$G$1500,4,0)))</f>
        <v/>
      </c>
      <c r="T16" s="988"/>
      <c r="U16" s="718" t="str">
        <f>IF($S16="","",(VLOOKUP(S16,所属・種目コード!$B$3:$D$165,3,0)))</f>
        <v/>
      </c>
      <c r="V16" s="713"/>
      <c r="W16" s="17"/>
      <c r="X16" s="137"/>
      <c r="Y16" s="13"/>
      <c r="Z16" s="143" t="e">
        <f t="shared" si="0"/>
        <v>#VALUE!</v>
      </c>
      <c r="AA16" s="144" t="str">
        <f>$I$16</f>
        <v/>
      </c>
      <c r="AB16" s="143" t="str">
        <f>$G$16</f>
        <v/>
      </c>
      <c r="AC16" s="13"/>
      <c r="AD16" s="143">
        <f t="shared" si="1"/>
        <v>0</v>
      </c>
      <c r="AE16" s="26"/>
      <c r="AF16" s="143">
        <f>$D$16</f>
        <v>4</v>
      </c>
      <c r="AG16" s="143">
        <f>$E$16</f>
        <v>0</v>
      </c>
      <c r="AH16" s="145" t="str">
        <f>$F$16</f>
        <v/>
      </c>
      <c r="AI16" s="17">
        <v>11</v>
      </c>
      <c r="AM16" s="143" t="e">
        <f t="shared" si="2"/>
        <v>#VALUE!</v>
      </c>
      <c r="AN16" s="144" t="str">
        <f>$U$16</f>
        <v/>
      </c>
      <c r="AO16" s="143" t="str">
        <f>$S$16</f>
        <v/>
      </c>
      <c r="AP16" s="13"/>
      <c r="AQ16" s="143">
        <f t="shared" si="3"/>
        <v>0</v>
      </c>
      <c r="AR16" s="26"/>
      <c r="AS16" s="143">
        <f t="shared" si="4"/>
        <v>4</v>
      </c>
      <c r="AT16" s="143">
        <f t="shared" si="4"/>
        <v>0</v>
      </c>
      <c r="AU16" s="145" t="str">
        <f>$R$16</f>
        <v/>
      </c>
      <c r="AV16" s="17">
        <v>11</v>
      </c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</row>
    <row r="17" spans="1:84">
      <c r="A17" s="135"/>
      <c r="B17" s="107"/>
      <c r="C17" s="58"/>
      <c r="D17" s="150">
        <v>5</v>
      </c>
      <c r="E17" s="821"/>
      <c r="F17" s="232" t="str">
        <f>IF(E17="","",(VLOOKUP($E17,'競技者（中）'!$B$2:$G$1500,2,0)))</f>
        <v/>
      </c>
      <c r="G17" s="140" t="str">
        <f>IF($E17="","",(VLOOKUP($E17,'競技者（中）'!$B$2:$G$1500,4,0)))</f>
        <v/>
      </c>
      <c r="H17" s="988"/>
      <c r="I17" s="718" t="str">
        <f>IF($G17="","",(VLOOKUP($G17,所属・種目コード!$B$3:$D$165,3,0)))</f>
        <v/>
      </c>
      <c r="J17" s="713"/>
      <c r="K17" s="17"/>
      <c r="L17" s="137"/>
      <c r="M17" s="137"/>
      <c r="N17" s="107"/>
      <c r="O17" s="58"/>
      <c r="P17" s="150">
        <v>5</v>
      </c>
      <c r="Q17" s="608"/>
      <c r="R17" s="232" t="str">
        <f>IF($Q17="","",(VLOOKUP($Q17,'競技者（中）'!$B$2:$G$1500,2,0)))</f>
        <v/>
      </c>
      <c r="S17" s="140" t="str">
        <f>IF($Q17="","",(VLOOKUP($Q17,'競技者（中）'!$B$2:$G$1500,4,0)))</f>
        <v/>
      </c>
      <c r="T17" s="988"/>
      <c r="U17" s="718" t="str">
        <f>IF($S17="","",(VLOOKUP(S17,所属・種目コード!$B$3:$D$165,3,0)))</f>
        <v/>
      </c>
      <c r="V17" s="713"/>
      <c r="W17" s="17"/>
      <c r="X17" s="137"/>
      <c r="Y17" s="13"/>
      <c r="Z17" s="143" t="e">
        <f t="shared" si="0"/>
        <v>#VALUE!</v>
      </c>
      <c r="AA17" s="144" t="str">
        <f>$I$17</f>
        <v/>
      </c>
      <c r="AB17" s="143" t="str">
        <f>$G$17</f>
        <v/>
      </c>
      <c r="AC17" s="13"/>
      <c r="AD17" s="143">
        <f t="shared" si="1"/>
        <v>0</v>
      </c>
      <c r="AE17" s="26"/>
      <c r="AF17" s="143">
        <f>$D$17</f>
        <v>5</v>
      </c>
      <c r="AG17" s="143">
        <f>$E$17</f>
        <v>0</v>
      </c>
      <c r="AH17" s="145" t="str">
        <f>$F$17</f>
        <v/>
      </c>
      <c r="AI17" s="17">
        <v>11</v>
      </c>
      <c r="AM17" s="143" t="e">
        <f t="shared" si="2"/>
        <v>#VALUE!</v>
      </c>
      <c r="AN17" s="144" t="str">
        <f>$U$17</f>
        <v/>
      </c>
      <c r="AO17" s="143" t="str">
        <f>$S$17</f>
        <v/>
      </c>
      <c r="AP17" s="13"/>
      <c r="AQ17" s="143">
        <f t="shared" si="3"/>
        <v>0</v>
      </c>
      <c r="AR17" s="26"/>
      <c r="AS17" s="143">
        <f t="shared" si="4"/>
        <v>5</v>
      </c>
      <c r="AT17" s="143">
        <f t="shared" si="4"/>
        <v>0</v>
      </c>
      <c r="AU17" s="145" t="str">
        <f>$R$17</f>
        <v/>
      </c>
      <c r="AV17" s="17">
        <v>11</v>
      </c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</row>
    <row r="18" spans="1:84" ht="14.5" thickBot="1">
      <c r="A18" s="135"/>
      <c r="B18" s="107"/>
      <c r="C18" s="59"/>
      <c r="D18" s="153">
        <v>6</v>
      </c>
      <c r="E18" s="822"/>
      <c r="F18" s="1169" t="str">
        <f>IF(E18="","",(VLOOKUP($E18,'競技者（中）'!$B$2:$G$1500,2,0)))</f>
        <v/>
      </c>
      <c r="G18" s="154" t="str">
        <f>IF($E18="","",(VLOOKUP($E18,'競技者（中）'!$B$2:$G$1500,4,0)))</f>
        <v/>
      </c>
      <c r="H18" s="989"/>
      <c r="I18" s="719" t="str">
        <f>IF($G18="","",(VLOOKUP($G18,所属・種目コード!$B$3:$D$165,3,0)))</f>
        <v/>
      </c>
      <c r="J18" s="714"/>
      <c r="K18" s="17"/>
      <c r="L18" s="137"/>
      <c r="M18" s="137"/>
      <c r="N18" s="107"/>
      <c r="O18" s="59"/>
      <c r="P18" s="153">
        <v>6</v>
      </c>
      <c r="Q18" s="609"/>
      <c r="R18" s="1169" t="str">
        <f>IF($Q18="","",(VLOOKUP($Q18,'競技者（中）'!$B$2:$G$1500,2,0)))</f>
        <v/>
      </c>
      <c r="S18" s="154" t="str">
        <f>IF($Q18="","",(VLOOKUP($Q18,'競技者（中）'!$B$2:$G$1500,4,0)))</f>
        <v/>
      </c>
      <c r="T18" s="989"/>
      <c r="U18" s="719" t="str">
        <f>IF($S18="","",(VLOOKUP(S18,所属・種目コード!$B$3:$D$165,3,0)))</f>
        <v/>
      </c>
      <c r="V18" s="714"/>
      <c r="W18" s="17"/>
      <c r="X18" s="137"/>
      <c r="Y18" s="13"/>
      <c r="Z18" s="143" t="e">
        <f t="shared" si="0"/>
        <v>#VALUE!</v>
      </c>
      <c r="AA18" s="144" t="str">
        <f>$I$18</f>
        <v/>
      </c>
      <c r="AB18" s="143" t="str">
        <f>$G$18</f>
        <v/>
      </c>
      <c r="AC18" s="13"/>
      <c r="AD18" s="143">
        <f t="shared" si="1"/>
        <v>0</v>
      </c>
      <c r="AE18" s="26"/>
      <c r="AF18" s="143">
        <f>$D$18</f>
        <v>6</v>
      </c>
      <c r="AG18" s="143">
        <f>$E$18</f>
        <v>0</v>
      </c>
      <c r="AH18" s="145" t="str">
        <f>$F$18</f>
        <v/>
      </c>
      <c r="AI18" s="17">
        <v>11</v>
      </c>
      <c r="AM18" s="143" t="e">
        <f t="shared" si="2"/>
        <v>#VALUE!</v>
      </c>
      <c r="AN18" s="144" t="str">
        <f>$U$18</f>
        <v/>
      </c>
      <c r="AO18" s="143" t="str">
        <f>$S$18</f>
        <v/>
      </c>
      <c r="AP18" s="13"/>
      <c r="AQ18" s="143">
        <f t="shared" si="3"/>
        <v>0</v>
      </c>
      <c r="AR18" s="26"/>
      <c r="AS18" s="143">
        <f t="shared" si="4"/>
        <v>6</v>
      </c>
      <c r="AT18" s="143">
        <f t="shared" si="4"/>
        <v>0</v>
      </c>
      <c r="AU18" s="145" t="str">
        <f>$R$18</f>
        <v/>
      </c>
      <c r="AV18" s="17">
        <v>11</v>
      </c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</row>
    <row r="19" spans="1:84">
      <c r="A19" s="135"/>
      <c r="B19" s="107"/>
      <c r="C19" s="17"/>
      <c r="D19" s="17"/>
      <c r="E19" s="17"/>
      <c r="F19" s="157"/>
      <c r="G19" s="17"/>
      <c r="H19" s="17"/>
      <c r="I19" s="17"/>
      <c r="J19" s="17"/>
      <c r="K19" s="17"/>
      <c r="L19" s="137"/>
      <c r="M19" s="137"/>
      <c r="N19" s="107"/>
      <c r="O19" s="17"/>
      <c r="P19" s="17"/>
      <c r="Q19" s="17"/>
      <c r="R19" s="157"/>
      <c r="S19" s="17"/>
      <c r="T19" s="17"/>
      <c r="U19" s="17"/>
      <c r="V19" s="17"/>
      <c r="W19" s="17"/>
      <c r="X19" s="137"/>
      <c r="Y19" s="13"/>
      <c r="Z19" s="143"/>
      <c r="AA19" s="144"/>
      <c r="AB19" s="143"/>
      <c r="AC19" s="13"/>
      <c r="AD19" s="143"/>
      <c r="AE19" s="26"/>
      <c r="AF19" s="143"/>
      <c r="AG19" s="143"/>
      <c r="AH19" s="145"/>
      <c r="AI19" s="17"/>
      <c r="AM19" s="143"/>
      <c r="AN19" s="144"/>
      <c r="AO19" s="143"/>
      <c r="AP19" s="13"/>
      <c r="AQ19" s="143"/>
      <c r="AR19" s="26"/>
      <c r="AS19" s="143"/>
      <c r="AT19" s="143"/>
      <c r="AU19" s="145"/>
      <c r="AV19" s="17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</row>
    <row r="20" spans="1:84">
      <c r="A20" s="135"/>
      <c r="B20" s="107"/>
      <c r="C20" s="17"/>
      <c r="D20" s="17"/>
      <c r="E20" s="17"/>
      <c r="F20" s="157"/>
      <c r="G20" s="17"/>
      <c r="H20" s="17"/>
      <c r="I20" s="17"/>
      <c r="J20" s="17"/>
      <c r="K20" s="17"/>
      <c r="L20" s="137"/>
      <c r="M20" s="137"/>
      <c r="N20" s="107"/>
      <c r="O20" s="17"/>
      <c r="P20" s="17"/>
      <c r="Q20" s="17"/>
      <c r="R20" s="157"/>
      <c r="S20" s="17"/>
      <c r="T20" s="17"/>
      <c r="U20" s="17"/>
      <c r="V20" s="17"/>
      <c r="W20" s="17"/>
      <c r="X20" s="137"/>
      <c r="Y20" s="13"/>
      <c r="Z20" s="143"/>
      <c r="AA20" s="144"/>
      <c r="AB20" s="143"/>
      <c r="AC20" s="13"/>
      <c r="AD20" s="143"/>
      <c r="AE20" s="26"/>
      <c r="AF20" s="143"/>
      <c r="AG20" s="143"/>
      <c r="AH20" s="145"/>
      <c r="AI20" s="17"/>
      <c r="AM20" s="143"/>
      <c r="AN20" s="144"/>
      <c r="AO20" s="143"/>
      <c r="AP20" s="13"/>
      <c r="AQ20" s="143"/>
      <c r="AR20" s="26"/>
      <c r="AS20" s="143"/>
      <c r="AT20" s="143"/>
      <c r="AU20" s="145"/>
      <c r="AV20" s="17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</row>
    <row r="21" spans="1:84" ht="14.5" thickBot="1">
      <c r="A21" s="135"/>
      <c r="B21" s="107"/>
      <c r="C21" s="17"/>
      <c r="D21" s="17"/>
      <c r="E21" s="17"/>
      <c r="F21" s="157"/>
      <c r="G21" s="17"/>
      <c r="H21" s="157"/>
      <c r="I21" s="107"/>
      <c r="J21" s="17"/>
      <c r="K21" s="17"/>
      <c r="L21" s="137"/>
      <c r="M21" s="137"/>
      <c r="N21" s="107"/>
      <c r="O21" s="17"/>
      <c r="P21" s="17"/>
      <c r="Q21" s="17"/>
      <c r="R21" s="157"/>
      <c r="S21" s="17"/>
      <c r="T21" s="157"/>
      <c r="U21" s="107"/>
      <c r="V21" s="17"/>
      <c r="W21" s="17"/>
      <c r="X21" s="137"/>
      <c r="Y21" s="13"/>
      <c r="Z21" s="29" t="e">
        <f t="shared" ref="Z21:Z26" si="5">$J$26</f>
        <v>#VALUE!</v>
      </c>
      <c r="AA21" s="30" t="str">
        <f>$I$24</f>
        <v/>
      </c>
      <c r="AB21" s="29" t="str">
        <f>$G$24</f>
        <v/>
      </c>
      <c r="AD21" s="29">
        <f t="shared" ref="AD21:AD26" si="6">$H$24</f>
        <v>0</v>
      </c>
      <c r="AF21" s="29">
        <f>$D$24</f>
        <v>1</v>
      </c>
      <c r="AG21" s="29">
        <f>$E$24</f>
        <v>0</v>
      </c>
      <c r="AH21" s="28" t="str">
        <f>$F$24</f>
        <v/>
      </c>
      <c r="AI21" s="17">
        <v>11</v>
      </c>
      <c r="AM21" s="29" t="e">
        <f t="shared" ref="AM21:AM26" si="7">$J$26</f>
        <v>#VALUE!</v>
      </c>
      <c r="AN21" s="30" t="str">
        <f>$U$24</f>
        <v/>
      </c>
      <c r="AO21" s="29" t="str">
        <f>$S$24</f>
        <v/>
      </c>
      <c r="AQ21" s="29">
        <f t="shared" ref="AQ21:AQ26" si="8">$T$24</f>
        <v>0</v>
      </c>
      <c r="AS21" s="29">
        <f>$P$24</f>
        <v>1</v>
      </c>
      <c r="AT21" s="29">
        <f>$Q$24</f>
        <v>0</v>
      </c>
      <c r="AU21" s="28" t="str">
        <f>$R$24</f>
        <v/>
      </c>
      <c r="AV21" s="17">
        <v>11</v>
      </c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</row>
    <row r="22" spans="1:84" ht="14.5" hidden="1" thickBot="1">
      <c r="A22" s="135"/>
      <c r="B22" s="107"/>
      <c r="C22" s="17"/>
      <c r="D22" s="17"/>
      <c r="E22" s="17"/>
      <c r="F22" s="157"/>
      <c r="G22" s="17"/>
      <c r="H22" s="157"/>
      <c r="I22" s="107"/>
      <c r="J22" s="17"/>
      <c r="K22" s="17"/>
      <c r="L22" s="137"/>
      <c r="M22" s="137"/>
      <c r="N22" s="107"/>
      <c r="O22" s="17"/>
      <c r="P22" s="17"/>
      <c r="Q22" s="17"/>
      <c r="R22" s="157"/>
      <c r="S22" s="17"/>
      <c r="T22" s="157"/>
      <c r="U22" s="107"/>
      <c r="V22" s="17"/>
      <c r="W22" s="17"/>
      <c r="X22" s="137"/>
      <c r="Y22" s="13"/>
      <c r="Z22" s="29" t="e">
        <f t="shared" si="5"/>
        <v>#VALUE!</v>
      </c>
      <c r="AA22" s="30" t="str">
        <f>$I$25</f>
        <v/>
      </c>
      <c r="AB22" s="29" t="str">
        <f>$G$25</f>
        <v/>
      </c>
      <c r="AD22" s="29">
        <f t="shared" si="6"/>
        <v>0</v>
      </c>
      <c r="AF22" s="29">
        <f>$D$25</f>
        <v>2</v>
      </c>
      <c r="AG22" s="29">
        <f>$E$25</f>
        <v>0</v>
      </c>
      <c r="AH22" s="28" t="str">
        <f>$F$25</f>
        <v/>
      </c>
      <c r="AI22" s="17">
        <v>11</v>
      </c>
      <c r="AM22" s="29" t="e">
        <f t="shared" si="7"/>
        <v>#VALUE!</v>
      </c>
      <c r="AN22" s="30" t="str">
        <f>$U$25</f>
        <v/>
      </c>
      <c r="AO22" s="29" t="str">
        <f>$S$25</f>
        <v/>
      </c>
      <c r="AQ22" s="29">
        <f t="shared" si="8"/>
        <v>0</v>
      </c>
      <c r="AS22" s="29">
        <f>$P$25</f>
        <v>2</v>
      </c>
      <c r="AT22" s="29">
        <f>$Q$25</f>
        <v>0</v>
      </c>
      <c r="AU22" s="28" t="str">
        <f>$R$25</f>
        <v/>
      </c>
      <c r="AV22" s="17">
        <v>11</v>
      </c>
      <c r="BE22" s="1016" t="s">
        <v>471</v>
      </c>
      <c r="BF22" s="101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</row>
    <row r="23" spans="1:84" hidden="1">
      <c r="A23" s="135"/>
      <c r="B23" s="107"/>
      <c r="C23" s="158" t="s">
        <v>544</v>
      </c>
      <c r="D23" s="159"/>
      <c r="E23" s="159" t="s">
        <v>453</v>
      </c>
      <c r="F23" s="159" t="s">
        <v>510</v>
      </c>
      <c r="G23" s="159" t="s">
        <v>444</v>
      </c>
      <c r="H23" s="159" t="s">
        <v>465</v>
      </c>
      <c r="I23" s="159" t="s">
        <v>445</v>
      </c>
      <c r="J23" s="160" t="s">
        <v>396</v>
      </c>
      <c r="K23" s="107"/>
      <c r="L23" s="137"/>
      <c r="M23" s="137"/>
      <c r="N23" s="107"/>
      <c r="O23" s="158" t="s">
        <v>544</v>
      </c>
      <c r="P23" s="159"/>
      <c r="Q23" s="159" t="s">
        <v>453</v>
      </c>
      <c r="R23" s="159" t="s">
        <v>510</v>
      </c>
      <c r="S23" s="159" t="s">
        <v>444</v>
      </c>
      <c r="T23" s="159" t="s">
        <v>465</v>
      </c>
      <c r="U23" s="159" t="s">
        <v>445</v>
      </c>
      <c r="V23" s="160" t="s">
        <v>396</v>
      </c>
      <c r="W23" s="107"/>
      <c r="X23" s="135"/>
      <c r="Z23" s="29" t="e">
        <f t="shared" si="5"/>
        <v>#VALUE!</v>
      </c>
      <c r="AA23" s="30" t="str">
        <f>$I$26</f>
        <v/>
      </c>
      <c r="AB23" s="29" t="str">
        <f>$G$26</f>
        <v/>
      </c>
      <c r="AD23" s="29">
        <f t="shared" si="6"/>
        <v>0</v>
      </c>
      <c r="AF23" s="29">
        <f>$D$26</f>
        <v>3</v>
      </c>
      <c r="AG23" s="29">
        <f>$E$26</f>
        <v>0</v>
      </c>
      <c r="AH23" s="28" t="str">
        <f>$F$26</f>
        <v/>
      </c>
      <c r="AI23" s="17">
        <v>11</v>
      </c>
      <c r="AM23" s="29" t="e">
        <f t="shared" si="7"/>
        <v>#VALUE!</v>
      </c>
      <c r="AN23" s="30" t="str">
        <f>$U$26</f>
        <v/>
      </c>
      <c r="AO23" s="29" t="str">
        <f>$S$26</f>
        <v/>
      </c>
      <c r="AQ23" s="29">
        <f t="shared" si="8"/>
        <v>0</v>
      </c>
      <c r="AS23" s="29">
        <f>$P$26</f>
        <v>3</v>
      </c>
      <c r="AT23" s="29">
        <f>$Q$26</f>
        <v>0</v>
      </c>
      <c r="AU23" s="28" t="str">
        <f>$R$26</f>
        <v/>
      </c>
      <c r="AV23" s="17">
        <v>11</v>
      </c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</row>
    <row r="24" spans="1:84" hidden="1">
      <c r="A24" s="135"/>
      <c r="B24" s="107"/>
      <c r="C24" s="57"/>
      <c r="D24" s="139">
        <v>1</v>
      </c>
      <c r="E24" s="130"/>
      <c r="F24" s="140" t="str">
        <f>IF($E24="","",(VLOOKUP($E24,'競技者（中）'!$B$3:$G$334,2,0)))</f>
        <v/>
      </c>
      <c r="G24" s="140" t="str">
        <f>IF($E24="","",(VLOOKUP($E24,'競技者（中）'!$B$3:$G$334,4,0)))</f>
        <v/>
      </c>
      <c r="H24" s="1007"/>
      <c r="I24" s="141" t="str">
        <f>IF($E24="","",(VLOOKUP($E24,'競技者（中）'!B12:G334,7,0)))</f>
        <v/>
      </c>
      <c r="J24" s="142"/>
      <c r="K24" s="107"/>
      <c r="L24" s="137"/>
      <c r="M24" s="137"/>
      <c r="N24" s="107"/>
      <c r="O24" s="57"/>
      <c r="P24" s="139">
        <v>1</v>
      </c>
      <c r="Q24" s="130"/>
      <c r="R24" s="140" t="str">
        <f>IF($Q24="","",(VLOOKUP($Q24,'競技者（中）'!B12:G334,2,0)))</f>
        <v/>
      </c>
      <c r="S24" s="140" t="str">
        <f>IF($Q24="","",(VLOOKUP($Q24,'競技者（中）'!B12:G334,4,0)))</f>
        <v/>
      </c>
      <c r="T24" s="1007"/>
      <c r="U24" s="141" t="str">
        <f>IF($Q24="","",(VLOOKUP($Q24,'競技者（中）'!B12:G334,7,0)))</f>
        <v/>
      </c>
      <c r="V24" s="142"/>
      <c r="W24" s="107"/>
      <c r="X24" s="135"/>
      <c r="Z24" s="29" t="e">
        <f t="shared" si="5"/>
        <v>#VALUE!</v>
      </c>
      <c r="AA24" s="30" t="str">
        <f>$I$27</f>
        <v/>
      </c>
      <c r="AB24" s="29" t="str">
        <f>$G$27</f>
        <v/>
      </c>
      <c r="AD24" s="29">
        <f t="shared" si="6"/>
        <v>0</v>
      </c>
      <c r="AF24" s="29">
        <f>$D$27</f>
        <v>4</v>
      </c>
      <c r="AG24" s="29">
        <f>$E$27</f>
        <v>0</v>
      </c>
      <c r="AH24" s="28" t="str">
        <f>$F$27</f>
        <v/>
      </c>
      <c r="AI24" s="17">
        <v>11</v>
      </c>
      <c r="AM24" s="29" t="e">
        <f t="shared" si="7"/>
        <v>#VALUE!</v>
      </c>
      <c r="AN24" s="30" t="str">
        <f>$U$27</f>
        <v/>
      </c>
      <c r="AO24" s="29" t="str">
        <f>$S$27</f>
        <v/>
      </c>
      <c r="AQ24" s="29">
        <f t="shared" si="8"/>
        <v>0</v>
      </c>
      <c r="AS24" s="29">
        <f>$P$27</f>
        <v>4</v>
      </c>
      <c r="AT24" s="29">
        <f>$Q$27</f>
        <v>0</v>
      </c>
      <c r="AU24" s="28" t="str">
        <f>$R$27</f>
        <v/>
      </c>
      <c r="AV24" s="17">
        <v>11</v>
      </c>
      <c r="BE24" s="13" t="s">
        <v>396</v>
      </c>
      <c r="BF24" s="13" t="s">
        <v>397</v>
      </c>
      <c r="BG24" s="13" t="s">
        <v>398</v>
      </c>
      <c r="BH24" s="13" t="s">
        <v>399</v>
      </c>
      <c r="BI24" s="13" t="s">
        <v>400</v>
      </c>
      <c r="BJ24" s="26" t="s">
        <v>401</v>
      </c>
      <c r="BK24" s="13" t="s">
        <v>402</v>
      </c>
      <c r="BL24" s="13" t="s">
        <v>47</v>
      </c>
      <c r="BM24" s="13" t="s">
        <v>52</v>
      </c>
      <c r="BN24" s="13" t="s">
        <v>403</v>
      </c>
      <c r="BO24" s="13" t="s">
        <v>404</v>
      </c>
      <c r="BP24" s="13" t="s">
        <v>405</v>
      </c>
      <c r="BQ24" s="13" t="s">
        <v>406</v>
      </c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</row>
    <row r="25" spans="1:84" hidden="1">
      <c r="A25" s="135"/>
      <c r="B25" s="107"/>
      <c r="C25" s="146" t="s">
        <v>447</v>
      </c>
      <c r="D25" s="147">
        <v>2</v>
      </c>
      <c r="E25" s="130"/>
      <c r="F25" s="140" t="str">
        <f>IF($E25="","",(VLOOKUP($E25,'競技者（中）'!$B$3:$G$334,2,0)))</f>
        <v/>
      </c>
      <c r="G25" s="140" t="str">
        <f>IF($E25="","",(VLOOKUP($E25,'競技者（中）'!$B$3:$G$334,4,0)))</f>
        <v/>
      </c>
      <c r="H25" s="1008"/>
      <c r="I25" s="141" t="str">
        <f>IF($E25="","",(VLOOKUP($E25,'競技者（中）'!B13:G334,7,0)))</f>
        <v/>
      </c>
      <c r="J25" s="148"/>
      <c r="K25" s="107"/>
      <c r="L25" s="137"/>
      <c r="M25" s="137"/>
      <c r="N25" s="107"/>
      <c r="O25" s="146" t="s">
        <v>447</v>
      </c>
      <c r="P25" s="147">
        <v>2</v>
      </c>
      <c r="Q25" s="130"/>
      <c r="R25" s="140" t="str">
        <f>IF($Q25="","",(VLOOKUP($Q25,'競技者（中）'!B13:G334,2,0)))</f>
        <v/>
      </c>
      <c r="S25" s="140" t="str">
        <f>IF($Q25="","",(VLOOKUP($Q25,'競技者（中）'!B13:G334,4,0)))</f>
        <v/>
      </c>
      <c r="T25" s="1008"/>
      <c r="U25" s="141" t="str">
        <f>IF($Q25="","",(VLOOKUP($Q25,'競技者（中）'!B13:G334,7,0)))</f>
        <v/>
      </c>
      <c r="V25" s="148"/>
      <c r="W25" s="107"/>
      <c r="X25" s="135"/>
      <c r="Z25" s="29" t="e">
        <f t="shared" si="5"/>
        <v>#VALUE!</v>
      </c>
      <c r="AA25" s="30" t="str">
        <f>$I$28</f>
        <v/>
      </c>
      <c r="AB25" s="29" t="str">
        <f>$G$28</f>
        <v/>
      </c>
      <c r="AD25" s="29">
        <f t="shared" si="6"/>
        <v>0</v>
      </c>
      <c r="AF25" s="29">
        <f>$D$28</f>
        <v>5</v>
      </c>
      <c r="AG25" s="29">
        <f>$E$28</f>
        <v>0</v>
      </c>
      <c r="AH25" s="28" t="str">
        <f>$F$28</f>
        <v/>
      </c>
      <c r="AI25" s="17">
        <v>11</v>
      </c>
      <c r="AM25" s="29" t="e">
        <f t="shared" si="7"/>
        <v>#VALUE!</v>
      </c>
      <c r="AN25" s="30" t="str">
        <f>$U$28</f>
        <v/>
      </c>
      <c r="AO25" s="29" t="str">
        <f>$S$28</f>
        <v/>
      </c>
      <c r="AQ25" s="29">
        <f t="shared" si="8"/>
        <v>0</v>
      </c>
      <c r="AS25" s="29">
        <f>$P$28</f>
        <v>5</v>
      </c>
      <c r="AT25" s="29">
        <f>$Q$28</f>
        <v>0</v>
      </c>
      <c r="AU25" s="28" t="str">
        <f>$R$28</f>
        <v/>
      </c>
      <c r="AV25" s="17">
        <v>11</v>
      </c>
      <c r="BE25" s="143" t="e">
        <f t="shared" ref="BE25:BE32" si="9">$J$15</f>
        <v>#VALUE!</v>
      </c>
      <c r="BF25" s="144" t="str">
        <f>$I$13</f>
        <v/>
      </c>
      <c r="BG25" s="143" t="str">
        <f>$G$13</f>
        <v/>
      </c>
      <c r="BH25" s="13"/>
      <c r="BI25" s="143">
        <f t="shared" ref="BI25:BI32" si="10">$H$13</f>
        <v>0</v>
      </c>
      <c r="BJ25" s="26"/>
      <c r="BK25" s="143">
        <f>$D$13</f>
        <v>1</v>
      </c>
      <c r="BL25" s="143">
        <f>$E$13</f>
        <v>0</v>
      </c>
      <c r="BM25" s="145" t="str">
        <f>$F$13</f>
        <v/>
      </c>
      <c r="BN25" s="17">
        <v>11</v>
      </c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</row>
    <row r="26" spans="1:84" ht="16.5" hidden="1">
      <c r="A26" s="135"/>
      <c r="B26" s="107"/>
      <c r="C26" s="149">
        <v>2</v>
      </c>
      <c r="D26" s="150">
        <v>3</v>
      </c>
      <c r="E26" s="130"/>
      <c r="F26" s="140" t="str">
        <f>IF($E26="","",(VLOOKUP($E26,'競技者（中）'!$B$3:$G$334,2,0)))</f>
        <v/>
      </c>
      <c r="G26" s="140" t="str">
        <f>IF($E26="","",(VLOOKUP($E26,'競技者（中）'!$B$3:$G$334,4,0)))</f>
        <v/>
      </c>
      <c r="H26" s="1008"/>
      <c r="I26" s="141" t="str">
        <f>IF($E26="","",(VLOOKUP($E26,'競技者（中）'!B14:G334,7,0)))</f>
        <v/>
      </c>
      <c r="J26" s="151" t="e">
        <f>$C$26+$I$26+2000</f>
        <v>#VALUE!</v>
      </c>
      <c r="K26" s="107"/>
      <c r="L26" s="137"/>
      <c r="M26" s="137"/>
      <c r="N26" s="107"/>
      <c r="O26" s="149">
        <v>2</v>
      </c>
      <c r="P26" s="150">
        <v>3</v>
      </c>
      <c r="Q26" s="130"/>
      <c r="R26" s="140" t="str">
        <f>IF($Q26="","",(VLOOKUP($Q26,'競技者（中）'!B14:G334,2,0)))</f>
        <v/>
      </c>
      <c r="S26" s="140" t="str">
        <f>IF($Q26="","",(VLOOKUP($Q26,'競技者（中）'!B14:G334,4,0)))</f>
        <v/>
      </c>
      <c r="T26" s="1008"/>
      <c r="U26" s="141" t="str">
        <f>IF($Q26="","",(VLOOKUP($Q26,'競技者（中）'!B14:G334,7,0)))</f>
        <v/>
      </c>
      <c r="V26" s="151" t="e">
        <f>$O$26+$U$26+2100</f>
        <v>#VALUE!</v>
      </c>
      <c r="W26" s="107"/>
      <c r="X26" s="135"/>
      <c r="Z26" s="29" t="e">
        <f t="shared" si="5"/>
        <v>#VALUE!</v>
      </c>
      <c r="AA26" s="30" t="str">
        <f>$I$29</f>
        <v/>
      </c>
      <c r="AB26" s="29" t="str">
        <f>$G$29</f>
        <v/>
      </c>
      <c r="AD26" s="29">
        <f t="shared" si="6"/>
        <v>0</v>
      </c>
      <c r="AF26" s="29">
        <f>$D$29</f>
        <v>6</v>
      </c>
      <c r="AG26" s="29">
        <f>$E$29</f>
        <v>0</v>
      </c>
      <c r="AH26" s="28" t="str">
        <f>$F$29</f>
        <v/>
      </c>
      <c r="AI26" s="17">
        <v>11</v>
      </c>
      <c r="AM26" s="29" t="e">
        <f t="shared" si="7"/>
        <v>#VALUE!</v>
      </c>
      <c r="AN26" s="30" t="str">
        <f>$U$29</f>
        <v/>
      </c>
      <c r="AO26" s="29" t="str">
        <f>$S$29</f>
        <v/>
      </c>
      <c r="AQ26" s="29">
        <f t="shared" si="8"/>
        <v>0</v>
      </c>
      <c r="AS26" s="29">
        <f>$P$29</f>
        <v>6</v>
      </c>
      <c r="AT26" s="29">
        <f>$Q$29</f>
        <v>0</v>
      </c>
      <c r="AU26" s="28" t="str">
        <f>$R$29</f>
        <v/>
      </c>
      <c r="AV26" s="17">
        <v>11</v>
      </c>
      <c r="AY26" s="13"/>
      <c r="BE26" s="143" t="e">
        <f t="shared" si="9"/>
        <v>#VALUE!</v>
      </c>
      <c r="BF26" s="144" t="str">
        <f>$I$14</f>
        <v/>
      </c>
      <c r="BG26" s="143" t="str">
        <f>$G$14</f>
        <v/>
      </c>
      <c r="BH26" s="13"/>
      <c r="BI26" s="143">
        <f t="shared" si="10"/>
        <v>0</v>
      </c>
      <c r="BJ26" s="26"/>
      <c r="BK26" s="143">
        <f>$D$14</f>
        <v>2</v>
      </c>
      <c r="BL26" s="143">
        <f>$E$14</f>
        <v>0</v>
      </c>
      <c r="BM26" s="145" t="str">
        <f>$F$14</f>
        <v/>
      </c>
      <c r="BN26" s="17">
        <v>11</v>
      </c>
      <c r="BT26" s="66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</row>
    <row r="27" spans="1:84" hidden="1">
      <c r="A27" s="135"/>
      <c r="B27" s="107"/>
      <c r="C27" s="58"/>
      <c r="D27" s="150">
        <v>4</v>
      </c>
      <c r="E27" s="130"/>
      <c r="F27" s="140" t="str">
        <f>IF($E27="","",(VLOOKUP($E27,'競技者（中）'!$B$3:$G$334,2,0)))</f>
        <v/>
      </c>
      <c r="G27" s="140" t="str">
        <f>IF($E27="","",(VLOOKUP($E27,'競技者（中）'!$B$3:$G$334,4,0)))</f>
        <v/>
      </c>
      <c r="H27" s="1008"/>
      <c r="I27" s="141" t="str">
        <f>IF($E27="","",(VLOOKUP($E27,'競技者（中）'!B15:G334,7,0)))</f>
        <v/>
      </c>
      <c r="J27" s="152"/>
      <c r="K27" s="17"/>
      <c r="L27" s="137"/>
      <c r="M27" s="137"/>
      <c r="N27" s="107"/>
      <c r="O27" s="58"/>
      <c r="P27" s="150">
        <v>4</v>
      </c>
      <c r="Q27" s="130"/>
      <c r="R27" s="140" t="str">
        <f>IF($Q27="","",(VLOOKUP($Q27,'競技者（中）'!B15:G334,2,0)))</f>
        <v/>
      </c>
      <c r="S27" s="140" t="str">
        <f>IF($Q27="","",(VLOOKUP($Q27,'競技者（中）'!B15:G334,4,0)))</f>
        <v/>
      </c>
      <c r="T27" s="1008"/>
      <c r="U27" s="141" t="str">
        <f>IF($Q27="","",(VLOOKUP($Q27,'競技者（中）'!B15:G334,7,0)))</f>
        <v/>
      </c>
      <c r="V27" s="152"/>
      <c r="W27" s="17"/>
      <c r="X27" s="137"/>
      <c r="Y27" s="13"/>
      <c r="Z27" s="161" t="e">
        <f>#REF!</f>
        <v>#REF!</v>
      </c>
      <c r="AA27" s="162" t="e">
        <f>#REF!</f>
        <v>#REF!</v>
      </c>
      <c r="AB27" s="161" t="e">
        <f>#REF!</f>
        <v>#REF!</v>
      </c>
      <c r="AD27" s="161" t="e">
        <f>#REF!</f>
        <v>#REF!</v>
      </c>
      <c r="AF27" s="161" t="e">
        <f>#REF!</f>
        <v>#REF!</v>
      </c>
      <c r="AG27" s="13" t="e">
        <f>#REF!</f>
        <v>#REF!</v>
      </c>
      <c r="AH27" s="163" t="e">
        <f>#REF!</f>
        <v>#REF!</v>
      </c>
      <c r="AI27" s="17">
        <v>11</v>
      </c>
      <c r="AM27" s="161" t="e">
        <f>#REF!</f>
        <v>#REF!</v>
      </c>
      <c r="AN27" s="162" t="e">
        <f>#REF!</f>
        <v>#REF!</v>
      </c>
      <c r="AO27" s="161" t="e">
        <f>#REF!</f>
        <v>#REF!</v>
      </c>
      <c r="AQ27" s="161" t="e">
        <f>#REF!</f>
        <v>#REF!</v>
      </c>
      <c r="AS27" s="161" t="e">
        <f>#REF!</f>
        <v>#REF!</v>
      </c>
      <c r="AT27" s="13" t="e">
        <f>#REF!</f>
        <v>#REF!</v>
      </c>
      <c r="AU27" s="163" t="e">
        <f>#REF!</f>
        <v>#REF!</v>
      </c>
      <c r="AV27" s="17">
        <v>11</v>
      </c>
      <c r="AY27" s="13"/>
      <c r="BE27" s="143" t="e">
        <f t="shared" si="9"/>
        <v>#VALUE!</v>
      </c>
      <c r="BF27" s="144" t="str">
        <f>$I$15</f>
        <v/>
      </c>
      <c r="BG27" s="143" t="str">
        <f>$G$15</f>
        <v/>
      </c>
      <c r="BH27" s="13"/>
      <c r="BI27" s="143">
        <f t="shared" si="10"/>
        <v>0</v>
      </c>
      <c r="BJ27" s="26"/>
      <c r="BK27" s="143">
        <f>$D$15</f>
        <v>3</v>
      </c>
      <c r="BL27" s="143">
        <f>$E$15</f>
        <v>0</v>
      </c>
      <c r="BM27" s="145" t="str">
        <f>$F$15</f>
        <v/>
      </c>
      <c r="BN27" s="17">
        <v>11</v>
      </c>
      <c r="BT27" s="66"/>
      <c r="BU27" s="66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</row>
    <row r="28" spans="1:84" hidden="1">
      <c r="A28" s="135"/>
      <c r="B28" s="107"/>
      <c r="C28" s="58"/>
      <c r="D28" s="150">
        <v>5</v>
      </c>
      <c r="E28" s="130"/>
      <c r="F28" s="140" t="str">
        <f>IF($E28="","",(VLOOKUP($E28,'競技者（中）'!$B$3:$G$334,2,0)))</f>
        <v/>
      </c>
      <c r="G28" s="140" t="str">
        <f>IF($E28="","",(VLOOKUP($E28,'競技者（中）'!$B$3:$G$334,4,0)))</f>
        <v/>
      </c>
      <c r="H28" s="1008"/>
      <c r="I28" s="141" t="str">
        <f>IF($E28="","",(VLOOKUP($E28,'競技者（中）'!B16:G334,7,0)))</f>
        <v/>
      </c>
      <c r="J28" s="152"/>
      <c r="K28" s="17"/>
      <c r="L28" s="137"/>
      <c r="M28" s="137"/>
      <c r="N28" s="107"/>
      <c r="O28" s="58"/>
      <c r="P28" s="150">
        <v>5</v>
      </c>
      <c r="Q28" s="130"/>
      <c r="R28" s="140" t="str">
        <f>IF($Q28="","",(VLOOKUP($Q28,'競技者（中）'!B16:G334,2,0)))</f>
        <v/>
      </c>
      <c r="S28" s="140" t="str">
        <f>IF($Q28="","",(VLOOKUP($Q28,'競技者（中）'!B16:G334,4,0)))</f>
        <v/>
      </c>
      <c r="T28" s="1008"/>
      <c r="U28" s="141" t="str">
        <f>IF($Q28="","",(VLOOKUP($Q28,'競技者（中）'!B16:G334,7,0)))</f>
        <v/>
      </c>
      <c r="V28" s="152"/>
      <c r="W28" s="17"/>
      <c r="X28" s="137"/>
      <c r="Y28" s="13"/>
      <c r="Z28" s="161" t="e">
        <f>#REF!</f>
        <v>#REF!</v>
      </c>
      <c r="AA28" s="162" t="e">
        <f>#REF!</f>
        <v>#REF!</v>
      </c>
      <c r="AB28" s="161" t="e">
        <f>#REF!</f>
        <v>#REF!</v>
      </c>
      <c r="AD28" s="161" t="e">
        <f>#REF!</f>
        <v>#REF!</v>
      </c>
      <c r="AF28" s="161" t="e">
        <f>#REF!</f>
        <v>#REF!</v>
      </c>
      <c r="AG28" s="13" t="e">
        <f>#REF!</f>
        <v>#REF!</v>
      </c>
      <c r="AH28" s="163" t="e">
        <f>#REF!</f>
        <v>#REF!</v>
      </c>
      <c r="AI28" s="17">
        <v>11</v>
      </c>
      <c r="AM28" s="161" t="e">
        <f>#REF!</f>
        <v>#REF!</v>
      </c>
      <c r="AN28" s="162" t="e">
        <f>#REF!</f>
        <v>#REF!</v>
      </c>
      <c r="AO28" s="161" t="e">
        <f>#REF!</f>
        <v>#REF!</v>
      </c>
      <c r="AQ28" s="161" t="e">
        <f>#REF!</f>
        <v>#REF!</v>
      </c>
      <c r="AS28" s="161" t="e">
        <f>#REF!</f>
        <v>#REF!</v>
      </c>
      <c r="AT28" s="13" t="e">
        <f>#REF!</f>
        <v>#REF!</v>
      </c>
      <c r="AU28" s="163" t="e">
        <f>#REF!</f>
        <v>#REF!</v>
      </c>
      <c r="AV28" s="17">
        <v>11</v>
      </c>
      <c r="AY28" s="13"/>
      <c r="BE28" s="143" t="e">
        <f t="shared" si="9"/>
        <v>#VALUE!</v>
      </c>
      <c r="BF28" s="144" t="str">
        <f>$I$16</f>
        <v/>
      </c>
      <c r="BG28" s="143" t="str">
        <f>$G$16</f>
        <v/>
      </c>
      <c r="BH28" s="13"/>
      <c r="BI28" s="143">
        <f t="shared" si="10"/>
        <v>0</v>
      </c>
      <c r="BJ28" s="26"/>
      <c r="BK28" s="143">
        <f>$D$16</f>
        <v>4</v>
      </c>
      <c r="BL28" s="143">
        <f>$E$16</f>
        <v>0</v>
      </c>
      <c r="BM28" s="145" t="str">
        <f>$F$16</f>
        <v/>
      </c>
      <c r="BN28" s="17">
        <v>11</v>
      </c>
      <c r="BT28" s="66"/>
      <c r="BU28" s="66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</row>
    <row r="29" spans="1:84" ht="14.5" hidden="1" thickBot="1">
      <c r="A29" s="135"/>
      <c r="B29" s="107"/>
      <c r="C29" s="59"/>
      <c r="D29" s="153">
        <v>6</v>
      </c>
      <c r="E29" s="131"/>
      <c r="F29" s="154" t="str">
        <f>IF($E29="","",(VLOOKUP($E29,'競技者（中）'!$B$3:$G$334,2,0)))</f>
        <v/>
      </c>
      <c r="G29" s="154" t="str">
        <f>IF($E29="","",(VLOOKUP($E29,'競技者（中）'!$B$3:$G$334,4,0)))</f>
        <v/>
      </c>
      <c r="H29" s="1009"/>
      <c r="I29" s="155" t="str">
        <f>IF($E29="","",(VLOOKUP($E29,'競技者（中）'!B17:G334,7,0)))</f>
        <v/>
      </c>
      <c r="J29" s="156"/>
      <c r="K29" s="17"/>
      <c r="L29" s="137"/>
      <c r="M29" s="137"/>
      <c r="N29" s="107"/>
      <c r="O29" s="59"/>
      <c r="P29" s="153">
        <v>6</v>
      </c>
      <c r="Q29" s="131"/>
      <c r="R29" s="154" t="str">
        <f>IF($Q29="","",(VLOOKUP($Q29,'競技者（中）'!B17:G334,2,0)))</f>
        <v/>
      </c>
      <c r="S29" s="154" t="str">
        <f>IF($Q29="","",(VLOOKUP($Q29,'競技者（中）'!B17:G334,4,0)))</f>
        <v/>
      </c>
      <c r="T29" s="1009"/>
      <c r="U29" s="155" t="str">
        <f>IF($Q29="","",(VLOOKUP($Q29,'競技者（中）'!B17:G334,7,0)))</f>
        <v/>
      </c>
      <c r="V29" s="156"/>
      <c r="W29" s="17"/>
      <c r="X29" s="137"/>
      <c r="Y29" s="13"/>
      <c r="Z29" s="161" t="e">
        <f>#REF!</f>
        <v>#REF!</v>
      </c>
      <c r="AA29" s="162" t="e">
        <f>#REF!</f>
        <v>#REF!</v>
      </c>
      <c r="AB29" s="161" t="e">
        <f>#REF!</f>
        <v>#REF!</v>
      </c>
      <c r="AD29" s="161" t="e">
        <f>#REF!</f>
        <v>#REF!</v>
      </c>
      <c r="AF29" s="161" t="e">
        <f>#REF!</f>
        <v>#REF!</v>
      </c>
      <c r="AG29" s="13" t="e">
        <f>#REF!</f>
        <v>#REF!</v>
      </c>
      <c r="AH29" s="163" t="e">
        <f>#REF!</f>
        <v>#REF!</v>
      </c>
      <c r="AI29" s="17">
        <v>11</v>
      </c>
      <c r="AM29" s="161" t="e">
        <f>#REF!</f>
        <v>#REF!</v>
      </c>
      <c r="AN29" s="162" t="e">
        <f>#REF!</f>
        <v>#REF!</v>
      </c>
      <c r="AO29" s="161" t="e">
        <f>#REF!</f>
        <v>#REF!</v>
      </c>
      <c r="AQ29" s="161" t="e">
        <f>#REF!</f>
        <v>#REF!</v>
      </c>
      <c r="AS29" s="161" t="e">
        <f>#REF!</f>
        <v>#REF!</v>
      </c>
      <c r="AT29" s="13" t="e">
        <f>#REF!</f>
        <v>#REF!</v>
      </c>
      <c r="AU29" s="163" t="e">
        <f>#REF!</f>
        <v>#REF!</v>
      </c>
      <c r="AV29" s="17">
        <v>11</v>
      </c>
      <c r="AY29" s="13"/>
      <c r="BE29" s="143" t="e">
        <f t="shared" si="9"/>
        <v>#VALUE!</v>
      </c>
      <c r="BF29" s="144" t="str">
        <f>$I$17</f>
        <v/>
      </c>
      <c r="BG29" s="143" t="str">
        <f>$G$17</f>
        <v/>
      </c>
      <c r="BH29" s="13"/>
      <c r="BI29" s="143">
        <f t="shared" si="10"/>
        <v>0</v>
      </c>
      <c r="BJ29" s="26"/>
      <c r="BK29" s="143">
        <f>$D$17</f>
        <v>5</v>
      </c>
      <c r="BL29" s="143">
        <f>$E$17</f>
        <v>0</v>
      </c>
      <c r="BM29" s="145" t="str">
        <f>$F$17</f>
        <v/>
      </c>
      <c r="BN29" s="17">
        <v>11</v>
      </c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</row>
    <row r="30" spans="1:84" ht="14.5" hidden="1" thickBot="1">
      <c r="A30" s="135"/>
      <c r="B30" s="107"/>
      <c r="C30" s="17"/>
      <c r="D30" s="1019" t="s">
        <v>460</v>
      </c>
      <c r="E30" s="1020"/>
      <c r="F30" s="299" t="s">
        <v>531</v>
      </c>
      <c r="G30" s="107"/>
      <c r="H30" s="207"/>
      <c r="I30" s="207"/>
      <c r="J30" s="17"/>
      <c r="K30" s="17"/>
      <c r="L30" s="137"/>
      <c r="M30" s="137"/>
      <c r="N30" s="107"/>
      <c r="O30" s="1019" t="s">
        <v>460</v>
      </c>
      <c r="P30" s="1020"/>
      <c r="Q30" s="299" t="s">
        <v>531</v>
      </c>
      <c r="R30" s="297"/>
      <c r="S30" s="297"/>
      <c r="T30" s="297"/>
      <c r="U30" s="207"/>
      <c r="V30" s="17"/>
      <c r="W30" s="17"/>
      <c r="X30" s="137"/>
      <c r="Y30" s="13"/>
      <c r="Z30" s="161"/>
      <c r="AA30" s="162"/>
      <c r="AB30" s="161"/>
      <c r="AD30" s="161"/>
      <c r="AF30" s="161"/>
      <c r="AG30" s="13"/>
      <c r="AH30" s="163"/>
      <c r="AI30" s="17"/>
      <c r="AM30" s="161"/>
      <c r="AN30" s="162"/>
      <c r="AO30" s="161"/>
      <c r="AQ30" s="161"/>
      <c r="AS30" s="161"/>
      <c r="AT30" s="13"/>
      <c r="AU30" s="163"/>
      <c r="AV30" s="17"/>
      <c r="AY30" s="13"/>
      <c r="BE30" s="143"/>
      <c r="BF30" s="144"/>
      <c r="BG30" s="143"/>
      <c r="BH30" s="13"/>
      <c r="BI30" s="143"/>
      <c r="BJ30" s="26"/>
      <c r="BK30" s="143"/>
      <c r="BL30" s="143"/>
      <c r="BM30" s="145"/>
      <c r="BN30" s="17"/>
      <c r="BT30" s="66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</row>
    <row r="31" spans="1:84" hidden="1">
      <c r="A31" s="135"/>
      <c r="B31" s="107"/>
      <c r="C31" s="17"/>
      <c r="D31" s="171"/>
      <c r="E31" s="296"/>
      <c r="F31" s="297"/>
      <c r="G31" s="297"/>
      <c r="H31" s="207"/>
      <c r="I31" s="207"/>
      <c r="J31" s="17"/>
      <c r="K31" s="17"/>
      <c r="L31" s="137"/>
      <c r="M31" s="137"/>
      <c r="N31" s="107"/>
      <c r="O31" s="17"/>
      <c r="P31" s="171"/>
      <c r="Q31" s="296"/>
      <c r="R31" s="297"/>
      <c r="S31" s="297"/>
      <c r="T31" s="297"/>
      <c r="U31" s="207"/>
      <c r="V31" s="17"/>
      <c r="W31" s="17"/>
      <c r="X31" s="137"/>
      <c r="Y31" s="13"/>
      <c r="Z31" s="161"/>
      <c r="AA31" s="162"/>
      <c r="AB31" s="161"/>
      <c r="AD31" s="161"/>
      <c r="AF31" s="161"/>
      <c r="AG31" s="13"/>
      <c r="AH31" s="163"/>
      <c r="AI31" s="17"/>
      <c r="AM31" s="161"/>
      <c r="AN31" s="162"/>
      <c r="AO31" s="161"/>
      <c r="AQ31" s="161"/>
      <c r="AS31" s="161"/>
      <c r="AT31" s="13"/>
      <c r="AU31" s="163"/>
      <c r="AV31" s="17"/>
      <c r="AY31" s="13"/>
      <c r="BE31" s="143"/>
      <c r="BF31" s="144"/>
      <c r="BG31" s="143"/>
      <c r="BH31" s="13"/>
      <c r="BI31" s="143"/>
      <c r="BJ31" s="26"/>
      <c r="BK31" s="143"/>
      <c r="BL31" s="143"/>
      <c r="BM31" s="145"/>
      <c r="BN31" s="17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</row>
    <row r="32" spans="1:84" hidden="1">
      <c r="A32" s="135"/>
      <c r="B32" s="107"/>
      <c r="C32" s="17"/>
      <c r="D32" s="17"/>
      <c r="E32" s="17"/>
      <c r="F32" s="157"/>
      <c r="G32" s="17"/>
      <c r="H32" s="157"/>
      <c r="I32" s="107"/>
      <c r="J32" s="17"/>
      <c r="K32" s="17"/>
      <c r="L32" s="137"/>
      <c r="M32" s="137"/>
      <c r="N32" s="107"/>
      <c r="O32" s="17"/>
      <c r="P32" s="17"/>
      <c r="Q32" s="107"/>
      <c r="R32" s="157"/>
      <c r="S32" s="107"/>
      <c r="T32" s="157"/>
      <c r="U32" s="107"/>
      <c r="V32" s="17"/>
      <c r="W32" s="17"/>
      <c r="X32" s="137"/>
      <c r="Y32" s="13"/>
      <c r="Z32" s="161" t="e">
        <f>#REF!</f>
        <v>#REF!</v>
      </c>
      <c r="AA32" s="162" t="e">
        <f>#REF!</f>
        <v>#REF!</v>
      </c>
      <c r="AB32" s="161" t="e">
        <f>#REF!</f>
        <v>#REF!</v>
      </c>
      <c r="AD32" s="161" t="e">
        <f>#REF!</f>
        <v>#REF!</v>
      </c>
      <c r="AF32" s="161" t="e">
        <f>#REF!</f>
        <v>#REF!</v>
      </c>
      <c r="AG32" s="13" t="e">
        <f>#REF!</f>
        <v>#REF!</v>
      </c>
      <c r="AH32" s="163" t="e">
        <f>#REF!</f>
        <v>#REF!</v>
      </c>
      <c r="AI32" s="17">
        <v>11</v>
      </c>
      <c r="AM32" s="161" t="e">
        <f>#REF!</f>
        <v>#REF!</v>
      </c>
      <c r="AN32" s="162" t="e">
        <f>#REF!</f>
        <v>#REF!</v>
      </c>
      <c r="AO32" s="161" t="e">
        <f>#REF!</f>
        <v>#REF!</v>
      </c>
      <c r="AQ32" s="161" t="e">
        <f>#REF!</f>
        <v>#REF!</v>
      </c>
      <c r="AS32" s="161" t="e">
        <f>#REF!</f>
        <v>#REF!</v>
      </c>
      <c r="AT32" s="13" t="e">
        <f>#REF!</f>
        <v>#REF!</v>
      </c>
      <c r="AU32" s="163" t="e">
        <f>#REF!</f>
        <v>#REF!</v>
      </c>
      <c r="AV32" s="17">
        <v>11</v>
      </c>
      <c r="AY32" s="13"/>
      <c r="BE32" s="143" t="e">
        <f t="shared" si="9"/>
        <v>#VALUE!</v>
      </c>
      <c r="BF32" s="144" t="str">
        <f>$I$18</f>
        <v/>
      </c>
      <c r="BG32" s="143" t="str">
        <f>$G$18</f>
        <v/>
      </c>
      <c r="BH32" s="13"/>
      <c r="BI32" s="143">
        <f t="shared" si="10"/>
        <v>0</v>
      </c>
      <c r="BJ32" s="26"/>
      <c r="BK32" s="143">
        <f>$D$18</f>
        <v>6</v>
      </c>
      <c r="BL32" s="143">
        <f>$E$18</f>
        <v>0</v>
      </c>
      <c r="BM32" s="145" t="str">
        <f>$F$18</f>
        <v/>
      </c>
      <c r="BN32" s="17">
        <v>11</v>
      </c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</row>
    <row r="33" spans="1:84" ht="14.5" hidden="1" thickBot="1">
      <c r="A33" s="135"/>
      <c r="B33" s="107"/>
      <c r="C33" s="1010" t="s">
        <v>507</v>
      </c>
      <c r="D33" s="1010"/>
      <c r="E33" s="1010"/>
      <c r="F33" s="1010"/>
      <c r="G33" s="170"/>
      <c r="H33" s="1014" t="s">
        <v>575</v>
      </c>
      <c r="I33" s="1014"/>
      <c r="J33" s="17"/>
      <c r="K33" s="17"/>
      <c r="L33" s="137"/>
      <c r="M33" s="137"/>
      <c r="N33" s="107"/>
      <c r="O33" s="1010" t="s">
        <v>507</v>
      </c>
      <c r="P33" s="1010"/>
      <c r="Q33" s="1010"/>
      <c r="R33" s="1010"/>
      <c r="S33" s="170"/>
      <c r="T33" s="1014" t="s">
        <v>575</v>
      </c>
      <c r="U33" s="1014"/>
      <c r="V33" s="171"/>
      <c r="W33" s="17"/>
      <c r="X33" s="137"/>
      <c r="Y33" s="13"/>
      <c r="Z33" s="161" t="e">
        <f>#REF!</f>
        <v>#REF!</v>
      </c>
      <c r="AA33" s="162" t="e">
        <f>#REF!</f>
        <v>#REF!</v>
      </c>
      <c r="AB33" s="161" t="e">
        <f>#REF!</f>
        <v>#REF!</v>
      </c>
      <c r="AD33" s="161" t="e">
        <f>#REF!</f>
        <v>#REF!</v>
      </c>
      <c r="AF33" s="161" t="e">
        <f>#REF!</f>
        <v>#REF!</v>
      </c>
      <c r="AG33" s="13" t="e">
        <f>#REF!</f>
        <v>#REF!</v>
      </c>
      <c r="AH33" s="163" t="e">
        <f>#REF!</f>
        <v>#REF!</v>
      </c>
      <c r="AI33" s="17">
        <v>11</v>
      </c>
      <c r="AM33" s="161" t="e">
        <f>#REF!</f>
        <v>#REF!</v>
      </c>
      <c r="AN33" s="162" t="e">
        <f>#REF!</f>
        <v>#REF!</v>
      </c>
      <c r="AO33" s="161" t="e">
        <f>#REF!</f>
        <v>#REF!</v>
      </c>
      <c r="AQ33" s="161" t="e">
        <f>#REF!</f>
        <v>#REF!</v>
      </c>
      <c r="AS33" s="161" t="e">
        <f>#REF!</f>
        <v>#REF!</v>
      </c>
      <c r="AT33" s="13" t="e">
        <f>#REF!</f>
        <v>#REF!</v>
      </c>
      <c r="AU33" s="163" t="e">
        <f>#REF!</f>
        <v>#REF!</v>
      </c>
      <c r="AV33" s="17">
        <v>11</v>
      </c>
      <c r="AY33" s="13"/>
      <c r="BE33" s="29" t="e">
        <f>$J$26</f>
        <v>#VALUE!</v>
      </c>
      <c r="BF33" s="30" t="str">
        <f>$I$24</f>
        <v/>
      </c>
      <c r="BG33" s="29" t="str">
        <f>$G$24</f>
        <v/>
      </c>
      <c r="BI33" s="29">
        <f>$H$24</f>
        <v>0</v>
      </c>
      <c r="BK33" s="29">
        <f>$D$24</f>
        <v>1</v>
      </c>
      <c r="BL33" s="29">
        <f>$E$24</f>
        <v>0</v>
      </c>
      <c r="BM33" s="28" t="str">
        <f>$F$24</f>
        <v/>
      </c>
      <c r="BN33" s="17">
        <v>11</v>
      </c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</row>
    <row r="34" spans="1:84" hidden="1">
      <c r="A34" s="135"/>
      <c r="B34" s="107"/>
      <c r="C34" s="1012" t="s">
        <v>446</v>
      </c>
      <c r="D34" s="1013"/>
      <c r="E34" s="172" t="s">
        <v>453</v>
      </c>
      <c r="F34" s="105" t="s">
        <v>457</v>
      </c>
      <c r="G34" s="173" t="s">
        <v>444</v>
      </c>
      <c r="H34" s="174" t="s">
        <v>465</v>
      </c>
      <c r="I34" s="175" t="s">
        <v>445</v>
      </c>
      <c r="J34" s="176" t="s">
        <v>396</v>
      </c>
      <c r="K34" s="107"/>
      <c r="L34" s="137"/>
      <c r="M34" s="137"/>
      <c r="N34" s="107"/>
      <c r="O34" s="1012" t="s">
        <v>446</v>
      </c>
      <c r="P34" s="1013"/>
      <c r="Q34" s="172" t="s">
        <v>453</v>
      </c>
      <c r="R34" s="105" t="s">
        <v>457</v>
      </c>
      <c r="S34" s="173" t="s">
        <v>444</v>
      </c>
      <c r="T34" s="174" t="s">
        <v>465</v>
      </c>
      <c r="U34" s="175" t="s">
        <v>445</v>
      </c>
      <c r="V34" s="176" t="s">
        <v>396</v>
      </c>
      <c r="W34" s="107"/>
      <c r="X34" s="135"/>
      <c r="Z34" s="167" t="e">
        <f>$J$48</f>
        <v>#VALUE!</v>
      </c>
      <c r="AA34" s="168" t="str">
        <f>$I$48</f>
        <v/>
      </c>
      <c r="AB34" s="167">
        <f>$G$48</f>
        <v>0</v>
      </c>
      <c r="AD34" s="167">
        <f>$H$46</f>
        <v>0</v>
      </c>
      <c r="AF34" s="167">
        <f>$D$48</f>
        <v>3</v>
      </c>
      <c r="AG34" s="167">
        <f>$E$48</f>
        <v>0</v>
      </c>
      <c r="AH34" s="169">
        <f>$F$48</f>
        <v>0</v>
      </c>
      <c r="AI34" s="17">
        <v>11</v>
      </c>
      <c r="AM34" s="167" t="e">
        <f>$V$48</f>
        <v>#VALUE!</v>
      </c>
      <c r="AN34" s="168" t="str">
        <f>$U$48</f>
        <v/>
      </c>
      <c r="AO34" s="167">
        <f>$S$48</f>
        <v>0</v>
      </c>
      <c r="AQ34" s="167">
        <f>$H$46</f>
        <v>0</v>
      </c>
      <c r="AS34" s="167">
        <f>$P$48</f>
        <v>3</v>
      </c>
      <c r="AT34" s="167">
        <f>$Q$48</f>
        <v>0</v>
      </c>
      <c r="AU34" s="169">
        <f>$R$48</f>
        <v>0</v>
      </c>
      <c r="AV34" s="17">
        <v>11</v>
      </c>
      <c r="BE34" s="161" t="e">
        <f>#REF!</f>
        <v>#REF!</v>
      </c>
      <c r="BF34" s="162" t="e">
        <f>#REF!</f>
        <v>#REF!</v>
      </c>
      <c r="BG34" s="161" t="e">
        <f>#REF!</f>
        <v>#REF!</v>
      </c>
      <c r="BI34" s="161" t="e">
        <f>#REF!</f>
        <v>#REF!</v>
      </c>
      <c r="BK34" s="161" t="e">
        <f>#REF!</f>
        <v>#REF!</v>
      </c>
      <c r="BL34" s="13" t="e">
        <f>#REF!</f>
        <v>#REF!</v>
      </c>
      <c r="BM34" s="163" t="e">
        <f>#REF!</f>
        <v>#REF!</v>
      </c>
      <c r="BN34" s="17">
        <v>11</v>
      </c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</row>
    <row r="35" spans="1:84" hidden="1">
      <c r="A35" s="135"/>
      <c r="B35" s="107"/>
      <c r="C35" s="57"/>
      <c r="D35" s="139">
        <v>1</v>
      </c>
      <c r="E35" s="130"/>
      <c r="F35" s="106"/>
      <c r="G35" s="245"/>
      <c r="H35" s="1007"/>
      <c r="I35" s="141" t="str">
        <f>IF($G35="","",(VLOOKUP($G35,所属・種目コード!$F$3:$H$68,2,0)))</f>
        <v/>
      </c>
      <c r="J35" s="142"/>
      <c r="K35" s="107"/>
      <c r="L35" s="137"/>
      <c r="M35" s="137"/>
      <c r="N35" s="107"/>
      <c r="O35" s="57"/>
      <c r="P35" s="139">
        <v>1</v>
      </c>
      <c r="Q35" s="130"/>
      <c r="R35" s="106"/>
      <c r="S35" s="245"/>
      <c r="T35" s="1007"/>
      <c r="U35" s="141" t="str">
        <f>IF($S35="","",(VLOOKUP($S35,所属・種目コード!$F$3:$H$68,2,0)))</f>
        <v/>
      </c>
      <c r="V35" s="142"/>
      <c r="W35" s="107"/>
      <c r="X35" s="135"/>
      <c r="Z35" s="167" t="e">
        <f>$J$48</f>
        <v>#VALUE!</v>
      </c>
      <c r="AA35" s="168" t="str">
        <f>$I$49</f>
        <v/>
      </c>
      <c r="AB35" s="167">
        <f>$G$49</f>
        <v>0</v>
      </c>
      <c r="AD35" s="167">
        <f>$H$46</f>
        <v>0</v>
      </c>
      <c r="AF35" s="167">
        <f>$D$49</f>
        <v>4</v>
      </c>
      <c r="AG35" s="167">
        <f>$E$49</f>
        <v>0</v>
      </c>
      <c r="AH35" s="169">
        <f>$F$49</f>
        <v>0</v>
      </c>
      <c r="AI35" s="17">
        <v>11</v>
      </c>
      <c r="AM35" s="167" t="e">
        <f>$V$48</f>
        <v>#VALUE!</v>
      </c>
      <c r="AN35" s="168" t="str">
        <f>$U$49</f>
        <v/>
      </c>
      <c r="AO35" s="167">
        <f>$S$49</f>
        <v>0</v>
      </c>
      <c r="AQ35" s="167">
        <f>$H$46</f>
        <v>0</v>
      </c>
      <c r="AS35" s="167">
        <f>$P$49</f>
        <v>4</v>
      </c>
      <c r="AT35" s="167">
        <f>$Q$49</f>
        <v>0</v>
      </c>
      <c r="AU35" s="169">
        <f>$R$49</f>
        <v>0</v>
      </c>
      <c r="AV35" s="17">
        <v>11</v>
      </c>
      <c r="BE35" s="161" t="e">
        <f>#REF!</f>
        <v>#REF!</v>
      </c>
      <c r="BF35" s="162" t="e">
        <f>#REF!</f>
        <v>#REF!</v>
      </c>
      <c r="BG35" s="161" t="e">
        <f>#REF!</f>
        <v>#REF!</v>
      </c>
      <c r="BI35" s="161" t="e">
        <f>#REF!</f>
        <v>#REF!</v>
      </c>
      <c r="BK35" s="161" t="e">
        <f>#REF!</f>
        <v>#REF!</v>
      </c>
      <c r="BL35" s="13" t="e">
        <f>#REF!</f>
        <v>#REF!</v>
      </c>
      <c r="BM35" s="163" t="e">
        <f>#REF!</f>
        <v>#REF!</v>
      </c>
      <c r="BN35" s="17">
        <v>11</v>
      </c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</row>
    <row r="36" spans="1:84" hidden="1">
      <c r="A36" s="135"/>
      <c r="B36" s="107"/>
      <c r="C36" s="146" t="s">
        <v>447</v>
      </c>
      <c r="D36" s="147">
        <v>2</v>
      </c>
      <c r="E36" s="130"/>
      <c r="F36" s="106"/>
      <c r="G36" s="245"/>
      <c r="H36" s="1008"/>
      <c r="I36" s="141" t="str">
        <f>IF($G36="","",(VLOOKUP($G36,所属・種目コード!$F$3:$H$68,2,0)))</f>
        <v/>
      </c>
      <c r="J36" s="148"/>
      <c r="K36" s="107"/>
      <c r="L36" s="137"/>
      <c r="M36" s="137"/>
      <c r="N36" s="107"/>
      <c r="O36" s="146" t="s">
        <v>447</v>
      </c>
      <c r="P36" s="147">
        <v>2</v>
      </c>
      <c r="Q36" s="130"/>
      <c r="R36" s="106"/>
      <c r="S36" s="245"/>
      <c r="T36" s="1008"/>
      <c r="U36" s="141" t="str">
        <f>IF($S36="","",(VLOOKUP($S36,所属・種目コード!$F$3:$H$68,2,0)))</f>
        <v/>
      </c>
      <c r="V36" s="148"/>
      <c r="W36" s="107"/>
      <c r="X36" s="135"/>
      <c r="Z36" s="167" t="e">
        <f>$J$48</f>
        <v>#VALUE!</v>
      </c>
      <c r="AA36" s="168" t="str">
        <f>$I$50</f>
        <v/>
      </c>
      <c r="AB36" s="167">
        <f>$G$50</f>
        <v>0</v>
      </c>
      <c r="AD36" s="167">
        <f>$H$46</f>
        <v>0</v>
      </c>
      <c r="AF36" s="167">
        <f>$D$50</f>
        <v>5</v>
      </c>
      <c r="AG36" s="167">
        <f>$E$50</f>
        <v>0</v>
      </c>
      <c r="AH36" s="169">
        <f>$F$50</f>
        <v>0</v>
      </c>
      <c r="AI36" s="17">
        <v>11</v>
      </c>
      <c r="AM36" s="167" t="e">
        <f>$V$48</f>
        <v>#VALUE!</v>
      </c>
      <c r="AN36" s="168" t="str">
        <f>$U$50</f>
        <v/>
      </c>
      <c r="AO36" s="167">
        <f>$S$50</f>
        <v>0</v>
      </c>
      <c r="AQ36" s="167">
        <f>$H$46</f>
        <v>0</v>
      </c>
      <c r="AS36" s="167">
        <f>$P$50</f>
        <v>5</v>
      </c>
      <c r="AT36" s="167">
        <f>$Q$50</f>
        <v>0</v>
      </c>
      <c r="AU36" s="169">
        <f>$R$50</f>
        <v>0</v>
      </c>
      <c r="AV36" s="17">
        <v>11</v>
      </c>
      <c r="BB36" s="1017" t="s">
        <v>589</v>
      </c>
      <c r="BC36" s="1017"/>
      <c r="BE36" s="164" t="e">
        <f t="shared" ref="BE36:BE41" si="11">$J$37</f>
        <v>#VALUE!</v>
      </c>
      <c r="BF36" s="165" t="str">
        <f>$I$35</f>
        <v/>
      </c>
      <c r="BG36" s="164">
        <f>$G$35</f>
        <v>0</v>
      </c>
      <c r="BI36" s="164">
        <f t="shared" ref="BI36:BI41" si="12">$H$35</f>
        <v>0</v>
      </c>
      <c r="BK36" s="164">
        <f>$D$35</f>
        <v>1</v>
      </c>
      <c r="BL36" s="13">
        <f>$E$35</f>
        <v>0</v>
      </c>
      <c r="BM36" s="166">
        <f>$F$35</f>
        <v>0</v>
      </c>
      <c r="BN36" s="17">
        <v>11</v>
      </c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</row>
    <row r="37" spans="1:84" ht="16.5" hidden="1">
      <c r="A37" s="135"/>
      <c r="B37" s="107"/>
      <c r="C37" s="149">
        <v>3</v>
      </c>
      <c r="D37" s="150">
        <v>3</v>
      </c>
      <c r="E37" s="130"/>
      <c r="F37" s="106"/>
      <c r="G37" s="245"/>
      <c r="H37" s="1008"/>
      <c r="I37" s="141" t="str">
        <f>IF($G37="","",(VLOOKUP($G37,所属・種目コード!$F$3:$H$68,2,0)))</f>
        <v/>
      </c>
      <c r="J37" s="151" t="e">
        <f>$C$37+$I$37+2000</f>
        <v>#VALUE!</v>
      </c>
      <c r="K37" s="17"/>
      <c r="L37" s="137"/>
      <c r="M37" s="137"/>
      <c r="N37" s="107"/>
      <c r="O37" s="149">
        <v>3</v>
      </c>
      <c r="P37" s="150">
        <v>3</v>
      </c>
      <c r="Q37" s="130"/>
      <c r="R37" s="106"/>
      <c r="S37" s="245"/>
      <c r="T37" s="1008"/>
      <c r="U37" s="141" t="str">
        <f>IF($S37="","",(VLOOKUP($S37,所属・種目コード!$F$3:$H$68,2,0)))</f>
        <v/>
      </c>
      <c r="V37" s="151" t="e">
        <f>$O$37+$U$37+2100</f>
        <v>#VALUE!</v>
      </c>
      <c r="W37" s="17"/>
      <c r="X37" s="137"/>
      <c r="Y37" s="13"/>
      <c r="Z37" s="167" t="e">
        <f>$J$48</f>
        <v>#VALUE!</v>
      </c>
      <c r="AA37" s="168" t="str">
        <f>$I$51</f>
        <v/>
      </c>
      <c r="AB37" s="167">
        <f>$G$51</f>
        <v>0</v>
      </c>
      <c r="AD37" s="167">
        <f>$H$46</f>
        <v>0</v>
      </c>
      <c r="AF37" s="167">
        <f>$D$51</f>
        <v>6</v>
      </c>
      <c r="AG37" s="167">
        <f>$E$51</f>
        <v>0</v>
      </c>
      <c r="AH37" s="169">
        <f>$F$51</f>
        <v>0</v>
      </c>
      <c r="AI37" s="17">
        <v>11</v>
      </c>
      <c r="AM37" s="167" t="e">
        <f>$V$48</f>
        <v>#VALUE!</v>
      </c>
      <c r="AN37" s="168" t="str">
        <f>$U$51</f>
        <v/>
      </c>
      <c r="AO37" s="167">
        <f>$S$51</f>
        <v>0</v>
      </c>
      <c r="AQ37" s="167">
        <f>$H$46</f>
        <v>0</v>
      </c>
      <c r="AS37" s="167">
        <f>$P$51</f>
        <v>6</v>
      </c>
      <c r="AT37" s="167">
        <f>$Q$51</f>
        <v>0</v>
      </c>
      <c r="AU37" s="169">
        <f>$R$51</f>
        <v>0</v>
      </c>
      <c r="AV37" s="17">
        <v>11</v>
      </c>
      <c r="BB37" s="1017" t="s">
        <v>589</v>
      </c>
      <c r="BC37" s="1017"/>
      <c r="BE37" s="164" t="e">
        <f t="shared" si="11"/>
        <v>#VALUE!</v>
      </c>
      <c r="BF37" s="165" t="str">
        <f>$I$36</f>
        <v/>
      </c>
      <c r="BG37" s="164">
        <f>$G$36</f>
        <v>0</v>
      </c>
      <c r="BI37" s="164">
        <f t="shared" si="12"/>
        <v>0</v>
      </c>
      <c r="BK37" s="164">
        <f>$D$36</f>
        <v>2</v>
      </c>
      <c r="BL37" s="13">
        <f>$E$36</f>
        <v>0</v>
      </c>
      <c r="BM37" s="166">
        <f>$F$36</f>
        <v>0</v>
      </c>
      <c r="BN37" s="17">
        <v>11</v>
      </c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</row>
    <row r="38" spans="1:84" hidden="1">
      <c r="A38" s="135"/>
      <c r="B38" s="107"/>
      <c r="C38" s="58"/>
      <c r="D38" s="150">
        <v>4</v>
      </c>
      <c r="E38" s="130"/>
      <c r="F38" s="106"/>
      <c r="G38" s="245"/>
      <c r="H38" s="1008"/>
      <c r="I38" s="141" t="str">
        <f>IF($G38="","",(VLOOKUP($G38,所属・種目コード!$F$3:$H$68,2,0)))</f>
        <v/>
      </c>
      <c r="J38" s="152"/>
      <c r="K38" s="17"/>
      <c r="L38" s="137"/>
      <c r="M38" s="137"/>
      <c r="N38" s="107"/>
      <c r="O38" s="58"/>
      <c r="P38" s="150">
        <v>4</v>
      </c>
      <c r="Q38" s="130"/>
      <c r="R38" s="106"/>
      <c r="S38" s="245"/>
      <c r="T38" s="1008"/>
      <c r="U38" s="141" t="str">
        <f>IF($S38="","",(VLOOKUP($S38,所属・種目コード!$F$3:$H$68,2,0)))</f>
        <v/>
      </c>
      <c r="V38" s="152"/>
      <c r="W38" s="17"/>
      <c r="X38" s="137"/>
      <c r="Y38" s="13"/>
      <c r="Z38" s="13"/>
      <c r="BB38" s="1017" t="s">
        <v>589</v>
      </c>
      <c r="BC38" s="1017"/>
      <c r="BE38" s="164" t="e">
        <f t="shared" si="11"/>
        <v>#VALUE!</v>
      </c>
      <c r="BF38" s="165" t="str">
        <f>$I$37</f>
        <v/>
      </c>
      <c r="BG38" s="164">
        <f>$G$37</f>
        <v>0</v>
      </c>
      <c r="BI38" s="164">
        <f t="shared" si="12"/>
        <v>0</v>
      </c>
      <c r="BK38" s="164">
        <f>$D$37</f>
        <v>3</v>
      </c>
      <c r="BL38" s="13">
        <f>$E$37</f>
        <v>0</v>
      </c>
      <c r="BM38" s="166">
        <f>$F$37</f>
        <v>0</v>
      </c>
      <c r="BN38" s="17">
        <v>11</v>
      </c>
      <c r="BT38" s="66"/>
      <c r="BU38" s="66"/>
      <c r="BV38" s="66"/>
      <c r="BW38" s="66"/>
      <c r="BX38" s="66"/>
      <c r="BY38" s="66"/>
      <c r="BZ38" s="66"/>
      <c r="CA38" s="66"/>
      <c r="CB38" s="66"/>
      <c r="CC38" s="66"/>
      <c r="CD38" s="66"/>
      <c r="CE38" s="66"/>
      <c r="CF38" s="66"/>
    </row>
    <row r="39" spans="1:84" hidden="1">
      <c r="A39" s="135"/>
      <c r="B39" s="107"/>
      <c r="C39" s="58"/>
      <c r="D39" s="150">
        <v>5</v>
      </c>
      <c r="E39" s="130"/>
      <c r="F39" s="106"/>
      <c r="G39" s="245"/>
      <c r="H39" s="1008"/>
      <c r="I39" s="141" t="str">
        <f>IF($G39="","",(VLOOKUP($G39,所属・種目コード!$F$3:$H$68,2,0)))</f>
        <v/>
      </c>
      <c r="J39" s="152"/>
      <c r="K39" s="17"/>
      <c r="L39" s="137"/>
      <c r="M39" s="137"/>
      <c r="N39" s="107"/>
      <c r="O39" s="58"/>
      <c r="P39" s="150">
        <v>5</v>
      </c>
      <c r="Q39" s="130"/>
      <c r="R39" s="106"/>
      <c r="S39" s="245"/>
      <c r="T39" s="1008"/>
      <c r="U39" s="141" t="str">
        <f>IF($S39="","",(VLOOKUP($S39,所属・種目コード!$F$3:$H$68,2,0)))</f>
        <v/>
      </c>
      <c r="V39" s="152"/>
      <c r="W39" s="17"/>
      <c r="X39" s="137"/>
      <c r="Y39" s="13"/>
      <c r="Z39" s="13"/>
      <c r="BB39" s="1017" t="s">
        <v>589</v>
      </c>
      <c r="BC39" s="1017"/>
      <c r="BE39" s="164" t="e">
        <f t="shared" si="11"/>
        <v>#VALUE!</v>
      </c>
      <c r="BF39" s="165" t="str">
        <f>$I$38</f>
        <v/>
      </c>
      <c r="BG39" s="164">
        <f>$G$38</f>
        <v>0</v>
      </c>
      <c r="BI39" s="164">
        <f t="shared" si="12"/>
        <v>0</v>
      </c>
      <c r="BK39" s="164">
        <f>$D$38</f>
        <v>4</v>
      </c>
      <c r="BL39" s="13">
        <f>$E$38</f>
        <v>0</v>
      </c>
      <c r="BM39" s="166">
        <f>$F$38</f>
        <v>0</v>
      </c>
      <c r="BN39" s="17">
        <v>11</v>
      </c>
      <c r="BT39" s="66"/>
      <c r="BU39" s="66"/>
      <c r="BV39" s="66"/>
      <c r="BW39" s="66"/>
      <c r="BX39" s="66"/>
      <c r="BY39" s="66"/>
      <c r="BZ39" s="66"/>
      <c r="CA39" s="66"/>
      <c r="CB39" s="66"/>
      <c r="CC39" s="66"/>
      <c r="CD39" s="66"/>
      <c r="CE39" s="66"/>
      <c r="CF39" s="66"/>
    </row>
    <row r="40" spans="1:84" ht="14.5" hidden="1" thickBot="1">
      <c r="A40" s="135"/>
      <c r="B40" s="107"/>
      <c r="C40" s="59"/>
      <c r="D40" s="153">
        <v>6</v>
      </c>
      <c r="E40" s="131"/>
      <c r="F40" s="133"/>
      <c r="G40" s="246"/>
      <c r="H40" s="1009"/>
      <c r="I40" s="155" t="str">
        <f>IF($G40="","",(VLOOKUP($G40,所属・種目コード!$F$3:$H$68,2,0)))</f>
        <v/>
      </c>
      <c r="J40" s="156"/>
      <c r="K40" s="17"/>
      <c r="L40" s="137"/>
      <c r="M40" s="137"/>
      <c r="N40" s="107"/>
      <c r="O40" s="59"/>
      <c r="P40" s="153">
        <v>6</v>
      </c>
      <c r="Q40" s="131"/>
      <c r="R40" s="133"/>
      <c r="S40" s="246"/>
      <c r="T40" s="1009"/>
      <c r="U40" s="155" t="str">
        <f>IF($S40="","",(VLOOKUP($S40,所属・種目コード!$F$3:$H$68,2,0)))</f>
        <v/>
      </c>
      <c r="V40" s="156"/>
      <c r="W40" s="17"/>
      <c r="X40" s="137"/>
      <c r="Y40" s="13"/>
      <c r="Z40" s="13"/>
      <c r="BB40" s="1017" t="s">
        <v>589</v>
      </c>
      <c r="BC40" s="1017"/>
      <c r="BE40" s="164" t="e">
        <f t="shared" si="11"/>
        <v>#VALUE!</v>
      </c>
      <c r="BF40" s="165" t="str">
        <f>$I$39</f>
        <v/>
      </c>
      <c r="BG40" s="164">
        <f>$G$39</f>
        <v>0</v>
      </c>
      <c r="BI40" s="164">
        <f t="shared" si="12"/>
        <v>0</v>
      </c>
      <c r="BK40" s="164">
        <f>$D$39</f>
        <v>5</v>
      </c>
      <c r="BL40" s="13">
        <f>$E$39</f>
        <v>0</v>
      </c>
      <c r="BM40" s="166">
        <f>$F$39</f>
        <v>0</v>
      </c>
      <c r="BN40" s="17">
        <v>11</v>
      </c>
      <c r="BT40" s="66"/>
      <c r="BU40" s="66"/>
      <c r="BV40" s="66"/>
      <c r="BW40" s="66"/>
      <c r="BX40" s="66"/>
      <c r="BY40" s="66"/>
      <c r="BZ40" s="66"/>
      <c r="CA40" s="66"/>
      <c r="CB40" s="66"/>
      <c r="CC40" s="66"/>
      <c r="CD40" s="66"/>
      <c r="CE40" s="66"/>
      <c r="CF40" s="66"/>
    </row>
    <row r="41" spans="1:84" hidden="1">
      <c r="A41" s="135"/>
      <c r="B41" s="107"/>
      <c r="C41" s="17"/>
      <c r="D41" s="17"/>
      <c r="E41" s="107"/>
      <c r="F41" s="157"/>
      <c r="G41" s="107"/>
      <c r="H41" s="157"/>
      <c r="I41" s="107"/>
      <c r="J41" s="17"/>
      <c r="K41" s="17"/>
      <c r="L41" s="137"/>
      <c r="M41" s="137"/>
      <c r="N41" s="107"/>
      <c r="O41" s="17"/>
      <c r="P41" s="17"/>
      <c r="Q41" s="107"/>
      <c r="R41" s="157"/>
      <c r="S41" s="107"/>
      <c r="T41" s="157"/>
      <c r="U41" s="107"/>
      <c r="V41" s="17"/>
      <c r="W41" s="17"/>
      <c r="X41" s="137"/>
      <c r="Y41" s="13"/>
      <c r="Z41" s="13"/>
      <c r="BB41" s="1017" t="s">
        <v>589</v>
      </c>
      <c r="BC41" s="1017"/>
      <c r="BE41" s="164" t="e">
        <f t="shared" si="11"/>
        <v>#VALUE!</v>
      </c>
      <c r="BF41" s="165" t="str">
        <f>$I$40</f>
        <v/>
      </c>
      <c r="BG41" s="164">
        <f>$G$40</f>
        <v>0</v>
      </c>
      <c r="BI41" s="164">
        <f t="shared" si="12"/>
        <v>0</v>
      </c>
      <c r="BK41" s="164">
        <f>$D$40</f>
        <v>6</v>
      </c>
      <c r="BL41" s="13">
        <f>$E$40</f>
        <v>0</v>
      </c>
      <c r="BM41" s="166">
        <f>$F$40</f>
        <v>0</v>
      </c>
      <c r="BN41" s="17">
        <v>11</v>
      </c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</row>
    <row r="42" spans="1:84" ht="16" thickBot="1">
      <c r="A42" s="135"/>
      <c r="B42" s="107"/>
      <c r="C42" s="17"/>
      <c r="D42" s="171"/>
      <c r="E42" s="171"/>
      <c r="F42" s="171"/>
      <c r="G42" s="171"/>
      <c r="H42" s="699" t="s">
        <v>753</v>
      </c>
      <c r="I42" s="628"/>
      <c r="J42" s="17"/>
      <c r="K42" s="17"/>
      <c r="L42" s="137"/>
      <c r="M42" s="137"/>
      <c r="N42" s="107"/>
      <c r="O42" s="17"/>
      <c r="P42" s="171"/>
      <c r="Q42" s="171"/>
      <c r="R42" s="171"/>
      <c r="S42" s="171"/>
      <c r="T42" s="700" t="s">
        <v>753</v>
      </c>
      <c r="U42" s="629"/>
      <c r="V42" s="17"/>
      <c r="W42" s="17"/>
      <c r="X42" s="137"/>
      <c r="Y42" s="13"/>
      <c r="Z42" s="13"/>
      <c r="BB42" s="27"/>
      <c r="BC42" s="27"/>
      <c r="BE42" s="164"/>
      <c r="BF42" s="165"/>
      <c r="BG42" s="164"/>
      <c r="BI42" s="164"/>
      <c r="BK42" s="164"/>
      <c r="BL42" s="13"/>
      <c r="BM42" s="166"/>
      <c r="BN42" s="17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</row>
    <row r="43" spans="1:84">
      <c r="A43" s="135"/>
      <c r="B43" s="107"/>
      <c r="C43" s="17"/>
      <c r="D43" s="17"/>
      <c r="E43" s="107"/>
      <c r="F43" s="157"/>
      <c r="G43" s="107"/>
      <c r="H43" s="1015"/>
      <c r="I43" s="1015"/>
      <c r="J43" s="17"/>
      <c r="K43" s="17"/>
      <c r="L43" s="137"/>
      <c r="M43" s="137"/>
      <c r="N43" s="107"/>
      <c r="O43" s="17"/>
      <c r="P43" s="17"/>
      <c r="Q43" s="107"/>
      <c r="R43" s="157"/>
      <c r="S43" s="107"/>
      <c r="T43" s="1015"/>
      <c r="U43" s="1015"/>
      <c r="V43" s="17"/>
      <c r="W43" s="17"/>
      <c r="X43" s="137"/>
      <c r="Y43" s="13"/>
      <c r="Z43" s="13"/>
      <c r="BB43" s="27"/>
      <c r="BC43" s="27"/>
      <c r="BE43" s="164"/>
      <c r="BF43" s="165"/>
      <c r="BG43" s="164"/>
      <c r="BI43" s="164"/>
      <c r="BK43" s="164"/>
      <c r="BL43" s="13"/>
      <c r="BM43" s="166"/>
      <c r="BN43" s="17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</row>
    <row r="44" spans="1:84" ht="14.5" thickBot="1">
      <c r="A44" s="135"/>
      <c r="B44" s="107"/>
      <c r="C44" s="1010" t="s">
        <v>507</v>
      </c>
      <c r="D44" s="1010"/>
      <c r="E44" s="1010"/>
      <c r="F44" s="1010"/>
      <c r="G44" s="170"/>
      <c r="H44" s="1011" t="s">
        <v>524</v>
      </c>
      <c r="I44" s="1011"/>
      <c r="J44" s="171"/>
      <c r="K44" s="17"/>
      <c r="L44" s="137"/>
      <c r="M44" s="137"/>
      <c r="N44" s="107"/>
      <c r="O44" s="1010" t="s">
        <v>507</v>
      </c>
      <c r="P44" s="1010"/>
      <c r="Q44" s="1010"/>
      <c r="R44" s="1010"/>
      <c r="S44" s="170"/>
      <c r="T44" s="1011" t="s">
        <v>524</v>
      </c>
      <c r="U44" s="1011"/>
      <c r="V44" s="171"/>
      <c r="W44" s="17"/>
      <c r="X44" s="137"/>
      <c r="Y44" s="13"/>
      <c r="Z44" s="13"/>
      <c r="BB44" s="1017" t="s">
        <v>589</v>
      </c>
      <c r="BC44" s="1017"/>
      <c r="BE44" s="167" t="e">
        <f t="shared" ref="BE44:BE49" si="13">$J$48</f>
        <v>#VALUE!</v>
      </c>
      <c r="BF44" s="168" t="str">
        <f>$I$46</f>
        <v/>
      </c>
      <c r="BG44" s="167">
        <f>$G$46</f>
        <v>0</v>
      </c>
      <c r="BI44" s="167">
        <f t="shared" ref="BI44:BI49" si="14">$H$46</f>
        <v>0</v>
      </c>
      <c r="BK44" s="167">
        <f>$D$46</f>
        <v>1</v>
      </c>
      <c r="BL44" s="167">
        <f>$E$46</f>
        <v>0</v>
      </c>
      <c r="BM44" s="169">
        <f>$F$46</f>
        <v>0</v>
      </c>
      <c r="BN44" s="17">
        <v>11</v>
      </c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</row>
    <row r="45" spans="1:84">
      <c r="A45" s="135"/>
      <c r="B45" s="107"/>
      <c r="C45" s="1012" t="s">
        <v>446</v>
      </c>
      <c r="D45" s="1018"/>
      <c r="E45" s="233" t="s">
        <v>453</v>
      </c>
      <c r="F45" s="105" t="s">
        <v>457</v>
      </c>
      <c r="G45" s="726" t="s">
        <v>444</v>
      </c>
      <c r="H45" s="233" t="s">
        <v>465</v>
      </c>
      <c r="I45" s="715" t="s">
        <v>445</v>
      </c>
      <c r="J45" s="176" t="s">
        <v>396</v>
      </c>
      <c r="K45" s="17"/>
      <c r="L45" s="137"/>
      <c r="M45" s="137"/>
      <c r="N45" s="107"/>
      <c r="O45" s="1012" t="s">
        <v>446</v>
      </c>
      <c r="P45" s="1018"/>
      <c r="Q45" s="233" t="s">
        <v>453</v>
      </c>
      <c r="R45" s="105" t="s">
        <v>457</v>
      </c>
      <c r="S45" s="586" t="s">
        <v>444</v>
      </c>
      <c r="T45" s="233" t="s">
        <v>465</v>
      </c>
      <c r="U45" s="230" t="s">
        <v>445</v>
      </c>
      <c r="V45" s="176" t="s">
        <v>396</v>
      </c>
      <c r="W45" s="17"/>
      <c r="X45" s="137"/>
      <c r="Y45" s="13"/>
      <c r="Z45" s="13"/>
      <c r="BB45" s="1017" t="s">
        <v>589</v>
      </c>
      <c r="BC45" s="1017"/>
      <c r="BE45" s="167" t="e">
        <f t="shared" si="13"/>
        <v>#VALUE!</v>
      </c>
      <c r="BF45" s="168" t="str">
        <f>$I$47</f>
        <v/>
      </c>
      <c r="BG45" s="167">
        <f>$G$47</f>
        <v>0</v>
      </c>
      <c r="BI45" s="167">
        <f t="shared" si="14"/>
        <v>0</v>
      </c>
      <c r="BK45" s="167">
        <f>$D$47</f>
        <v>2</v>
      </c>
      <c r="BL45" s="167">
        <f>$E$47</f>
        <v>0</v>
      </c>
      <c r="BM45" s="169">
        <f>$F$47</f>
        <v>0</v>
      </c>
      <c r="BN45" s="17">
        <v>11</v>
      </c>
      <c r="BT45" s="66"/>
      <c r="BU45" s="66"/>
      <c r="BV45" s="66"/>
      <c r="BW45" s="66"/>
      <c r="BX45" s="66"/>
      <c r="BY45" s="66"/>
      <c r="BZ45" s="66"/>
      <c r="CA45" s="66"/>
      <c r="CB45" s="66"/>
      <c r="CC45" s="66"/>
      <c r="CD45" s="66"/>
      <c r="CE45" s="66"/>
      <c r="CF45" s="66"/>
    </row>
    <row r="46" spans="1:84">
      <c r="A46" s="135"/>
      <c r="B46" s="107"/>
      <c r="C46" s="57"/>
      <c r="D46" s="139">
        <v>1</v>
      </c>
      <c r="E46" s="608"/>
      <c r="F46" s="610"/>
      <c r="G46" s="611"/>
      <c r="H46" s="987"/>
      <c r="I46" s="718" t="str">
        <f>IF($G46="","",(VLOOKUP($G46,所属・種目コード!$B$3:$D$165,3,0)))</f>
        <v/>
      </c>
      <c r="J46" s="142"/>
      <c r="K46" s="17"/>
      <c r="L46" s="137"/>
      <c r="M46" s="137"/>
      <c r="N46" s="107"/>
      <c r="O46" s="57"/>
      <c r="P46" s="139">
        <v>1</v>
      </c>
      <c r="Q46" s="608"/>
      <c r="R46" s="610"/>
      <c r="S46" s="611"/>
      <c r="T46" s="987"/>
      <c r="U46" s="718" t="str">
        <f>IF($S46="","",(VLOOKUP(S46,所属・種目コード!$B$3:$D$165,3,0)))</f>
        <v/>
      </c>
      <c r="V46" s="142"/>
      <c r="W46" s="17"/>
      <c r="X46" s="137"/>
      <c r="Y46" s="13"/>
      <c r="Z46" s="13"/>
      <c r="BB46" s="1017" t="s">
        <v>589</v>
      </c>
      <c r="BC46" s="1017"/>
      <c r="BE46" s="167" t="e">
        <f t="shared" si="13"/>
        <v>#VALUE!</v>
      </c>
      <c r="BF46" s="168" t="str">
        <f>$I$48</f>
        <v/>
      </c>
      <c r="BG46" s="167">
        <f>$G$48</f>
        <v>0</v>
      </c>
      <c r="BI46" s="167">
        <f t="shared" si="14"/>
        <v>0</v>
      </c>
      <c r="BK46" s="167">
        <f>$D$48</f>
        <v>3</v>
      </c>
      <c r="BL46" s="167">
        <f>$E$48</f>
        <v>0</v>
      </c>
      <c r="BM46" s="169">
        <f>$F$48</f>
        <v>0</v>
      </c>
      <c r="BN46" s="17">
        <v>11</v>
      </c>
      <c r="BT46" s="66"/>
      <c r="BU46" s="66"/>
      <c r="BV46" s="66"/>
      <c r="BW46" s="66"/>
      <c r="BX46" s="66"/>
      <c r="BY46" s="66"/>
      <c r="BZ46" s="66"/>
      <c r="CA46" s="66"/>
      <c r="CB46" s="66"/>
      <c r="CC46" s="66"/>
      <c r="CD46" s="66"/>
      <c r="CE46" s="66"/>
      <c r="CF46" s="66"/>
    </row>
    <row r="47" spans="1:84">
      <c r="A47" s="135"/>
      <c r="B47" s="107"/>
      <c r="C47" s="146" t="s">
        <v>509</v>
      </c>
      <c r="D47" s="147">
        <v>2</v>
      </c>
      <c r="E47" s="608"/>
      <c r="F47" s="610"/>
      <c r="G47" s="611"/>
      <c r="H47" s="988"/>
      <c r="I47" s="718" t="str">
        <f>IF($G47="","",(VLOOKUP($G47,所属・種目コード!$B$3:$D$165,3,0)))</f>
        <v/>
      </c>
      <c r="J47" s="148"/>
      <c r="K47" s="17"/>
      <c r="L47" s="137"/>
      <c r="M47" s="137"/>
      <c r="N47" s="107"/>
      <c r="O47" s="146" t="s">
        <v>509</v>
      </c>
      <c r="P47" s="147">
        <v>2</v>
      </c>
      <c r="Q47" s="608"/>
      <c r="R47" s="610"/>
      <c r="S47" s="611"/>
      <c r="T47" s="988"/>
      <c r="U47" s="718" t="str">
        <f>IF($S47="","",(VLOOKUP(S47,所属・種目コード!$B$3:$D$165,3,0)))</f>
        <v/>
      </c>
      <c r="V47" s="148"/>
      <c r="W47" s="17"/>
      <c r="X47" s="137"/>
      <c r="Y47" s="13"/>
      <c r="Z47" s="13"/>
      <c r="BB47" s="1017" t="s">
        <v>589</v>
      </c>
      <c r="BC47" s="1017"/>
      <c r="BE47" s="167" t="e">
        <f t="shared" si="13"/>
        <v>#VALUE!</v>
      </c>
      <c r="BF47" s="168" t="str">
        <f>$I$49</f>
        <v/>
      </c>
      <c r="BG47" s="167">
        <f>$G$49</f>
        <v>0</v>
      </c>
      <c r="BI47" s="167">
        <f t="shared" si="14"/>
        <v>0</v>
      </c>
      <c r="BK47" s="167">
        <f>$D$49</f>
        <v>4</v>
      </c>
      <c r="BL47" s="167">
        <f>$E$49</f>
        <v>0</v>
      </c>
      <c r="BM47" s="169">
        <f>$F$49</f>
        <v>0</v>
      </c>
      <c r="BN47" s="17">
        <v>11</v>
      </c>
      <c r="BT47" s="66"/>
      <c r="BU47" s="66"/>
      <c r="BV47" s="66"/>
      <c r="BW47" s="66"/>
      <c r="BX47" s="66"/>
      <c r="BY47" s="66"/>
      <c r="BZ47" s="66"/>
      <c r="CA47" s="66"/>
      <c r="CB47" s="66"/>
      <c r="CC47" s="66"/>
      <c r="CD47" s="66"/>
      <c r="CE47" s="66"/>
      <c r="CF47" s="66"/>
    </row>
    <row r="48" spans="1:84" ht="16.5">
      <c r="A48" s="135"/>
      <c r="B48" s="107"/>
      <c r="C48" s="149">
        <v>2</v>
      </c>
      <c r="D48" s="150">
        <v>3</v>
      </c>
      <c r="E48" s="608"/>
      <c r="F48" s="610"/>
      <c r="G48" s="611"/>
      <c r="H48" s="988"/>
      <c r="I48" s="718" t="str">
        <f>IF($G48="","",(VLOOKUP($G48,所属・種目コード!$B$3:$D$165,3,0)))</f>
        <v/>
      </c>
      <c r="J48" s="151" t="e">
        <f>$C$48+$I$48+2000</f>
        <v>#VALUE!</v>
      </c>
      <c r="K48" s="17"/>
      <c r="L48" s="137"/>
      <c r="M48" s="137"/>
      <c r="N48" s="107"/>
      <c r="O48" s="149">
        <v>2</v>
      </c>
      <c r="P48" s="150">
        <v>3</v>
      </c>
      <c r="Q48" s="608"/>
      <c r="R48" s="610"/>
      <c r="S48" s="611"/>
      <c r="T48" s="988"/>
      <c r="U48" s="718" t="str">
        <f>IF($S48="","",(VLOOKUP(S48,所属・種目コード!$B$3:$D$165,3,0)))</f>
        <v/>
      </c>
      <c r="V48" s="151" t="e">
        <f>$O$48+$U$48+2100</f>
        <v>#VALUE!</v>
      </c>
      <c r="W48" s="17"/>
      <c r="X48" s="137"/>
      <c r="Y48" s="13"/>
      <c r="Z48" s="13"/>
      <c r="BB48" s="1017" t="s">
        <v>589</v>
      </c>
      <c r="BC48" s="1017"/>
      <c r="BE48" s="167" t="e">
        <f t="shared" si="13"/>
        <v>#VALUE!</v>
      </c>
      <c r="BF48" s="168" t="str">
        <f>$I$50</f>
        <v/>
      </c>
      <c r="BG48" s="167">
        <f>$G$50</f>
        <v>0</v>
      </c>
      <c r="BI48" s="167">
        <f t="shared" si="14"/>
        <v>0</v>
      </c>
      <c r="BK48" s="167">
        <f>$D$50</f>
        <v>5</v>
      </c>
      <c r="BL48" s="167">
        <f>$E$50</f>
        <v>0</v>
      </c>
      <c r="BM48" s="169">
        <f>$F$50</f>
        <v>0</v>
      </c>
      <c r="BN48" s="17">
        <v>11</v>
      </c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</row>
    <row r="49" spans="1:84">
      <c r="A49" s="135"/>
      <c r="B49" s="107"/>
      <c r="C49" s="58"/>
      <c r="D49" s="150">
        <v>4</v>
      </c>
      <c r="E49" s="608"/>
      <c r="F49" s="610"/>
      <c r="G49" s="611"/>
      <c r="H49" s="988"/>
      <c r="I49" s="718" t="str">
        <f>IF($G49="","",(VLOOKUP($G49,所属・種目コード!$B$3:$D$165,3,0)))</f>
        <v/>
      </c>
      <c r="J49" s="152"/>
      <c r="K49" s="17"/>
      <c r="L49" s="137"/>
      <c r="M49" s="137"/>
      <c r="N49" s="107"/>
      <c r="O49" s="58"/>
      <c r="P49" s="150">
        <v>4</v>
      </c>
      <c r="Q49" s="608"/>
      <c r="R49" s="610"/>
      <c r="S49" s="611"/>
      <c r="T49" s="988"/>
      <c r="U49" s="718" t="str">
        <f>IF($S49="","",(VLOOKUP(S49,所属・種目コード!$B$3:$D$165,3,0)))</f>
        <v/>
      </c>
      <c r="V49" s="152"/>
      <c r="W49" s="17"/>
      <c r="X49" s="137"/>
      <c r="Y49" s="13"/>
      <c r="Z49" s="13"/>
      <c r="BB49" s="1017" t="s">
        <v>589</v>
      </c>
      <c r="BC49" s="1017"/>
      <c r="BE49" s="167" t="e">
        <f t="shared" si="13"/>
        <v>#VALUE!</v>
      </c>
      <c r="BF49" s="168" t="str">
        <f>$I$51</f>
        <v/>
      </c>
      <c r="BG49" s="167">
        <f>$G$51</f>
        <v>0</v>
      </c>
      <c r="BI49" s="167">
        <f t="shared" si="14"/>
        <v>0</v>
      </c>
      <c r="BK49" s="167">
        <f>$D$51</f>
        <v>6</v>
      </c>
      <c r="BL49" s="167">
        <f>$E$51</f>
        <v>0</v>
      </c>
      <c r="BM49" s="169">
        <f>$F$51</f>
        <v>0</v>
      </c>
      <c r="BN49" s="17">
        <v>11</v>
      </c>
      <c r="BT49" s="66"/>
      <c r="BU49" s="66"/>
      <c r="BV49" s="66"/>
      <c r="BW49" s="66"/>
      <c r="BX49" s="66"/>
      <c r="BY49" s="66"/>
      <c r="BZ49" s="66"/>
      <c r="CA49" s="66"/>
      <c r="CB49" s="66"/>
      <c r="CC49" s="66"/>
      <c r="CD49" s="66"/>
      <c r="CE49" s="66"/>
      <c r="CF49" s="66"/>
    </row>
    <row r="50" spans="1:84">
      <c r="A50" s="135"/>
      <c r="B50" s="107"/>
      <c r="C50" s="58"/>
      <c r="D50" s="150">
        <v>5</v>
      </c>
      <c r="E50" s="608"/>
      <c r="F50" s="610"/>
      <c r="G50" s="611"/>
      <c r="H50" s="988"/>
      <c r="I50" s="718" t="str">
        <f>IF($G50="","",(VLOOKUP($G50,所属・種目コード!$B$3:$D$165,3,0)))</f>
        <v/>
      </c>
      <c r="J50" s="152"/>
      <c r="K50" s="17"/>
      <c r="L50" s="137"/>
      <c r="M50" s="137"/>
      <c r="N50" s="107"/>
      <c r="O50" s="58"/>
      <c r="P50" s="150">
        <v>5</v>
      </c>
      <c r="Q50" s="608"/>
      <c r="R50" s="610"/>
      <c r="S50" s="611"/>
      <c r="T50" s="988"/>
      <c r="U50" s="718" t="str">
        <f>IF($S50="","",(VLOOKUP(S50,所属・種目コード!$B$3:$D$165,3,0)))</f>
        <v/>
      </c>
      <c r="V50" s="152"/>
      <c r="W50" s="17"/>
      <c r="X50" s="137"/>
      <c r="Y50" s="13"/>
      <c r="Z50" s="13"/>
      <c r="BE50" s="13"/>
      <c r="BT50" s="66"/>
      <c r="BU50" s="66"/>
      <c r="BV50" s="66"/>
      <c r="BW50" s="66"/>
      <c r="BX50" s="66"/>
      <c r="BY50" s="66"/>
      <c r="BZ50" s="66"/>
      <c r="CA50" s="66"/>
      <c r="CB50" s="66"/>
      <c r="CC50" s="66"/>
      <c r="CD50" s="66"/>
      <c r="CE50" s="66"/>
      <c r="CF50" s="66"/>
    </row>
    <row r="51" spans="1:84" ht="14.5" thickBot="1">
      <c r="A51" s="135"/>
      <c r="B51" s="107"/>
      <c r="C51" s="59"/>
      <c r="D51" s="153">
        <v>6</v>
      </c>
      <c r="E51" s="609"/>
      <c r="F51" s="612"/>
      <c r="G51" s="613"/>
      <c r="H51" s="989"/>
      <c r="I51" s="719" t="str">
        <f>IF($G51="","",(VLOOKUP($G51,所属・種目コード!$B$3:$D$165,3,0)))</f>
        <v/>
      </c>
      <c r="J51" s="156"/>
      <c r="K51" s="17"/>
      <c r="L51" s="137"/>
      <c r="M51" s="137"/>
      <c r="N51" s="107"/>
      <c r="O51" s="59"/>
      <c r="P51" s="153">
        <v>6</v>
      </c>
      <c r="Q51" s="609"/>
      <c r="R51" s="612"/>
      <c r="S51" s="613"/>
      <c r="T51" s="989"/>
      <c r="U51" s="719" t="str">
        <f>IF($S51="","",(VLOOKUP(S51,所属・種目コード!$B$3:$D$165,3,0)))</f>
        <v/>
      </c>
      <c r="V51" s="156"/>
      <c r="W51" s="17"/>
      <c r="X51" s="137"/>
      <c r="Y51" s="13"/>
      <c r="Z51" s="13"/>
      <c r="BE51" s="13"/>
      <c r="BT51" s="66"/>
      <c r="BU51" s="66"/>
      <c r="BV51" s="66"/>
      <c r="BW51" s="66"/>
      <c r="BX51" s="66"/>
      <c r="BY51" s="66"/>
      <c r="BZ51" s="66"/>
      <c r="CA51" s="66"/>
      <c r="CB51" s="66"/>
      <c r="CC51" s="66"/>
      <c r="CD51" s="66"/>
      <c r="CE51" s="66"/>
      <c r="CF51" s="66"/>
    </row>
    <row r="52" spans="1:84">
      <c r="A52" s="135"/>
      <c r="B52" s="107"/>
      <c r="C52" s="17"/>
      <c r="D52" s="17"/>
      <c r="E52" s="107"/>
      <c r="F52" s="157"/>
      <c r="G52" s="107"/>
      <c r="H52" s="157"/>
      <c r="I52" s="107"/>
      <c r="J52" s="17"/>
      <c r="K52" s="17"/>
      <c r="L52" s="137"/>
      <c r="M52" s="137"/>
      <c r="N52" s="107"/>
      <c r="O52" s="17"/>
      <c r="P52" s="17"/>
      <c r="Q52" s="107"/>
      <c r="R52" s="157"/>
      <c r="S52" s="107"/>
      <c r="T52" s="157"/>
      <c r="U52" s="107"/>
      <c r="V52" s="17"/>
      <c r="W52" s="17"/>
      <c r="X52" s="137"/>
      <c r="Y52" s="13"/>
      <c r="Z52" s="13"/>
      <c r="BE52" s="1016" t="s">
        <v>472</v>
      </c>
      <c r="BF52" s="1016"/>
      <c r="BT52" s="66"/>
      <c r="BU52" s="66"/>
      <c r="BV52" s="66"/>
      <c r="BW52" s="66"/>
      <c r="BX52" s="66"/>
      <c r="BY52" s="66"/>
      <c r="BZ52" s="66"/>
      <c r="CA52" s="66"/>
      <c r="CB52" s="66"/>
      <c r="CC52" s="66"/>
      <c r="CD52" s="66"/>
      <c r="CE52" s="66"/>
      <c r="CF52" s="66"/>
    </row>
    <row r="53" spans="1:84">
      <c r="A53" s="135"/>
      <c r="B53" s="107"/>
      <c r="C53" s="17"/>
      <c r="D53" s="17"/>
      <c r="E53" s="107"/>
      <c r="F53" s="157"/>
      <c r="G53" s="107"/>
      <c r="H53" s="157"/>
      <c r="I53" s="107"/>
      <c r="J53" s="17"/>
      <c r="K53" s="17"/>
      <c r="L53" s="137"/>
      <c r="M53" s="137"/>
      <c r="N53" s="107"/>
      <c r="O53" s="17"/>
      <c r="P53" s="17"/>
      <c r="Q53" s="107"/>
      <c r="R53" s="157"/>
      <c r="S53" s="107"/>
      <c r="T53" s="157"/>
      <c r="U53" s="107"/>
      <c r="V53" s="17"/>
      <c r="W53" s="17"/>
      <c r="X53" s="137"/>
      <c r="Y53" s="13"/>
      <c r="Z53" s="13"/>
      <c r="BE53" s="13"/>
      <c r="BT53" s="66"/>
      <c r="BU53" s="66"/>
      <c r="BV53" s="66"/>
      <c r="BW53" s="66"/>
      <c r="BX53" s="66"/>
      <c r="BY53" s="66"/>
      <c r="BZ53" s="66"/>
      <c r="CA53" s="66"/>
      <c r="CB53" s="66"/>
      <c r="CC53" s="66"/>
      <c r="CD53" s="66"/>
      <c r="CE53" s="66"/>
      <c r="CF53" s="66"/>
    </row>
    <row r="54" spans="1:84" ht="18" customHeight="1">
      <c r="A54" s="135"/>
      <c r="B54" s="107"/>
      <c r="C54" s="17"/>
      <c r="D54" s="17"/>
      <c r="E54" s="107"/>
      <c r="F54" s="157"/>
      <c r="G54" s="107"/>
      <c r="H54" s="157"/>
      <c r="I54" s="107"/>
      <c r="J54" s="17"/>
      <c r="K54" s="17"/>
      <c r="L54" s="137"/>
      <c r="M54" s="137"/>
      <c r="N54" s="107"/>
      <c r="O54" s="17"/>
      <c r="P54" s="17"/>
      <c r="Q54" s="107"/>
      <c r="R54" s="157"/>
      <c r="S54" s="107"/>
      <c r="T54" s="157"/>
      <c r="U54" s="107"/>
      <c r="V54" s="17"/>
      <c r="W54" s="17"/>
      <c r="X54" s="137"/>
      <c r="Y54" s="13"/>
      <c r="Z54" s="13"/>
      <c r="BE54" s="13" t="s">
        <v>396</v>
      </c>
      <c r="BF54" s="13" t="s">
        <v>397</v>
      </c>
      <c r="BG54" s="13" t="s">
        <v>398</v>
      </c>
      <c r="BH54" s="13" t="s">
        <v>399</v>
      </c>
      <c r="BI54" s="13" t="s">
        <v>400</v>
      </c>
      <c r="BJ54" s="26" t="s">
        <v>401</v>
      </c>
      <c r="BK54" s="13" t="s">
        <v>402</v>
      </c>
      <c r="BL54" s="13" t="s">
        <v>47</v>
      </c>
      <c r="BM54" s="13" t="s">
        <v>52</v>
      </c>
      <c r="BN54" s="13" t="s">
        <v>403</v>
      </c>
      <c r="BO54" s="13" t="s">
        <v>404</v>
      </c>
      <c r="BP54" s="13" t="s">
        <v>405</v>
      </c>
      <c r="BQ54" s="13" t="s">
        <v>406</v>
      </c>
      <c r="BT54" s="66"/>
      <c r="BU54" s="66"/>
      <c r="BV54" s="66"/>
      <c r="BW54" s="66"/>
      <c r="BX54" s="66"/>
      <c r="BY54" s="66"/>
      <c r="BZ54" s="66"/>
      <c r="CA54" s="66"/>
      <c r="CB54" s="66"/>
      <c r="CC54" s="66"/>
      <c r="CD54" s="66"/>
      <c r="CE54" s="66"/>
      <c r="CF54" s="66"/>
    </row>
    <row r="55" spans="1:84">
      <c r="A55" s="135"/>
      <c r="B55" s="107"/>
      <c r="C55" s="17"/>
      <c r="D55" s="17"/>
      <c r="E55" s="107"/>
      <c r="F55" s="157"/>
      <c r="G55" s="107"/>
      <c r="H55" s="157"/>
      <c r="I55" s="107"/>
      <c r="J55" s="17"/>
      <c r="K55" s="17"/>
      <c r="L55" s="137"/>
      <c r="M55" s="137"/>
      <c r="N55" s="107"/>
      <c r="O55" s="17"/>
      <c r="P55" s="17"/>
      <c r="Q55" s="107"/>
      <c r="R55" s="157"/>
      <c r="S55" s="107"/>
      <c r="T55" s="157"/>
      <c r="U55" s="107"/>
      <c r="V55" s="17"/>
      <c r="W55" s="17"/>
      <c r="X55" s="137"/>
      <c r="Y55" s="13"/>
      <c r="Z55" s="13"/>
      <c r="BE55" s="143" t="e">
        <f t="shared" ref="BE55:BE60" si="15">$V$15</f>
        <v>#VALUE!</v>
      </c>
      <c r="BF55" s="144" t="str">
        <f>$U$13</f>
        <v/>
      </c>
      <c r="BG55" s="143" t="str">
        <f>$S$13</f>
        <v/>
      </c>
      <c r="BH55" s="13"/>
      <c r="BI55" s="143">
        <f t="shared" ref="BI55:BI60" si="16">$T$13</f>
        <v>0</v>
      </c>
      <c r="BJ55" s="26"/>
      <c r="BK55" s="143" t="str">
        <f t="shared" ref="BK55:BL59" si="17">AU25</f>
        <v/>
      </c>
      <c r="BL55" s="143">
        <f t="shared" si="17"/>
        <v>11</v>
      </c>
      <c r="BM55" s="145" t="str">
        <f>$R$13</f>
        <v/>
      </c>
      <c r="BN55" s="17">
        <v>11</v>
      </c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</row>
    <row r="56" spans="1:84">
      <c r="A56" s="135"/>
      <c r="B56" s="107"/>
      <c r="C56" s="17"/>
      <c r="D56" s="17"/>
      <c r="E56" s="107"/>
      <c r="F56" s="157"/>
      <c r="G56" s="107"/>
      <c r="H56" s="157"/>
      <c r="I56" s="107"/>
      <c r="J56" s="17"/>
      <c r="K56" s="17"/>
      <c r="L56" s="137"/>
      <c r="M56" s="137"/>
      <c r="N56" s="107"/>
      <c r="O56" s="17"/>
      <c r="P56" s="17"/>
      <c r="Q56" s="107"/>
      <c r="R56" s="157"/>
      <c r="S56" s="107"/>
      <c r="T56" s="157"/>
      <c r="U56" s="107"/>
      <c r="V56" s="17"/>
      <c r="W56" s="17"/>
      <c r="X56" s="137"/>
      <c r="Y56" s="13"/>
      <c r="Z56" s="13"/>
      <c r="BE56" s="143" t="e">
        <f t="shared" si="15"/>
        <v>#VALUE!</v>
      </c>
      <c r="BF56" s="144" t="str">
        <f>$U$14</f>
        <v/>
      </c>
      <c r="BG56" s="143" t="str">
        <f>$S$14</f>
        <v/>
      </c>
      <c r="BH56" s="13"/>
      <c r="BI56" s="143">
        <f t="shared" si="16"/>
        <v>0</v>
      </c>
      <c r="BJ56" s="26"/>
      <c r="BK56" s="143" t="str">
        <f t="shared" si="17"/>
        <v/>
      </c>
      <c r="BL56" s="143">
        <f t="shared" si="17"/>
        <v>11</v>
      </c>
      <c r="BM56" s="145" t="str">
        <f>$R$14</f>
        <v/>
      </c>
      <c r="BN56" s="17">
        <v>11</v>
      </c>
      <c r="BT56" s="66"/>
      <c r="BU56" s="66"/>
      <c r="BV56" s="66"/>
      <c r="BW56" s="66"/>
      <c r="BX56" s="66"/>
      <c r="BY56" s="66"/>
      <c r="BZ56" s="66"/>
      <c r="CA56" s="66"/>
      <c r="CB56" s="66"/>
      <c r="CC56" s="66"/>
      <c r="CD56" s="66"/>
      <c r="CE56" s="66"/>
      <c r="CF56" s="66"/>
    </row>
    <row r="57" spans="1:84">
      <c r="A57" s="135"/>
      <c r="B57" s="135"/>
      <c r="C57" s="137"/>
      <c r="D57" s="137"/>
      <c r="E57" s="135"/>
      <c r="F57" s="136"/>
      <c r="G57" s="135"/>
      <c r="H57" s="136"/>
      <c r="I57" s="135"/>
      <c r="J57" s="137"/>
      <c r="K57" s="137"/>
      <c r="L57" s="137"/>
      <c r="M57" s="137"/>
      <c r="N57" s="137"/>
      <c r="O57" s="137"/>
      <c r="P57" s="137"/>
      <c r="Q57" s="137"/>
      <c r="R57" s="135"/>
      <c r="S57" s="135"/>
      <c r="T57" s="135"/>
      <c r="U57" s="135"/>
      <c r="V57" s="135"/>
      <c r="W57" s="135"/>
      <c r="X57" s="135"/>
      <c r="BE57" s="143" t="e">
        <f t="shared" si="15"/>
        <v>#VALUE!</v>
      </c>
      <c r="BF57" s="144" t="str">
        <f>$U$15</f>
        <v/>
      </c>
      <c r="BG57" s="143" t="str">
        <f>$S$15</f>
        <v/>
      </c>
      <c r="BH57" s="13"/>
      <c r="BI57" s="143">
        <f t="shared" si="16"/>
        <v>0</v>
      </c>
      <c r="BJ57" s="26"/>
      <c r="BK57" s="143" t="e">
        <f t="shared" si="17"/>
        <v>#REF!</v>
      </c>
      <c r="BL57" s="143">
        <f t="shared" si="17"/>
        <v>11</v>
      </c>
      <c r="BM57" s="145" t="str">
        <f>$R$15</f>
        <v/>
      </c>
      <c r="BN57" s="17">
        <v>11</v>
      </c>
      <c r="BT57" s="66"/>
      <c r="BU57" s="66"/>
      <c r="BV57" s="66"/>
      <c r="BW57" s="66"/>
      <c r="BX57" s="66"/>
      <c r="BY57" s="66"/>
      <c r="BZ57" s="66"/>
      <c r="CA57" s="66"/>
      <c r="CB57" s="66"/>
      <c r="CC57" s="66"/>
      <c r="CD57" s="66"/>
      <c r="CE57" s="66"/>
      <c r="CF57" s="66"/>
    </row>
    <row r="58" spans="1:84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138" t="e">
        <f t="shared" si="15"/>
        <v>#VALUE!</v>
      </c>
      <c r="BF58" s="177" t="str">
        <f>$U$16</f>
        <v/>
      </c>
      <c r="BG58" s="138" t="str">
        <f>$S$16</f>
        <v/>
      </c>
      <c r="BH58" s="138"/>
      <c r="BI58" s="138">
        <f t="shared" si="16"/>
        <v>0</v>
      </c>
      <c r="BJ58" s="178"/>
      <c r="BK58" s="138" t="e">
        <f t="shared" si="17"/>
        <v>#REF!</v>
      </c>
      <c r="BL58" s="138">
        <f t="shared" si="17"/>
        <v>11</v>
      </c>
      <c r="BM58" s="66" t="str">
        <f>$R$16</f>
        <v/>
      </c>
      <c r="BN58" s="138">
        <v>11</v>
      </c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  <c r="CA58" s="66"/>
      <c r="CB58" s="66"/>
      <c r="CC58" s="66"/>
      <c r="CD58" s="66"/>
      <c r="CE58" s="66"/>
      <c r="CF58" s="66"/>
    </row>
    <row r="59" spans="1:84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138" t="e">
        <f t="shared" si="15"/>
        <v>#VALUE!</v>
      </c>
      <c r="BF59" s="177" t="str">
        <f>$U$17</f>
        <v/>
      </c>
      <c r="BG59" s="138" t="str">
        <f>$S$17</f>
        <v/>
      </c>
      <c r="BH59" s="138"/>
      <c r="BI59" s="138">
        <f t="shared" si="16"/>
        <v>0</v>
      </c>
      <c r="BJ59" s="178"/>
      <c r="BK59" s="138" t="e">
        <f t="shared" si="17"/>
        <v>#REF!</v>
      </c>
      <c r="BL59" s="138">
        <f t="shared" si="17"/>
        <v>11</v>
      </c>
      <c r="BM59" s="66" t="str">
        <f>$R$17</f>
        <v/>
      </c>
      <c r="BN59" s="138">
        <v>11</v>
      </c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  <c r="CA59" s="66"/>
      <c r="CB59" s="66"/>
      <c r="CC59" s="66"/>
      <c r="CD59" s="66"/>
      <c r="CE59" s="66"/>
      <c r="CF59" s="66"/>
    </row>
    <row r="60" spans="1:84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138" t="e">
        <f t="shared" si="15"/>
        <v>#VALUE!</v>
      </c>
      <c r="BF60" s="177" t="str">
        <f>$U$18</f>
        <v/>
      </c>
      <c r="BG60" s="138" t="str">
        <f>$S$18</f>
        <v/>
      </c>
      <c r="BH60" s="138"/>
      <c r="BI60" s="138">
        <f t="shared" si="16"/>
        <v>0</v>
      </c>
      <c r="BJ60" s="178"/>
      <c r="BK60" s="138" t="e">
        <f>AU32</f>
        <v>#REF!</v>
      </c>
      <c r="BL60" s="138">
        <f>AV32</f>
        <v>11</v>
      </c>
      <c r="BM60" s="66" t="str">
        <f>$R$18</f>
        <v/>
      </c>
      <c r="BN60" s="138">
        <v>11</v>
      </c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6"/>
      <c r="CE60" s="66"/>
      <c r="CF60" s="66"/>
    </row>
    <row r="61" spans="1:84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138" t="e">
        <f t="shared" ref="BE61:BE66" si="18">$J$26</f>
        <v>#VALUE!</v>
      </c>
      <c r="BF61" s="177" t="str">
        <f>$U$24</f>
        <v/>
      </c>
      <c r="BG61" s="138" t="str">
        <f>$S$24</f>
        <v/>
      </c>
      <c r="BH61" s="66"/>
      <c r="BI61" s="138">
        <f t="shared" ref="BI61:BI66" si="19">$T$24</f>
        <v>0</v>
      </c>
      <c r="BJ61" s="66"/>
      <c r="BK61" s="138">
        <f>$P$24</f>
        <v>1</v>
      </c>
      <c r="BL61" s="138">
        <f>$Q$24</f>
        <v>0</v>
      </c>
      <c r="BM61" s="66" t="str">
        <f>$R$24</f>
        <v/>
      </c>
      <c r="BN61" s="138">
        <v>11</v>
      </c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  <c r="CA61" s="66"/>
      <c r="CB61" s="66"/>
      <c r="CC61" s="66"/>
      <c r="CD61" s="66"/>
      <c r="CE61" s="66"/>
      <c r="CF61" s="66"/>
    </row>
    <row r="62" spans="1:84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138" t="e">
        <f t="shared" si="18"/>
        <v>#VALUE!</v>
      </c>
      <c r="BF62" s="177" t="str">
        <f>$U$25</f>
        <v/>
      </c>
      <c r="BG62" s="138" t="str">
        <f>$S$25</f>
        <v/>
      </c>
      <c r="BH62" s="66"/>
      <c r="BI62" s="138">
        <f t="shared" si="19"/>
        <v>0</v>
      </c>
      <c r="BJ62" s="66"/>
      <c r="BK62" s="138">
        <f>$P$25</f>
        <v>2</v>
      </c>
      <c r="BL62" s="138">
        <f>$Q$25</f>
        <v>0</v>
      </c>
      <c r="BM62" s="66" t="str">
        <f>$R$25</f>
        <v/>
      </c>
      <c r="BN62" s="138">
        <v>11</v>
      </c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</row>
    <row r="63" spans="1:84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138" t="e">
        <f t="shared" si="18"/>
        <v>#VALUE!</v>
      </c>
      <c r="BF63" s="177" t="str">
        <f>$U$26</f>
        <v/>
      </c>
      <c r="BG63" s="138" t="str">
        <f>$S$26</f>
        <v/>
      </c>
      <c r="BH63" s="66"/>
      <c r="BI63" s="138">
        <f t="shared" si="19"/>
        <v>0</v>
      </c>
      <c r="BJ63" s="66"/>
      <c r="BK63" s="138">
        <f>$P$26</f>
        <v>3</v>
      </c>
      <c r="BL63" s="138">
        <f>$Q$26</f>
        <v>0</v>
      </c>
      <c r="BM63" s="66" t="str">
        <f>$R$26</f>
        <v/>
      </c>
      <c r="BN63" s="138">
        <v>11</v>
      </c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  <c r="CA63" s="66"/>
      <c r="CB63" s="66"/>
      <c r="CC63" s="66"/>
      <c r="CD63" s="66"/>
      <c r="CE63" s="66"/>
      <c r="CF63" s="66"/>
    </row>
    <row r="64" spans="1:84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138" t="e">
        <f t="shared" si="18"/>
        <v>#VALUE!</v>
      </c>
      <c r="BF64" s="177" t="str">
        <f>$U$27</f>
        <v/>
      </c>
      <c r="BG64" s="138" t="str">
        <f>$S$27</f>
        <v/>
      </c>
      <c r="BH64" s="66"/>
      <c r="BI64" s="138">
        <f t="shared" si="19"/>
        <v>0</v>
      </c>
      <c r="BJ64" s="66"/>
      <c r="BK64" s="138">
        <f>$P$27</f>
        <v>4</v>
      </c>
      <c r="BL64" s="138">
        <f>$Q$27</f>
        <v>0</v>
      </c>
      <c r="BM64" s="66" t="str">
        <f>$R$27</f>
        <v/>
      </c>
      <c r="BN64" s="138">
        <v>11</v>
      </c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</row>
    <row r="65" spans="1:84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138" t="e">
        <f t="shared" si="18"/>
        <v>#VALUE!</v>
      </c>
      <c r="BF65" s="177" t="str">
        <f>$U$28</f>
        <v/>
      </c>
      <c r="BG65" s="138" t="str">
        <f>$S$28</f>
        <v/>
      </c>
      <c r="BH65" s="66"/>
      <c r="BI65" s="138">
        <f t="shared" si="19"/>
        <v>0</v>
      </c>
      <c r="BJ65" s="66"/>
      <c r="BK65" s="138">
        <f>$P$28</f>
        <v>5</v>
      </c>
      <c r="BL65" s="138">
        <f>$Q$28</f>
        <v>0</v>
      </c>
      <c r="BM65" s="66" t="str">
        <f>$R$28</f>
        <v/>
      </c>
      <c r="BN65" s="138">
        <v>11</v>
      </c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</row>
    <row r="66" spans="1:84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138" t="e">
        <f t="shared" si="18"/>
        <v>#VALUE!</v>
      </c>
      <c r="BF66" s="177" t="str">
        <f>$U$29</f>
        <v/>
      </c>
      <c r="BG66" s="138" t="str">
        <f>$S$29</f>
        <v/>
      </c>
      <c r="BH66" s="66"/>
      <c r="BI66" s="138">
        <f t="shared" si="19"/>
        <v>0</v>
      </c>
      <c r="BJ66" s="66"/>
      <c r="BK66" s="138">
        <f>$P$29</f>
        <v>6</v>
      </c>
      <c r="BL66" s="138">
        <f>$Q$29</f>
        <v>0</v>
      </c>
      <c r="BM66" s="66" t="str">
        <f>$R$29</f>
        <v/>
      </c>
      <c r="BN66" s="138">
        <v>11</v>
      </c>
      <c r="BO66" s="66"/>
      <c r="BP66" s="66"/>
      <c r="BQ66" s="138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</row>
    <row r="67" spans="1:84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138" t="e">
        <f>#REF!</f>
        <v>#REF!</v>
      </c>
      <c r="BF67" s="177" t="e">
        <f>#REF!</f>
        <v>#REF!</v>
      </c>
      <c r="BG67" s="138" t="e">
        <f>#REF!</f>
        <v>#REF!</v>
      </c>
      <c r="BH67" s="66"/>
      <c r="BI67" s="138" t="e">
        <f>#REF!</f>
        <v>#REF!</v>
      </c>
      <c r="BJ67" s="66"/>
      <c r="BK67" s="138" t="e">
        <f>#REF!</f>
        <v>#REF!</v>
      </c>
      <c r="BL67" s="138" t="e">
        <f>#REF!</f>
        <v>#REF!</v>
      </c>
      <c r="BM67" s="66" t="e">
        <f>#REF!</f>
        <v>#REF!</v>
      </c>
      <c r="BN67" s="138">
        <v>11</v>
      </c>
      <c r="BO67" s="66"/>
      <c r="BP67" s="66"/>
      <c r="BQ67" s="138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</row>
    <row r="68" spans="1:84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138" t="e">
        <f>#REF!</f>
        <v>#REF!</v>
      </c>
      <c r="BF68" s="177" t="e">
        <f>#REF!</f>
        <v>#REF!</v>
      </c>
      <c r="BG68" s="138" t="e">
        <f>#REF!</f>
        <v>#REF!</v>
      </c>
      <c r="BH68" s="66"/>
      <c r="BI68" s="138" t="e">
        <f>#REF!</f>
        <v>#REF!</v>
      </c>
      <c r="BJ68" s="66"/>
      <c r="BK68" s="138" t="e">
        <f>#REF!</f>
        <v>#REF!</v>
      </c>
      <c r="BL68" s="138" t="e">
        <f>#REF!</f>
        <v>#REF!</v>
      </c>
      <c r="BM68" s="66" t="e">
        <f>#REF!</f>
        <v>#REF!</v>
      </c>
      <c r="BN68" s="138">
        <v>11</v>
      </c>
      <c r="BO68" s="66"/>
      <c r="BP68" s="66"/>
      <c r="BQ68" s="138"/>
      <c r="BR68" s="66"/>
      <c r="BS68" s="66"/>
      <c r="BT68" s="66"/>
      <c r="BU68" s="66"/>
      <c r="BV68" s="66"/>
      <c r="BW68" s="66"/>
      <c r="BX68" s="66"/>
      <c r="BY68" s="66"/>
      <c r="BZ68" s="66"/>
      <c r="CA68" s="66"/>
      <c r="CB68" s="66"/>
      <c r="CC68" s="66"/>
      <c r="CD68" s="66"/>
      <c r="CE68" s="66"/>
      <c r="CF68" s="66"/>
    </row>
    <row r="69" spans="1:84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138" t="e">
        <f>#REF!</f>
        <v>#REF!</v>
      </c>
      <c r="BF69" s="177" t="e">
        <f>#REF!</f>
        <v>#REF!</v>
      </c>
      <c r="BG69" s="138" t="e">
        <f>#REF!</f>
        <v>#REF!</v>
      </c>
      <c r="BH69" s="66"/>
      <c r="BI69" s="138" t="e">
        <f>#REF!</f>
        <v>#REF!</v>
      </c>
      <c r="BJ69" s="66"/>
      <c r="BK69" s="138" t="e">
        <f>#REF!</f>
        <v>#REF!</v>
      </c>
      <c r="BL69" s="138" t="e">
        <f>#REF!</f>
        <v>#REF!</v>
      </c>
      <c r="BM69" s="66" t="e">
        <f>#REF!</f>
        <v>#REF!</v>
      </c>
      <c r="BN69" s="138">
        <v>11</v>
      </c>
      <c r="BO69" s="66"/>
      <c r="BP69" s="66"/>
      <c r="BQ69" s="138"/>
      <c r="BR69" s="66"/>
      <c r="BS69" s="66"/>
      <c r="BT69" s="66"/>
      <c r="BU69" s="66"/>
      <c r="BV69" s="66"/>
      <c r="BW69" s="66"/>
      <c r="BX69" s="66"/>
      <c r="BY69" s="66"/>
      <c r="BZ69" s="66"/>
      <c r="CA69" s="66"/>
      <c r="CB69" s="66"/>
      <c r="CC69" s="66"/>
      <c r="CD69" s="66"/>
      <c r="CE69" s="66"/>
      <c r="CF69" s="66"/>
    </row>
    <row r="70" spans="1:84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138" t="e">
        <f>#REF!</f>
        <v>#REF!</v>
      </c>
      <c r="BF70" s="177" t="e">
        <f>#REF!</f>
        <v>#REF!</v>
      </c>
      <c r="BG70" s="138" t="e">
        <f>#REF!</f>
        <v>#REF!</v>
      </c>
      <c r="BH70" s="66"/>
      <c r="BI70" s="138" t="e">
        <f>#REF!</f>
        <v>#REF!</v>
      </c>
      <c r="BJ70" s="66"/>
      <c r="BK70" s="138" t="e">
        <f>#REF!</f>
        <v>#REF!</v>
      </c>
      <c r="BL70" s="138" t="e">
        <f>#REF!</f>
        <v>#REF!</v>
      </c>
      <c r="BM70" s="66" t="e">
        <f>#REF!</f>
        <v>#REF!</v>
      </c>
      <c r="BN70" s="138">
        <v>11</v>
      </c>
      <c r="BO70" s="66"/>
      <c r="BP70" s="66"/>
      <c r="BQ70" s="138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</row>
    <row r="71" spans="1:84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138" t="e">
        <f>#REF!</f>
        <v>#REF!</v>
      </c>
      <c r="BF71" s="177" t="e">
        <f>#REF!</f>
        <v>#REF!</v>
      </c>
      <c r="BG71" s="138" t="e">
        <f>#REF!</f>
        <v>#REF!</v>
      </c>
      <c r="BH71" s="66"/>
      <c r="BI71" s="138" t="e">
        <f>#REF!</f>
        <v>#REF!</v>
      </c>
      <c r="BJ71" s="66"/>
      <c r="BK71" s="138" t="e">
        <f>#REF!</f>
        <v>#REF!</v>
      </c>
      <c r="BL71" s="138" t="e">
        <f>#REF!</f>
        <v>#REF!</v>
      </c>
      <c r="BM71" s="66" t="e">
        <f>#REF!</f>
        <v>#REF!</v>
      </c>
      <c r="BN71" s="138">
        <v>11</v>
      </c>
      <c r="BO71" s="66"/>
      <c r="BP71" s="66"/>
      <c r="BQ71" s="138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</row>
    <row r="72" spans="1:84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138" t="e">
        <f>#REF!</f>
        <v>#REF!</v>
      </c>
      <c r="BF72" s="177" t="e">
        <f>#REF!</f>
        <v>#REF!</v>
      </c>
      <c r="BG72" s="138" t="e">
        <f>#REF!</f>
        <v>#REF!</v>
      </c>
      <c r="BH72" s="66"/>
      <c r="BI72" s="138" t="e">
        <f>#REF!</f>
        <v>#REF!</v>
      </c>
      <c r="BJ72" s="66"/>
      <c r="BK72" s="138" t="e">
        <f>#REF!</f>
        <v>#REF!</v>
      </c>
      <c r="BL72" s="138" t="e">
        <f>#REF!</f>
        <v>#REF!</v>
      </c>
      <c r="BM72" s="66" t="e">
        <f>#REF!</f>
        <v>#REF!</v>
      </c>
      <c r="BN72" s="138">
        <v>11</v>
      </c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</row>
    <row r="73" spans="1:84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1017" t="s">
        <v>589</v>
      </c>
      <c r="BC73" s="1017"/>
      <c r="BD73" s="66"/>
      <c r="BE73" s="138" t="e">
        <f t="shared" ref="BE73:BE78" si="20">$V$37</f>
        <v>#VALUE!</v>
      </c>
      <c r="BF73" s="177" t="str">
        <f>$U$35</f>
        <v/>
      </c>
      <c r="BG73" s="138">
        <f>$S$35</f>
        <v>0</v>
      </c>
      <c r="BH73" s="66"/>
      <c r="BI73" s="138">
        <f t="shared" ref="BI73:BI78" si="21">$T$35</f>
        <v>0</v>
      </c>
      <c r="BJ73" s="66"/>
      <c r="BK73" s="138">
        <f>$P$35</f>
        <v>1</v>
      </c>
      <c r="BL73" s="138">
        <f>$Q$35</f>
        <v>0</v>
      </c>
      <c r="BM73" s="66">
        <f>$R$35</f>
        <v>0</v>
      </c>
      <c r="BN73" s="138">
        <v>11</v>
      </c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</row>
    <row r="74" spans="1:84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1017" t="s">
        <v>589</v>
      </c>
      <c r="BC74" s="1017"/>
      <c r="BD74" s="66"/>
      <c r="BE74" s="138" t="e">
        <f t="shared" si="20"/>
        <v>#VALUE!</v>
      </c>
      <c r="BF74" s="177" t="str">
        <f>$U$36</f>
        <v/>
      </c>
      <c r="BG74" s="138">
        <f>$S$36</f>
        <v>0</v>
      </c>
      <c r="BH74" s="66"/>
      <c r="BI74" s="138">
        <f t="shared" si="21"/>
        <v>0</v>
      </c>
      <c r="BJ74" s="66"/>
      <c r="BK74" s="138">
        <f>$P$36</f>
        <v>2</v>
      </c>
      <c r="BL74" s="138">
        <f>$Q$36</f>
        <v>0</v>
      </c>
      <c r="BM74" s="66">
        <f>$R$36</f>
        <v>0</v>
      </c>
      <c r="BN74" s="138">
        <v>11</v>
      </c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</row>
    <row r="75" spans="1:84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1017" t="s">
        <v>589</v>
      </c>
      <c r="BC75" s="1017"/>
      <c r="BD75" s="66"/>
      <c r="BE75" s="138" t="e">
        <f t="shared" si="20"/>
        <v>#VALUE!</v>
      </c>
      <c r="BF75" s="177" t="str">
        <f>$U$37</f>
        <v/>
      </c>
      <c r="BG75" s="138">
        <f>$S$37</f>
        <v>0</v>
      </c>
      <c r="BH75" s="66"/>
      <c r="BI75" s="138">
        <f t="shared" si="21"/>
        <v>0</v>
      </c>
      <c r="BJ75" s="66"/>
      <c r="BK75" s="138">
        <f>$P$37</f>
        <v>3</v>
      </c>
      <c r="BL75" s="138">
        <f>$Q$37</f>
        <v>0</v>
      </c>
      <c r="BM75" s="66">
        <f>$R$37</f>
        <v>0</v>
      </c>
      <c r="BN75" s="138">
        <v>11</v>
      </c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</row>
    <row r="76" spans="1:84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1017" t="s">
        <v>589</v>
      </c>
      <c r="BC76" s="1017"/>
      <c r="BD76" s="66"/>
      <c r="BE76" s="138" t="e">
        <f t="shared" si="20"/>
        <v>#VALUE!</v>
      </c>
      <c r="BF76" s="177" t="str">
        <f>$U$38</f>
        <v/>
      </c>
      <c r="BG76" s="138">
        <f>$S$38</f>
        <v>0</v>
      </c>
      <c r="BH76" s="66"/>
      <c r="BI76" s="138">
        <f t="shared" si="21"/>
        <v>0</v>
      </c>
      <c r="BJ76" s="66"/>
      <c r="BK76" s="138">
        <f>$P$38</f>
        <v>4</v>
      </c>
      <c r="BL76" s="138">
        <f>$Q$38</f>
        <v>0</v>
      </c>
      <c r="BM76" s="66">
        <f>$R$38</f>
        <v>0</v>
      </c>
      <c r="BN76" s="138">
        <v>11</v>
      </c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  <c r="CA76" s="66"/>
      <c r="CB76" s="66"/>
      <c r="CC76" s="66"/>
      <c r="CD76" s="66"/>
      <c r="CE76" s="66"/>
      <c r="CF76" s="66"/>
    </row>
    <row r="77" spans="1:84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1017" t="s">
        <v>589</v>
      </c>
      <c r="BC77" s="1017"/>
      <c r="BD77" s="66"/>
      <c r="BE77" s="138" t="e">
        <f t="shared" si="20"/>
        <v>#VALUE!</v>
      </c>
      <c r="BF77" s="177" t="str">
        <f>$U$39</f>
        <v/>
      </c>
      <c r="BG77" s="138">
        <f>$S$39</f>
        <v>0</v>
      </c>
      <c r="BH77" s="66"/>
      <c r="BI77" s="138">
        <f t="shared" si="21"/>
        <v>0</v>
      </c>
      <c r="BJ77" s="66"/>
      <c r="BK77" s="138">
        <f>$P$39</f>
        <v>5</v>
      </c>
      <c r="BL77" s="138">
        <f>$Q$39</f>
        <v>0</v>
      </c>
      <c r="BM77" s="66">
        <f>$R$39</f>
        <v>0</v>
      </c>
      <c r="BN77" s="138">
        <v>11</v>
      </c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</row>
    <row r="78" spans="1:84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1017" t="s">
        <v>589</v>
      </c>
      <c r="BC78" s="1017"/>
      <c r="BD78" s="66"/>
      <c r="BE78" s="138" t="e">
        <f t="shared" si="20"/>
        <v>#VALUE!</v>
      </c>
      <c r="BF78" s="177" t="str">
        <f>$U$40</f>
        <v/>
      </c>
      <c r="BG78" s="138">
        <f>$S$40</f>
        <v>0</v>
      </c>
      <c r="BH78" s="66"/>
      <c r="BI78" s="138">
        <f t="shared" si="21"/>
        <v>0</v>
      </c>
      <c r="BJ78" s="66"/>
      <c r="BK78" s="138">
        <f>$P$40</f>
        <v>6</v>
      </c>
      <c r="BL78" s="138">
        <f>$Q$40</f>
        <v>0</v>
      </c>
      <c r="BM78" s="66">
        <f>$R$40</f>
        <v>0</v>
      </c>
      <c r="BN78" s="138">
        <v>11</v>
      </c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</row>
    <row r="79" spans="1:84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1017" t="s">
        <v>589</v>
      </c>
      <c r="BC79" s="1017"/>
      <c r="BD79" s="66"/>
      <c r="BE79" s="138" t="e">
        <f>$V$48</f>
        <v>#VALUE!</v>
      </c>
      <c r="BF79" s="177" t="str">
        <f>$U$46</f>
        <v/>
      </c>
      <c r="BG79" s="138">
        <f>$S$46</f>
        <v>0</v>
      </c>
      <c r="BH79" s="66"/>
      <c r="BI79" s="138">
        <f>$H$46</f>
        <v>0</v>
      </c>
      <c r="BJ79" s="66"/>
      <c r="BK79" s="138">
        <f>$P$46</f>
        <v>1</v>
      </c>
      <c r="BL79" s="138">
        <f>$Q$46</f>
        <v>0</v>
      </c>
      <c r="BM79" s="66">
        <f>$R$46</f>
        <v>0</v>
      </c>
      <c r="BN79" s="138">
        <v>11</v>
      </c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  <c r="CA79" s="66"/>
      <c r="CB79" s="66"/>
      <c r="CC79" s="66"/>
      <c r="CD79" s="66"/>
      <c r="CE79" s="66"/>
      <c r="CF79" s="66"/>
    </row>
    <row r="80" spans="1:84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1017" t="s">
        <v>589</v>
      </c>
      <c r="BC80" s="1017"/>
      <c r="BD80" s="66"/>
      <c r="BE80" s="138" t="e">
        <f>$V$48</f>
        <v>#VALUE!</v>
      </c>
      <c r="BF80" s="177" t="str">
        <f>$U$47</f>
        <v/>
      </c>
      <c r="BG80" s="138">
        <f>$S$47</f>
        <v>0</v>
      </c>
      <c r="BH80" s="66"/>
      <c r="BI80" s="138">
        <f>$H$46</f>
        <v>0</v>
      </c>
      <c r="BJ80" s="66"/>
      <c r="BK80" s="138">
        <f>$P$47</f>
        <v>2</v>
      </c>
      <c r="BL80" s="138">
        <f>$Q$47</f>
        <v>0</v>
      </c>
      <c r="BM80" s="66">
        <f>$R$47</f>
        <v>0</v>
      </c>
      <c r="BN80" s="138">
        <v>11</v>
      </c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</row>
    <row r="81" spans="1:84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1017" t="s">
        <v>589</v>
      </c>
      <c r="BC81" s="1017"/>
      <c r="BD81" s="66"/>
      <c r="BE81" s="138" t="e">
        <f>$V$48</f>
        <v>#VALUE!</v>
      </c>
      <c r="BF81" s="177" t="str">
        <f>$U$48</f>
        <v/>
      </c>
      <c r="BG81" s="138">
        <f>$S$48</f>
        <v>0</v>
      </c>
      <c r="BH81" s="66"/>
      <c r="BI81" s="138">
        <f>$H$46</f>
        <v>0</v>
      </c>
      <c r="BJ81" s="66"/>
      <c r="BK81" s="138">
        <f>$P$48</f>
        <v>3</v>
      </c>
      <c r="BL81" s="138">
        <f>$Q$48</f>
        <v>0</v>
      </c>
      <c r="BM81" s="66">
        <f>$R$48</f>
        <v>0</v>
      </c>
      <c r="BN81" s="138">
        <v>11</v>
      </c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</row>
    <row r="82" spans="1:84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1017" t="s">
        <v>589</v>
      </c>
      <c r="BC82" s="1017"/>
      <c r="BD82" s="66"/>
      <c r="BE82" s="138" t="e">
        <f>$V$48</f>
        <v>#VALUE!</v>
      </c>
      <c r="BF82" s="177" t="str">
        <f>$U$50</f>
        <v/>
      </c>
      <c r="BG82" s="138">
        <f>$S$49</f>
        <v>0</v>
      </c>
      <c r="BH82" s="66"/>
      <c r="BI82" s="138">
        <f>$H$46</f>
        <v>0</v>
      </c>
      <c r="BJ82" s="66"/>
      <c r="BK82" s="138">
        <f>$P$49</f>
        <v>4</v>
      </c>
      <c r="BL82" s="138">
        <f>$Q$49</f>
        <v>0</v>
      </c>
      <c r="BM82" s="66">
        <f>$R$49</f>
        <v>0</v>
      </c>
      <c r="BN82" s="138">
        <v>11</v>
      </c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  <c r="CA82" s="66"/>
      <c r="CB82" s="66"/>
      <c r="CC82" s="66"/>
      <c r="CD82" s="66"/>
      <c r="CE82" s="66"/>
      <c r="CF82" s="66"/>
    </row>
    <row r="83" spans="1:84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138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1017" t="s">
        <v>589</v>
      </c>
      <c r="BC83" s="1017"/>
      <c r="BD83" s="66"/>
      <c r="BE83" s="138" t="e">
        <f t="shared" ref="BE83:BE84" si="22">$V$48</f>
        <v>#VALUE!</v>
      </c>
      <c r="BF83" s="177" t="str">
        <f>$U$50</f>
        <v/>
      </c>
      <c r="BG83" s="138">
        <f>$S$50</f>
        <v>0</v>
      </c>
      <c r="BH83" s="66"/>
      <c r="BI83" s="138">
        <f t="shared" ref="BI83:BI84" si="23">$H$46</f>
        <v>0</v>
      </c>
      <c r="BJ83" s="66"/>
      <c r="BK83" s="138">
        <f t="shared" ref="BK83:BK84" si="24">$P$49</f>
        <v>4</v>
      </c>
      <c r="BL83" s="138">
        <f>$Q$50</f>
        <v>0</v>
      </c>
      <c r="BM83" s="66">
        <f t="shared" ref="BM83:BM84" si="25">$R$49</f>
        <v>0</v>
      </c>
      <c r="BN83" s="138">
        <v>12</v>
      </c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  <c r="CA83" s="66"/>
      <c r="CB83" s="66"/>
      <c r="CC83" s="66"/>
      <c r="CD83" s="66"/>
      <c r="CE83" s="66"/>
      <c r="CF83" s="66"/>
    </row>
    <row r="84" spans="1:84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1017" t="s">
        <v>589</v>
      </c>
      <c r="BC84" s="1017"/>
      <c r="BD84" s="66"/>
      <c r="BE84" s="138" t="e">
        <f t="shared" si="22"/>
        <v>#VALUE!</v>
      </c>
      <c r="BF84" s="177" t="str">
        <f>$U$51</f>
        <v/>
      </c>
      <c r="BG84" s="138">
        <f>$S$51</f>
        <v>0</v>
      </c>
      <c r="BH84" s="66"/>
      <c r="BI84" s="138">
        <f t="shared" si="23"/>
        <v>0</v>
      </c>
      <c r="BJ84" s="66"/>
      <c r="BK84" s="138">
        <f t="shared" si="24"/>
        <v>4</v>
      </c>
      <c r="BL84" s="138">
        <f>$Q$51</f>
        <v>0</v>
      </c>
      <c r="BM84" s="66">
        <f t="shared" si="25"/>
        <v>0</v>
      </c>
      <c r="BN84" s="138">
        <v>13</v>
      </c>
      <c r="BO84" s="66"/>
      <c r="BP84" s="66"/>
      <c r="BQ84" s="66"/>
      <c r="BR84" s="66"/>
      <c r="BS84" s="66"/>
      <c r="BT84" s="66"/>
      <c r="BU84" s="66"/>
      <c r="BV84" s="66"/>
    </row>
    <row r="85" spans="1:84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</row>
    <row r="86" spans="1:84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</row>
    <row r="87" spans="1:84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</row>
    <row r="88" spans="1:84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</row>
    <row r="89" spans="1:84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</row>
    <row r="90" spans="1:84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</row>
    <row r="91" spans="1:84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</row>
    <row r="92" spans="1:84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  <c r="BL92" s="66"/>
      <c r="BM92" s="66"/>
      <c r="BN92" s="66"/>
      <c r="BO92" s="66"/>
      <c r="BP92" s="66"/>
      <c r="BQ92" s="66"/>
      <c r="BR92" s="66"/>
      <c r="BS92" s="66"/>
      <c r="BT92" s="66"/>
      <c r="BU92" s="66"/>
      <c r="BV92" s="66"/>
    </row>
    <row r="93" spans="1:84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  <c r="BL93" s="66"/>
      <c r="BM93" s="66"/>
      <c r="BN93" s="66"/>
      <c r="BO93" s="66"/>
      <c r="BP93" s="66"/>
      <c r="BQ93" s="66"/>
      <c r="BR93" s="66"/>
      <c r="BS93" s="66"/>
      <c r="BT93" s="66"/>
      <c r="BU93" s="66"/>
      <c r="BV93" s="66"/>
    </row>
    <row r="94" spans="1:84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  <c r="BL94" s="66"/>
      <c r="BM94" s="66"/>
      <c r="BN94" s="66"/>
      <c r="BO94" s="66"/>
      <c r="BP94" s="66"/>
      <c r="BQ94" s="66"/>
      <c r="BR94" s="66"/>
      <c r="BS94" s="66"/>
      <c r="BT94" s="66"/>
      <c r="BU94" s="66"/>
      <c r="BV94" s="66"/>
    </row>
    <row r="95" spans="1:84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</row>
    <row r="96" spans="1:84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</row>
    <row r="97" spans="1:74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</row>
    <row r="98" spans="1:74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</row>
    <row r="99" spans="1:74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/>
      <c r="BR99" s="66"/>
      <c r="BS99" s="66"/>
      <c r="BT99" s="66"/>
      <c r="BU99" s="66"/>
      <c r="BV99" s="66"/>
    </row>
    <row r="100" spans="1:74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66"/>
      <c r="BU100" s="66"/>
      <c r="BV100" s="66"/>
    </row>
    <row r="101" spans="1:74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</row>
    <row r="102" spans="1:74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</row>
    <row r="103" spans="1:74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</row>
    <row r="104" spans="1:74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</row>
    <row r="105" spans="1:74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</row>
    <row r="106" spans="1:74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</row>
    <row r="107" spans="1:74">
      <c r="A107" s="66"/>
      <c r="B107" s="66"/>
      <c r="C107" s="66"/>
      <c r="D107" s="66"/>
      <c r="E107" s="66"/>
      <c r="F107" s="68"/>
      <c r="G107" s="66"/>
      <c r="H107" s="68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</row>
    <row r="108" spans="1:74">
      <c r="A108" s="66"/>
      <c r="B108" s="66"/>
      <c r="C108" s="66"/>
      <c r="D108" s="66"/>
      <c r="E108" s="66"/>
      <c r="F108" s="68"/>
      <c r="G108" s="66"/>
      <c r="H108" s="68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</row>
    <row r="109" spans="1:74">
      <c r="A109" s="66"/>
      <c r="B109" s="66"/>
      <c r="C109" s="66"/>
      <c r="D109" s="66"/>
      <c r="E109" s="66"/>
      <c r="F109" s="68"/>
      <c r="G109" s="66"/>
      <c r="H109" s="68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</row>
    <row r="110" spans="1:74">
      <c r="A110" s="66"/>
      <c r="B110" s="66"/>
      <c r="C110" s="66"/>
      <c r="D110" s="66"/>
      <c r="E110" s="66"/>
      <c r="F110" s="68"/>
      <c r="G110" s="66"/>
      <c r="H110" s="68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</row>
    <row r="111" spans="1:74">
      <c r="A111" s="66"/>
      <c r="B111" s="66"/>
      <c r="C111" s="66"/>
      <c r="D111" s="66"/>
      <c r="E111" s="66"/>
      <c r="F111" s="68"/>
      <c r="G111" s="66"/>
      <c r="H111" s="68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</row>
    <row r="112" spans="1:74">
      <c r="A112" s="66"/>
      <c r="B112" s="66"/>
      <c r="C112" s="66"/>
      <c r="D112" s="66"/>
      <c r="E112" s="66"/>
      <c r="F112" s="68"/>
      <c r="G112" s="66"/>
      <c r="H112" s="68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</row>
    <row r="113" spans="1:74">
      <c r="A113" s="66"/>
      <c r="B113" s="66"/>
      <c r="C113" s="66"/>
      <c r="D113" s="66"/>
      <c r="E113" s="66"/>
      <c r="F113" s="68"/>
      <c r="G113" s="66"/>
      <c r="H113" s="68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</row>
    <row r="114" spans="1:74">
      <c r="A114" s="66"/>
      <c r="B114" s="66"/>
      <c r="C114" s="66"/>
      <c r="D114" s="66"/>
      <c r="E114" s="66"/>
      <c r="F114" s="68"/>
      <c r="G114" s="66"/>
      <c r="H114" s="68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</row>
    <row r="115" spans="1:74">
      <c r="A115" s="66"/>
      <c r="B115" s="66"/>
      <c r="C115" s="66"/>
      <c r="D115" s="66"/>
      <c r="E115" s="66"/>
      <c r="F115" s="68"/>
      <c r="G115" s="66"/>
      <c r="H115" s="68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</row>
    <row r="116" spans="1:74">
      <c r="A116" s="66"/>
      <c r="B116" s="66"/>
      <c r="C116" s="66"/>
      <c r="D116" s="66"/>
      <c r="E116" s="66"/>
      <c r="F116" s="68"/>
      <c r="G116" s="66"/>
      <c r="H116" s="68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</row>
    <row r="117" spans="1:74">
      <c r="A117" s="66"/>
      <c r="B117" s="66"/>
      <c r="C117" s="66"/>
      <c r="D117" s="66"/>
      <c r="E117" s="66"/>
      <c r="F117" s="68"/>
      <c r="G117" s="66"/>
      <c r="H117" s="68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</row>
    <row r="118" spans="1:74">
      <c r="A118" s="66"/>
      <c r="B118" s="66"/>
      <c r="C118" s="66"/>
      <c r="D118" s="66"/>
      <c r="E118" s="66"/>
      <c r="F118" s="68"/>
      <c r="G118" s="66"/>
      <c r="H118" s="68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</row>
    <row r="119" spans="1:74">
      <c r="A119" s="66"/>
      <c r="B119" s="66"/>
      <c r="C119" s="66"/>
      <c r="D119" s="66"/>
      <c r="E119" s="66"/>
      <c r="F119" s="68"/>
      <c r="G119" s="66"/>
      <c r="H119" s="68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</row>
    <row r="120" spans="1:74">
      <c r="A120" s="66"/>
      <c r="B120" s="66"/>
      <c r="C120" s="66"/>
      <c r="D120" s="66"/>
      <c r="E120" s="66"/>
      <c r="F120" s="68"/>
      <c r="G120" s="66"/>
      <c r="H120" s="68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</row>
    <row r="121" spans="1:74">
      <c r="A121" s="66"/>
      <c r="B121" s="66"/>
      <c r="C121" s="66"/>
      <c r="D121" s="66"/>
      <c r="E121" s="66"/>
      <c r="F121" s="68"/>
      <c r="G121" s="66"/>
      <c r="H121" s="68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</row>
    <row r="122" spans="1:74">
      <c r="A122" s="66"/>
      <c r="B122" s="66"/>
      <c r="C122" s="66"/>
      <c r="D122" s="66"/>
      <c r="E122" s="66"/>
      <c r="F122" s="68"/>
      <c r="G122" s="66"/>
      <c r="H122" s="68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</row>
    <row r="123" spans="1:74">
      <c r="A123" s="66"/>
      <c r="B123" s="66"/>
      <c r="C123" s="66"/>
      <c r="D123" s="66"/>
      <c r="E123" s="66"/>
      <c r="F123" s="68"/>
      <c r="G123" s="66"/>
      <c r="H123" s="68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</row>
    <row r="124" spans="1:74">
      <c r="A124" s="66"/>
      <c r="B124" s="66"/>
      <c r="C124" s="66"/>
      <c r="D124" s="66"/>
      <c r="E124" s="66"/>
      <c r="F124" s="68"/>
      <c r="G124" s="66"/>
      <c r="H124" s="68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</row>
    <row r="125" spans="1:74">
      <c r="A125" s="66"/>
      <c r="B125" s="66"/>
      <c r="C125" s="66"/>
      <c r="D125" s="66"/>
      <c r="E125" s="66"/>
      <c r="F125" s="68"/>
      <c r="G125" s="66"/>
      <c r="H125" s="68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</row>
    <row r="126" spans="1:74">
      <c r="A126" s="66"/>
      <c r="B126" s="66"/>
      <c r="C126" s="66"/>
      <c r="D126" s="66"/>
      <c r="E126" s="66"/>
      <c r="F126" s="68"/>
      <c r="G126" s="66"/>
      <c r="H126" s="68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</row>
    <row r="127" spans="1:74">
      <c r="A127" s="66"/>
      <c r="B127" s="66"/>
      <c r="C127" s="66"/>
      <c r="D127" s="66"/>
      <c r="E127" s="66"/>
      <c r="F127" s="68"/>
      <c r="G127" s="66"/>
      <c r="H127" s="68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</row>
    <row r="128" spans="1:74">
      <c r="A128" s="66"/>
      <c r="B128" s="66"/>
      <c r="C128" s="66"/>
      <c r="D128" s="66"/>
      <c r="E128" s="66"/>
      <c r="F128" s="68"/>
      <c r="G128" s="66"/>
      <c r="H128" s="68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</row>
    <row r="129" spans="1:74">
      <c r="A129" s="66"/>
      <c r="B129" s="66"/>
      <c r="C129" s="66"/>
      <c r="D129" s="66"/>
      <c r="E129" s="66"/>
      <c r="F129" s="68"/>
      <c r="G129" s="66"/>
      <c r="H129" s="68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</row>
    <row r="130" spans="1:74">
      <c r="A130" s="66"/>
      <c r="B130" s="66"/>
      <c r="C130" s="66"/>
      <c r="D130" s="66"/>
      <c r="E130" s="66"/>
      <c r="F130" s="68"/>
      <c r="G130" s="66"/>
      <c r="H130" s="68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</row>
    <row r="131" spans="1:74">
      <c r="A131" s="66"/>
      <c r="B131" s="66"/>
      <c r="C131" s="66"/>
      <c r="D131" s="66"/>
      <c r="E131" s="66"/>
      <c r="F131" s="68"/>
      <c r="G131" s="66"/>
      <c r="H131" s="68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</row>
    <row r="132" spans="1:74">
      <c r="A132" s="66"/>
      <c r="B132" s="66"/>
      <c r="C132" s="66"/>
      <c r="D132" s="66"/>
      <c r="E132" s="66"/>
      <c r="F132" s="68"/>
      <c r="G132" s="66"/>
      <c r="H132" s="68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</row>
    <row r="133" spans="1:74">
      <c r="A133" s="66"/>
      <c r="B133" s="66"/>
      <c r="C133" s="66"/>
      <c r="D133" s="66"/>
      <c r="E133" s="66"/>
      <c r="F133" s="68"/>
      <c r="G133" s="66"/>
      <c r="H133" s="68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</row>
    <row r="134" spans="1:74">
      <c r="A134" s="66"/>
      <c r="B134" s="66"/>
      <c r="C134" s="66"/>
      <c r="D134" s="66"/>
      <c r="E134" s="66"/>
      <c r="F134" s="68"/>
      <c r="G134" s="66"/>
      <c r="H134" s="68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</row>
    <row r="135" spans="1:74">
      <c r="A135" s="66"/>
      <c r="B135" s="66"/>
      <c r="C135" s="66"/>
      <c r="D135" s="66"/>
      <c r="E135" s="66"/>
      <c r="F135" s="68"/>
      <c r="G135" s="66"/>
      <c r="H135" s="68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</row>
    <row r="136" spans="1:74">
      <c r="A136" s="66"/>
      <c r="B136" s="66"/>
      <c r="C136" s="66"/>
      <c r="D136" s="66"/>
      <c r="E136" s="66"/>
      <c r="F136" s="68"/>
      <c r="G136" s="66"/>
      <c r="H136" s="68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</row>
    <row r="137" spans="1:74">
      <c r="A137" s="66"/>
      <c r="B137" s="66"/>
      <c r="C137" s="66"/>
      <c r="D137" s="66"/>
      <c r="E137" s="66"/>
      <c r="F137" s="68"/>
      <c r="G137" s="66"/>
      <c r="H137" s="68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</row>
    <row r="138" spans="1:74">
      <c r="A138" s="66"/>
      <c r="B138" s="66"/>
      <c r="C138" s="66"/>
      <c r="D138" s="66"/>
      <c r="E138" s="66"/>
      <c r="F138" s="68"/>
      <c r="G138" s="66"/>
      <c r="H138" s="68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</row>
    <row r="139" spans="1:74">
      <c r="A139" s="66"/>
      <c r="B139" s="66"/>
      <c r="C139" s="66"/>
      <c r="D139" s="66"/>
      <c r="E139" s="66"/>
      <c r="F139" s="68"/>
      <c r="G139" s="66"/>
      <c r="H139" s="68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</row>
    <row r="140" spans="1:74">
      <c r="A140" s="66"/>
      <c r="B140" s="66"/>
      <c r="C140" s="66"/>
      <c r="D140" s="66"/>
      <c r="E140" s="66"/>
      <c r="F140" s="68"/>
      <c r="G140" s="66"/>
      <c r="H140" s="68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  <c r="BL140" s="66"/>
      <c r="BM140" s="66"/>
      <c r="BN140" s="66"/>
      <c r="BO140" s="66"/>
      <c r="BP140" s="66"/>
      <c r="BQ140" s="66"/>
      <c r="BR140" s="66"/>
      <c r="BS140" s="66"/>
      <c r="BT140" s="66"/>
      <c r="BU140" s="66"/>
      <c r="BV140" s="66"/>
    </row>
    <row r="141" spans="1:74">
      <c r="A141" s="66"/>
      <c r="B141" s="66"/>
      <c r="C141" s="66"/>
      <c r="D141" s="66"/>
      <c r="E141" s="66"/>
      <c r="F141" s="68"/>
      <c r="G141" s="66"/>
      <c r="H141" s="68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  <c r="BL141" s="66"/>
      <c r="BM141" s="66"/>
      <c r="BN141" s="66"/>
      <c r="BO141" s="66"/>
      <c r="BP141" s="66"/>
      <c r="BQ141" s="66"/>
      <c r="BR141" s="66"/>
      <c r="BS141" s="66"/>
      <c r="BT141" s="66"/>
      <c r="BU141" s="66"/>
      <c r="BV141" s="66"/>
    </row>
    <row r="142" spans="1:74">
      <c r="A142" s="66"/>
      <c r="B142" s="66"/>
      <c r="C142" s="66"/>
      <c r="D142" s="66"/>
      <c r="E142" s="66"/>
      <c r="F142" s="68"/>
      <c r="G142" s="66"/>
      <c r="H142" s="68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  <c r="BL142" s="66"/>
      <c r="BM142" s="66"/>
      <c r="BN142" s="66"/>
      <c r="BO142" s="66"/>
      <c r="BP142" s="66"/>
      <c r="BQ142" s="66"/>
      <c r="BR142" s="66"/>
      <c r="BS142" s="66"/>
      <c r="BT142" s="66"/>
      <c r="BU142" s="66"/>
      <c r="BV142" s="66"/>
    </row>
    <row r="143" spans="1:74">
      <c r="A143" s="66"/>
      <c r="B143" s="66"/>
      <c r="C143" s="66"/>
      <c r="D143" s="66"/>
      <c r="E143" s="66"/>
      <c r="F143" s="68"/>
      <c r="G143" s="66"/>
      <c r="H143" s="68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/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</row>
    <row r="144" spans="1:74">
      <c r="A144" s="66"/>
      <c r="B144" s="66"/>
      <c r="C144" s="66"/>
      <c r="D144" s="66"/>
      <c r="E144" s="66"/>
      <c r="F144" s="68"/>
      <c r="G144" s="66"/>
      <c r="H144" s="68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</row>
    <row r="145" spans="1:74">
      <c r="A145" s="66"/>
      <c r="B145" s="66"/>
      <c r="C145" s="66"/>
      <c r="D145" s="66"/>
      <c r="E145" s="66"/>
      <c r="F145" s="68"/>
      <c r="G145" s="66"/>
      <c r="H145" s="68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</row>
    <row r="146" spans="1:74">
      <c r="A146" s="66"/>
      <c r="B146" s="66"/>
      <c r="C146" s="66"/>
      <c r="D146" s="66"/>
      <c r="E146" s="66"/>
      <c r="F146" s="68"/>
      <c r="G146" s="66"/>
      <c r="H146" s="68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</row>
    <row r="147" spans="1:74">
      <c r="A147" s="66"/>
      <c r="B147" s="66"/>
      <c r="C147" s="66"/>
      <c r="D147" s="66"/>
      <c r="E147" s="66"/>
      <c r="F147" s="68"/>
      <c r="G147" s="66"/>
      <c r="H147" s="68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</row>
    <row r="148" spans="1:74">
      <c r="A148" s="66"/>
      <c r="B148" s="66"/>
      <c r="C148" s="66"/>
      <c r="D148" s="66"/>
      <c r="E148" s="66"/>
      <c r="F148" s="68"/>
      <c r="G148" s="66"/>
      <c r="H148" s="68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</row>
    <row r="149" spans="1:74">
      <c r="A149" s="66"/>
      <c r="B149" s="66"/>
      <c r="C149" s="66"/>
      <c r="D149" s="66"/>
      <c r="E149" s="66"/>
      <c r="F149" s="68"/>
      <c r="G149" s="66"/>
      <c r="H149" s="68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  <c r="BL149" s="66"/>
      <c r="BM149" s="66"/>
      <c r="BN149" s="66"/>
      <c r="BO149" s="66"/>
      <c r="BP149" s="66"/>
      <c r="BQ149" s="66"/>
      <c r="BR149" s="66"/>
      <c r="BS149" s="66"/>
      <c r="BT149" s="66"/>
      <c r="BU149" s="66"/>
      <c r="BV149" s="66"/>
    </row>
    <row r="150" spans="1:74">
      <c r="A150" s="66"/>
      <c r="B150" s="66"/>
      <c r="C150" s="66"/>
      <c r="D150" s="66"/>
      <c r="E150" s="66"/>
      <c r="F150" s="68"/>
      <c r="G150" s="66"/>
      <c r="H150" s="68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  <c r="BL150" s="66"/>
      <c r="BM150" s="66"/>
      <c r="BN150" s="66"/>
      <c r="BO150" s="66"/>
      <c r="BP150" s="66"/>
      <c r="BQ150" s="66"/>
      <c r="BR150" s="66"/>
      <c r="BS150" s="66"/>
      <c r="BT150" s="66"/>
      <c r="BU150" s="66"/>
      <c r="BV150" s="66"/>
    </row>
    <row r="151" spans="1:74">
      <c r="A151" s="66"/>
      <c r="B151" s="66"/>
      <c r="C151" s="66"/>
      <c r="D151" s="66"/>
      <c r="E151" s="66"/>
      <c r="F151" s="68"/>
      <c r="G151" s="66"/>
      <c r="H151" s="68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</row>
    <row r="152" spans="1:74">
      <c r="A152" s="66"/>
      <c r="B152" s="66"/>
      <c r="C152" s="66"/>
      <c r="D152" s="66"/>
      <c r="E152" s="66"/>
      <c r="F152" s="68"/>
      <c r="G152" s="66"/>
      <c r="H152" s="68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  <c r="BL152" s="66"/>
      <c r="BM152" s="66"/>
      <c r="BN152" s="66"/>
      <c r="BO152" s="66"/>
      <c r="BP152" s="66"/>
      <c r="BQ152" s="66"/>
      <c r="BR152" s="66"/>
      <c r="BS152" s="66"/>
      <c r="BT152" s="66"/>
      <c r="BU152" s="66"/>
      <c r="BV152" s="66"/>
    </row>
    <row r="153" spans="1:74">
      <c r="A153" s="66"/>
      <c r="B153" s="66"/>
      <c r="C153" s="66"/>
      <c r="D153" s="66"/>
      <c r="E153" s="66"/>
      <c r="F153" s="68"/>
      <c r="G153" s="66"/>
      <c r="H153" s="68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  <c r="BL153" s="66"/>
      <c r="BM153" s="66"/>
      <c r="BN153" s="66"/>
      <c r="BO153" s="66"/>
      <c r="BP153" s="66"/>
      <c r="BQ153" s="66"/>
      <c r="BR153" s="66"/>
      <c r="BS153" s="66"/>
      <c r="BT153" s="66"/>
      <c r="BU153" s="66"/>
      <c r="BV153" s="66"/>
    </row>
    <row r="154" spans="1:74">
      <c r="A154" s="66"/>
      <c r="B154" s="66"/>
      <c r="C154" s="66"/>
      <c r="D154" s="66"/>
      <c r="E154" s="66"/>
      <c r="F154" s="68"/>
      <c r="G154" s="66"/>
      <c r="H154" s="68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  <c r="BL154" s="66"/>
      <c r="BM154" s="66"/>
      <c r="BN154" s="66"/>
      <c r="BO154" s="66"/>
      <c r="BP154" s="66"/>
      <c r="BQ154" s="66"/>
      <c r="BR154" s="66"/>
      <c r="BS154" s="66"/>
      <c r="BT154" s="66"/>
      <c r="BU154" s="66"/>
      <c r="BV154" s="66"/>
    </row>
    <row r="155" spans="1:74">
      <c r="A155" s="66"/>
      <c r="B155" s="66"/>
      <c r="C155" s="66"/>
      <c r="D155" s="66"/>
      <c r="E155" s="66"/>
      <c r="F155" s="68"/>
      <c r="G155" s="66"/>
      <c r="H155" s="68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/>
      <c r="BS155" s="66"/>
      <c r="BT155" s="66"/>
      <c r="BU155" s="66"/>
      <c r="BV155" s="66"/>
    </row>
    <row r="156" spans="1:74">
      <c r="A156" s="66"/>
      <c r="B156" s="66"/>
      <c r="C156" s="66"/>
      <c r="D156" s="66"/>
      <c r="E156" s="66"/>
      <c r="F156" s="68"/>
      <c r="G156" s="66"/>
      <c r="H156" s="68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  <c r="BL156" s="66"/>
      <c r="BM156" s="66"/>
      <c r="BN156" s="66"/>
      <c r="BO156" s="66"/>
      <c r="BP156" s="66"/>
      <c r="BQ156" s="66"/>
      <c r="BR156" s="66"/>
      <c r="BS156" s="66"/>
      <c r="BT156" s="66"/>
      <c r="BU156" s="66"/>
      <c r="BV156" s="66"/>
    </row>
    <row r="157" spans="1:74">
      <c r="A157" s="66"/>
      <c r="B157" s="66"/>
      <c r="C157" s="66"/>
      <c r="D157" s="66"/>
      <c r="E157" s="66"/>
      <c r="F157" s="68"/>
      <c r="G157" s="66"/>
      <c r="H157" s="68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  <c r="BL157" s="66"/>
      <c r="BM157" s="66"/>
      <c r="BN157" s="66"/>
      <c r="BO157" s="66"/>
      <c r="BP157" s="66"/>
      <c r="BQ157" s="66"/>
      <c r="BR157" s="66"/>
      <c r="BS157" s="66"/>
      <c r="BT157" s="66"/>
      <c r="BU157" s="66"/>
      <c r="BV157" s="66"/>
    </row>
    <row r="158" spans="1:74">
      <c r="A158" s="66"/>
      <c r="B158" s="66"/>
      <c r="C158" s="66"/>
      <c r="D158" s="66"/>
      <c r="E158" s="66"/>
      <c r="F158" s="68"/>
      <c r="G158" s="66"/>
      <c r="H158" s="68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  <c r="BL158" s="66"/>
      <c r="BM158" s="66"/>
      <c r="BN158" s="66"/>
      <c r="BO158" s="66"/>
      <c r="BP158" s="66"/>
      <c r="BQ158" s="66"/>
      <c r="BR158" s="66"/>
      <c r="BS158" s="66"/>
      <c r="BT158" s="66"/>
      <c r="BU158" s="66"/>
      <c r="BV158" s="66"/>
    </row>
    <row r="159" spans="1:74">
      <c r="A159" s="66"/>
      <c r="B159" s="66"/>
      <c r="C159" s="66"/>
      <c r="D159" s="66"/>
      <c r="E159" s="66"/>
      <c r="F159" s="68"/>
      <c r="G159" s="66"/>
      <c r="H159" s="68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  <c r="BL159" s="66"/>
      <c r="BM159" s="66"/>
      <c r="BN159" s="66"/>
      <c r="BO159" s="66"/>
      <c r="BP159" s="66"/>
      <c r="BQ159" s="66"/>
      <c r="BR159" s="66"/>
      <c r="BS159" s="66"/>
      <c r="BT159" s="66"/>
      <c r="BU159" s="66"/>
      <c r="BV159" s="66"/>
    </row>
    <row r="160" spans="1:74">
      <c r="A160" s="66"/>
      <c r="B160" s="66"/>
      <c r="C160" s="66"/>
      <c r="D160" s="66"/>
      <c r="E160" s="66"/>
      <c r="F160" s="68"/>
      <c r="G160" s="66"/>
      <c r="H160" s="68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  <c r="BL160" s="66"/>
      <c r="BM160" s="66"/>
      <c r="BN160" s="66"/>
      <c r="BO160" s="66"/>
      <c r="BP160" s="66"/>
      <c r="BQ160" s="66"/>
      <c r="BR160" s="66"/>
      <c r="BS160" s="66"/>
      <c r="BT160" s="66"/>
      <c r="BU160" s="66"/>
      <c r="BV160" s="66"/>
    </row>
    <row r="161" spans="1:74">
      <c r="A161" s="66"/>
      <c r="B161" s="66"/>
      <c r="C161" s="66"/>
      <c r="D161" s="66"/>
      <c r="E161" s="66"/>
      <c r="F161" s="68"/>
      <c r="G161" s="66"/>
      <c r="H161" s="68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  <c r="BL161" s="66"/>
      <c r="BM161" s="66"/>
      <c r="BN161" s="66"/>
      <c r="BO161" s="66"/>
      <c r="BP161" s="66"/>
      <c r="BQ161" s="66"/>
      <c r="BR161" s="66"/>
      <c r="BS161" s="66"/>
      <c r="BT161" s="66"/>
      <c r="BU161" s="66"/>
      <c r="BV161" s="66"/>
    </row>
    <row r="162" spans="1:74">
      <c r="A162" s="66"/>
      <c r="B162" s="66"/>
      <c r="C162" s="66"/>
      <c r="D162" s="66"/>
      <c r="E162" s="66"/>
      <c r="F162" s="68"/>
      <c r="G162" s="66"/>
      <c r="H162" s="68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  <c r="BL162" s="66"/>
      <c r="BM162" s="66"/>
      <c r="BN162" s="66"/>
      <c r="BO162" s="66"/>
      <c r="BP162" s="66"/>
      <c r="BQ162" s="66"/>
      <c r="BR162" s="66"/>
      <c r="BS162" s="66"/>
      <c r="BT162" s="66"/>
      <c r="BU162" s="66"/>
      <c r="BV162" s="66"/>
    </row>
  </sheetData>
  <sheetProtection algorithmName="SHA-512" hashValue="SzpuheOuZH+igxzPfuFan/Phk9qJWrZ1NPNPdG6SQhvO5fm7xVjfibdRUbMTcJzCzOzvuQXZGVJdwjXUlTbTCQ==" saltValue="rrin/WZYslIRRxLpHRG7mw==" spinCount="100000" sheet="1" objects="1" scenarios="1"/>
  <protectedRanges>
    <protectedRange sqref="G34 S34" name="範囲1_2_1"/>
  </protectedRanges>
  <mergeCells count="67">
    <mergeCell ref="C45:D45"/>
    <mergeCell ref="BB74:BC74"/>
    <mergeCell ref="BB37:BC37"/>
    <mergeCell ref="H44:I44"/>
    <mergeCell ref="D30:E30"/>
    <mergeCell ref="O30:P30"/>
    <mergeCell ref="C34:D34"/>
    <mergeCell ref="C33:F33"/>
    <mergeCell ref="C44:F44"/>
    <mergeCell ref="H43:I43"/>
    <mergeCell ref="BB38:BC38"/>
    <mergeCell ref="BB39:BC39"/>
    <mergeCell ref="BB40:BC40"/>
    <mergeCell ref="BB41:BC41"/>
    <mergeCell ref="BB44:BC44"/>
    <mergeCell ref="O45:P45"/>
    <mergeCell ref="BB84:BC84"/>
    <mergeCell ref="BB78:BC78"/>
    <mergeCell ref="BB79:BC79"/>
    <mergeCell ref="BB80:BC80"/>
    <mergeCell ref="BB81:BC81"/>
    <mergeCell ref="BB82:BC82"/>
    <mergeCell ref="BE22:BF22"/>
    <mergeCell ref="BE52:BF52"/>
    <mergeCell ref="BB36:BC36"/>
    <mergeCell ref="T13:T18"/>
    <mergeCell ref="BB83:BC83"/>
    <mergeCell ref="BB75:BC75"/>
    <mergeCell ref="BB76:BC76"/>
    <mergeCell ref="BB77:BC77"/>
    <mergeCell ref="BB73:BC73"/>
    <mergeCell ref="BB48:BC48"/>
    <mergeCell ref="BB49:BC49"/>
    <mergeCell ref="BB45:BC45"/>
    <mergeCell ref="BB46:BC46"/>
    <mergeCell ref="BB47:BC47"/>
    <mergeCell ref="C3:H3"/>
    <mergeCell ref="O3:T3"/>
    <mergeCell ref="H24:H29"/>
    <mergeCell ref="T24:T29"/>
    <mergeCell ref="H46:H51"/>
    <mergeCell ref="T46:T51"/>
    <mergeCell ref="O44:R44"/>
    <mergeCell ref="H35:H40"/>
    <mergeCell ref="T35:T40"/>
    <mergeCell ref="T44:U44"/>
    <mergeCell ref="O34:P34"/>
    <mergeCell ref="O33:R33"/>
    <mergeCell ref="T33:U33"/>
    <mergeCell ref="H33:I33"/>
    <mergeCell ref="T43:U43"/>
    <mergeCell ref="G6:H6"/>
    <mergeCell ref="H13:H18"/>
    <mergeCell ref="C4:F4"/>
    <mergeCell ref="O5:R5"/>
    <mergeCell ref="C12:D12"/>
    <mergeCell ref="O12:P12"/>
    <mergeCell ref="C5:F5"/>
    <mergeCell ref="O4:R4"/>
    <mergeCell ref="C7:G7"/>
    <mergeCell ref="H11:I11"/>
    <mergeCell ref="O8:S8"/>
    <mergeCell ref="D10:F10"/>
    <mergeCell ref="P10:R10"/>
    <mergeCell ref="S6:T6"/>
    <mergeCell ref="C8:G8"/>
    <mergeCell ref="T11:U11"/>
  </mergeCells>
  <phoneticPr fontId="4"/>
  <dataValidations count="4">
    <dataValidation imeMode="halfAlpha" allowBlank="1" showInputMessage="1" showErrorMessage="1" sqref="E35:E40 Q13:Q18 Q35:Q40 E46:E51 I42 U42 BV12 I10 U10 E13:E18 Q46:Q51" xr:uid="{00000000-0002-0000-0500-000000000000}"/>
    <dataValidation imeMode="hiragana" allowBlank="1" showInputMessage="1" showErrorMessage="1" sqref="F35:F40 F46:F51 R35:R40 R46:R51 H35:H40 T35:T40" xr:uid="{00000000-0002-0000-0500-000001000000}"/>
    <dataValidation type="list" allowBlank="1" showInputMessage="1" showErrorMessage="1" sqref="G35:G40" xr:uid="{00000000-0002-0000-0500-000002000000}">
      <formula1>$B$2:$B$83</formula1>
    </dataValidation>
    <dataValidation imeMode="halfAlpha" allowBlank="1" showInputMessage="1" showErrorMessage="1" prompt="説明を読んで！" sqref="H42 H10 T42 T10" xr:uid="{00000000-0002-0000-0500-000003000000}"/>
  </dataValidations>
  <pageMargins left="0.25" right="0.25" top="0.75" bottom="0.75" header="0.3" footer="0.3"/>
  <pageSetup paperSize="9" scale="70" orientation="landscape" verticalDpi="0" r:id="rId1"/>
  <colBreaks count="1" manualBreakCount="1">
    <brk id="60" max="82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種目入力" error="正しい種目データではありません" xr:uid="{00000000-0002-0000-0500-000004000000}">
          <x14:formula1>
            <xm:f>'C:\Users\TAKAHASHI\Desktop\秋季・テスト\[H29・秋季申し込みフォーム・小学.xlsx]所属・種目コード'!#REF!</xm:f>
          </x14:formula1>
          <xm:sqref>S34 G34</xm:sqref>
        </x14:dataValidation>
        <x14:dataValidation type="list" allowBlank="1" showInputMessage="1" showErrorMessage="1" xr:uid="{00000000-0002-0000-0500-000005000000}">
          <x14:formula1>
            <xm:f>所属・種目コード!$F$2:$F$78</xm:f>
          </x14:formula1>
          <xm:sqref>S35:S40</xm:sqref>
        </x14:dataValidation>
        <x14:dataValidation type="list" allowBlank="1" showInputMessage="1" showErrorMessage="1" xr:uid="{5202150F-92C4-4648-81C5-63620A11D1E4}">
          <x14:formula1>
            <xm:f>所属・種目コード!$B$2:$B$154</xm:f>
          </x14:formula1>
          <xm:sqref>G46:G51 S46:S51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345"/>
  <sheetViews>
    <sheetView topLeftCell="A490" zoomScaleNormal="100" workbookViewId="0">
      <selection activeCell="E505" sqref="E505"/>
    </sheetView>
  </sheetViews>
  <sheetFormatPr defaultColWidth="8.6640625" defaultRowHeight="15.5"/>
  <cols>
    <col min="1" max="1" width="11.9140625" style="645" customWidth="1"/>
    <col min="2" max="2" width="14.4140625" style="645" customWidth="1"/>
    <col min="3" max="3" width="14.5" style="645" customWidth="1"/>
    <col min="4" max="4" width="16" style="645" customWidth="1"/>
    <col min="5" max="5" width="16.08203125" style="645" customWidth="1"/>
    <col min="6" max="7" width="5.1640625" style="645" customWidth="1"/>
    <col min="8" max="8" width="14" style="645" customWidth="1"/>
    <col min="9" max="9" width="5.83203125" style="645" customWidth="1"/>
    <col min="10" max="10" width="14" style="645" customWidth="1"/>
    <col min="11" max="11" width="19" customWidth="1"/>
    <col min="12" max="12" width="12.33203125" customWidth="1"/>
    <col min="13" max="13" width="10.6640625" style="103" customWidth="1"/>
    <col min="14" max="14" width="8.6640625" style="659"/>
    <col min="15" max="15" width="12.25" style="647" customWidth="1"/>
    <col min="16" max="16" width="12" style="647" customWidth="1"/>
    <col min="17" max="17" width="19.08203125" style="645" customWidth="1"/>
    <col min="18" max="18" width="11.9140625" style="645" customWidth="1"/>
    <col min="19" max="19" width="19.5" style="646" customWidth="1"/>
    <col min="20" max="21" width="6" style="645" customWidth="1"/>
    <col min="22" max="22" width="11.83203125" style="645" customWidth="1"/>
    <col min="23" max="23" width="11.6640625" style="645" customWidth="1"/>
    <col min="24" max="24" width="4.58203125" style="645" customWidth="1"/>
    <col min="25" max="25" width="15.08203125" style="645" customWidth="1"/>
    <col min="26" max="26" width="16.9140625" style="645" customWidth="1"/>
    <col min="27" max="27" width="11" style="645" customWidth="1"/>
    <col min="28" max="16384" width="8.6640625" style="645"/>
  </cols>
  <sheetData>
    <row r="1" spans="1:27" s="770" customFormat="1" ht="16.5">
      <c r="A1" s="764" t="s">
        <v>4411</v>
      </c>
      <c r="B1" s="765" t="s">
        <v>903</v>
      </c>
      <c r="C1" s="766" t="s">
        <v>52</v>
      </c>
      <c r="D1" s="766" t="s">
        <v>53</v>
      </c>
      <c r="E1" s="766" t="s">
        <v>442</v>
      </c>
      <c r="F1" s="766" t="s">
        <v>55</v>
      </c>
      <c r="G1" s="766" t="s">
        <v>56</v>
      </c>
      <c r="H1" s="767" t="s">
        <v>48</v>
      </c>
      <c r="I1" s="768"/>
      <c r="J1" s="768"/>
      <c r="K1" s="769"/>
      <c r="L1" s="769"/>
      <c r="M1" s="771"/>
      <c r="N1" s="654" t="s">
        <v>4412</v>
      </c>
      <c r="O1" s="657" t="s">
        <v>903</v>
      </c>
      <c r="P1" s="655" t="s">
        <v>48</v>
      </c>
      <c r="Q1" s="656" t="s">
        <v>52</v>
      </c>
      <c r="R1" s="656" t="s">
        <v>53</v>
      </c>
      <c r="S1" s="709" t="s">
        <v>442</v>
      </c>
      <c r="T1" s="656" t="s">
        <v>55</v>
      </c>
      <c r="U1" s="656" t="s">
        <v>56</v>
      </c>
      <c r="V1" s="645"/>
      <c r="W1" s="648" t="s">
        <v>48</v>
      </c>
      <c r="X1" s="645"/>
      <c r="Z1" s="769"/>
      <c r="AA1" s="769"/>
    </row>
    <row r="2" spans="1:27" ht="17" customHeight="1">
      <c r="A2" s="653"/>
      <c r="B2" s="757">
        <v>1</v>
      </c>
      <c r="C2" s="757" t="s">
        <v>6627</v>
      </c>
      <c r="D2" s="757" t="s">
        <v>1687</v>
      </c>
      <c r="E2" s="757" t="s">
        <v>331</v>
      </c>
      <c r="F2" s="757">
        <v>1</v>
      </c>
      <c r="G2" s="757">
        <v>3</v>
      </c>
      <c r="H2" s="763" t="str">
        <f>IF($E2="","",(VLOOKUP($E2,所属・種目コード!$B$2:$D$160,3,0)))</f>
        <v>031175</v>
      </c>
      <c r="I2" t="s">
        <v>3592</v>
      </c>
      <c r="J2" s="758" t="str">
        <f t="shared" ref="J2:J65" si="0">_xlfn.CONCAT(E2,I2)</f>
        <v>滝沢南中中</v>
      </c>
      <c r="K2" s="757" t="s">
        <v>2289</v>
      </c>
      <c r="L2" s="13" t="str">
        <f t="shared" ref="L2:L64" si="1">ASC(K2)</f>
        <v>ｸﾏｶﾞｲ ﾀｲｾｲ</v>
      </c>
      <c r="M2" s="772"/>
      <c r="N2" s="658"/>
      <c r="O2" s="13">
        <v>1</v>
      </c>
      <c r="P2" s="650" t="s">
        <v>761</v>
      </c>
      <c r="Q2" s="757" t="s">
        <v>2197</v>
      </c>
      <c r="R2" s="757" t="s">
        <v>1982</v>
      </c>
      <c r="S2" s="757" t="s">
        <v>331</v>
      </c>
      <c r="T2" s="757" t="s">
        <v>4414</v>
      </c>
      <c r="U2" s="757">
        <v>3</v>
      </c>
      <c r="W2" s="649" t="str">
        <f>IF($S2="","",(VLOOKUP($S2,所属・種目コード!$B$2:$D$160,3,0)))</f>
        <v>031175</v>
      </c>
      <c r="X2" t="s">
        <v>3592</v>
      </c>
      <c r="Y2" s="758" t="str">
        <f t="shared" ref="Y2:Y65" si="2">_xlfn.CONCAT(S2,X2)</f>
        <v>滝沢南中中</v>
      </c>
      <c r="Z2" s="757" t="s">
        <v>4413</v>
      </c>
      <c r="AA2" s="769" t="str">
        <f t="shared" ref="AA2:AA65" si="3">ASC(Z2)</f>
        <v>ｶｼﾜｷﾞ ﾋﾅﾀ</v>
      </c>
    </row>
    <row r="3" spans="1:27" ht="17" customHeight="1">
      <c r="A3" s="652"/>
      <c r="B3" s="757">
        <v>2</v>
      </c>
      <c r="C3" s="757" t="s">
        <v>6628</v>
      </c>
      <c r="D3" s="757" t="s">
        <v>3612</v>
      </c>
      <c r="E3" s="757" t="s">
        <v>331</v>
      </c>
      <c r="F3" s="757">
        <v>1</v>
      </c>
      <c r="G3" s="757">
        <v>3</v>
      </c>
      <c r="H3" s="649" t="str">
        <f>IF($E3="","",(VLOOKUP($E3,所属・種目コード!$B$2:$D$160,3,0)))</f>
        <v>031175</v>
      </c>
      <c r="I3" t="s">
        <v>3592</v>
      </c>
      <c r="J3" s="758" t="str">
        <f t="shared" si="0"/>
        <v>滝沢南中中</v>
      </c>
      <c r="K3" s="757" t="s">
        <v>2291</v>
      </c>
      <c r="L3" s="13" t="str">
        <f t="shared" si="1"/>
        <v>ﾅｶｻﾞﾜ ﾘｷﾄ</v>
      </c>
      <c r="M3" s="772"/>
      <c r="N3" s="658"/>
      <c r="O3" s="13">
        <v>2</v>
      </c>
      <c r="P3" s="650" t="s">
        <v>761</v>
      </c>
      <c r="Q3" s="757" t="s">
        <v>2198</v>
      </c>
      <c r="R3" s="757" t="s">
        <v>1983</v>
      </c>
      <c r="S3" s="757" t="s">
        <v>331</v>
      </c>
      <c r="T3" s="757" t="s">
        <v>4414</v>
      </c>
      <c r="U3" s="757">
        <v>3</v>
      </c>
      <c r="W3" s="649" t="str">
        <f>IF($S3="","",(VLOOKUP($S3,所属・種目コード!$B$2:$D$160,3,0)))</f>
        <v>031175</v>
      </c>
      <c r="X3" t="s">
        <v>3592</v>
      </c>
      <c r="Y3" s="758" t="str">
        <f t="shared" si="2"/>
        <v>滝沢南中中</v>
      </c>
      <c r="Z3" s="757" t="s">
        <v>4415</v>
      </c>
      <c r="AA3" s="769" t="str">
        <f t="shared" si="3"/>
        <v>ﾅｸﾞﾗ ﾕｽﾞｷ</v>
      </c>
    </row>
    <row r="4" spans="1:27" ht="17" customHeight="1">
      <c r="A4" s="652"/>
      <c r="B4" s="757">
        <v>3</v>
      </c>
      <c r="C4" s="757" t="s">
        <v>6629</v>
      </c>
      <c r="D4" s="757" t="s">
        <v>3614</v>
      </c>
      <c r="E4" s="757" t="s">
        <v>331</v>
      </c>
      <c r="F4" s="757">
        <v>1</v>
      </c>
      <c r="G4" s="757">
        <v>2</v>
      </c>
      <c r="H4" s="649" t="str">
        <f>IF($E4="","",(VLOOKUP($E4,所属・種目コード!$B$2:$D$160,3,0)))</f>
        <v>031175</v>
      </c>
      <c r="I4" t="s">
        <v>3592</v>
      </c>
      <c r="J4" s="758" t="str">
        <f t="shared" si="0"/>
        <v>滝沢南中中</v>
      </c>
      <c r="K4" s="757" t="s">
        <v>2293</v>
      </c>
      <c r="L4" s="13" t="str">
        <f t="shared" si="1"/>
        <v>ｵｵﾀｹ ﾕｷﾄ</v>
      </c>
      <c r="M4" s="772"/>
      <c r="N4" s="658"/>
      <c r="O4" s="13">
        <v>3</v>
      </c>
      <c r="P4" s="650" t="s">
        <v>761</v>
      </c>
      <c r="Q4" s="757" t="s">
        <v>5992</v>
      </c>
      <c r="R4" s="757" t="s">
        <v>5413</v>
      </c>
      <c r="S4" s="757" t="s">
        <v>331</v>
      </c>
      <c r="T4" s="757" t="s">
        <v>4414</v>
      </c>
      <c r="U4" s="757">
        <v>3</v>
      </c>
      <c r="W4" s="649" t="str">
        <f>IF($S4="","",(VLOOKUP($S4,所属・種目コード!$B$2:$D$160,3,0)))</f>
        <v>031175</v>
      </c>
      <c r="X4" t="s">
        <v>3592</v>
      </c>
      <c r="Y4" s="758" t="str">
        <f t="shared" si="2"/>
        <v>滝沢南中中</v>
      </c>
      <c r="Z4" s="757" t="s">
        <v>4416</v>
      </c>
      <c r="AA4" s="769" t="str">
        <f t="shared" si="3"/>
        <v>ﾏﾂｶﾜ ﾄﾓﾖ</v>
      </c>
    </row>
    <row r="5" spans="1:27" ht="17" customHeight="1">
      <c r="A5" s="652"/>
      <c r="B5" s="757">
        <v>4</v>
      </c>
      <c r="C5" s="757" t="s">
        <v>6630</v>
      </c>
      <c r="D5" s="757" t="s">
        <v>3616</v>
      </c>
      <c r="E5" s="757" t="s">
        <v>331</v>
      </c>
      <c r="F5" s="757">
        <v>1</v>
      </c>
      <c r="G5" s="757">
        <v>2</v>
      </c>
      <c r="H5" s="649" t="str">
        <f>IF($E5="","",(VLOOKUP($E5,所属・種目コード!$B$2:$D$160,3,0)))</f>
        <v>031175</v>
      </c>
      <c r="I5" t="s">
        <v>3592</v>
      </c>
      <c r="J5" s="758" t="str">
        <f t="shared" si="0"/>
        <v>滝沢南中中</v>
      </c>
      <c r="K5" s="757" t="s">
        <v>2295</v>
      </c>
      <c r="L5" s="13" t="str">
        <f t="shared" si="1"/>
        <v>ｶﾂﾀ ﾌｳﾏ</v>
      </c>
      <c r="M5" s="772"/>
      <c r="N5" s="658"/>
      <c r="O5" s="13">
        <v>4</v>
      </c>
      <c r="P5" s="650" t="s">
        <v>761</v>
      </c>
      <c r="Q5" s="757" t="s">
        <v>2199</v>
      </c>
      <c r="R5" s="757" t="s">
        <v>1984</v>
      </c>
      <c r="S5" s="757" t="s">
        <v>331</v>
      </c>
      <c r="T5" s="757" t="s">
        <v>4414</v>
      </c>
      <c r="U5" s="757">
        <v>3</v>
      </c>
      <c r="W5" s="649" t="str">
        <f>IF($S5="","",(VLOOKUP($S5,所属・種目コード!$B$2:$D$160,3,0)))</f>
        <v>031175</v>
      </c>
      <c r="X5" t="s">
        <v>3592</v>
      </c>
      <c r="Y5" s="758" t="str">
        <f t="shared" si="2"/>
        <v>滝沢南中中</v>
      </c>
      <c r="Z5" s="757" t="s">
        <v>4417</v>
      </c>
      <c r="AA5" s="769" t="str">
        <f t="shared" si="3"/>
        <v>ﾜｶｻﾜ ﾙﾅ</v>
      </c>
    </row>
    <row r="6" spans="1:27" ht="17" customHeight="1">
      <c r="A6" s="652"/>
      <c r="B6" s="757">
        <v>5</v>
      </c>
      <c r="C6" s="757" t="s">
        <v>6631</v>
      </c>
      <c r="D6" s="757" t="s">
        <v>1688</v>
      </c>
      <c r="E6" s="757" t="s">
        <v>331</v>
      </c>
      <c r="F6" s="757">
        <v>1</v>
      </c>
      <c r="G6" s="757">
        <v>2</v>
      </c>
      <c r="H6" s="649" t="str">
        <f>IF($E6="","",(VLOOKUP($E6,所属・種目コード!$B$2:$D$160,3,0)))</f>
        <v>031175</v>
      </c>
      <c r="I6" t="s">
        <v>3592</v>
      </c>
      <c r="J6" s="758" t="str">
        <f t="shared" si="0"/>
        <v>滝沢南中中</v>
      </c>
      <c r="K6" s="757" t="s">
        <v>2297</v>
      </c>
      <c r="L6" s="13" t="str">
        <f t="shared" si="1"/>
        <v>ｸﾄﾞｳ ﾏﾅﾄ</v>
      </c>
      <c r="M6" s="772"/>
      <c r="N6" s="658"/>
      <c r="O6" s="13">
        <v>5</v>
      </c>
      <c r="P6" s="650" t="s">
        <v>761</v>
      </c>
      <c r="Q6" s="757" t="s">
        <v>5993</v>
      </c>
      <c r="R6" s="757" t="s">
        <v>5414</v>
      </c>
      <c r="S6" s="757" t="s">
        <v>331</v>
      </c>
      <c r="T6" s="757" t="s">
        <v>4414</v>
      </c>
      <c r="U6" s="757">
        <v>2</v>
      </c>
      <c r="W6" s="649" t="str">
        <f>IF($S6="","",(VLOOKUP($S6,所属・種目コード!$B$2:$D$160,3,0)))</f>
        <v>031175</v>
      </c>
      <c r="X6" t="s">
        <v>3592</v>
      </c>
      <c r="Y6" s="758" t="str">
        <f t="shared" si="2"/>
        <v>滝沢南中中</v>
      </c>
      <c r="Z6" s="757" t="s">
        <v>4418</v>
      </c>
      <c r="AA6" s="769" t="str">
        <f t="shared" si="3"/>
        <v>ｻｲﾄｳ ﾐｸ</v>
      </c>
    </row>
    <row r="7" spans="1:27" ht="17" customHeight="1">
      <c r="A7" s="652"/>
      <c r="B7" s="757">
        <v>6</v>
      </c>
      <c r="C7" s="757" t="s">
        <v>6632</v>
      </c>
      <c r="D7" s="757" t="s">
        <v>3619</v>
      </c>
      <c r="E7" s="757" t="s">
        <v>331</v>
      </c>
      <c r="F7" s="757">
        <v>1</v>
      </c>
      <c r="G7" s="757">
        <v>2</v>
      </c>
      <c r="H7" s="649" t="str">
        <f>IF($E7="","",(VLOOKUP($E7,所属・種目コード!$B$2:$D$160,3,0)))</f>
        <v>031175</v>
      </c>
      <c r="I7" t="s">
        <v>3592</v>
      </c>
      <c r="J7" s="758" t="str">
        <f t="shared" si="0"/>
        <v>滝沢南中中</v>
      </c>
      <c r="K7" s="757" t="s">
        <v>2299</v>
      </c>
      <c r="L7" s="13" t="str">
        <f t="shared" si="1"/>
        <v>ｸﾏｶﾞｲ ﾊﾙﾋ</v>
      </c>
      <c r="M7" s="772"/>
      <c r="N7" s="658"/>
      <c r="O7" s="13">
        <v>6</v>
      </c>
      <c r="P7" s="650" t="s">
        <v>761</v>
      </c>
      <c r="Q7" s="757" t="s">
        <v>6400</v>
      </c>
      <c r="R7" s="757" t="s">
        <v>5415</v>
      </c>
      <c r="S7" s="757" t="s">
        <v>331</v>
      </c>
      <c r="T7" s="757" t="s">
        <v>4414</v>
      </c>
      <c r="U7" s="757">
        <v>2</v>
      </c>
      <c r="W7" s="649" t="str">
        <f>IF($S7="","",(VLOOKUP($S7,所属・種目コード!$B$2:$D$160,3,0)))</f>
        <v>031175</v>
      </c>
      <c r="X7" t="s">
        <v>3592</v>
      </c>
      <c r="Y7" s="758" t="str">
        <f t="shared" si="2"/>
        <v>滝沢南中中</v>
      </c>
      <c r="Z7" s="757" t="s">
        <v>4419</v>
      </c>
      <c r="AA7" s="769" t="str">
        <f t="shared" si="3"/>
        <v>ｻｻｷ ﾕｳﾗ</v>
      </c>
    </row>
    <row r="8" spans="1:27" ht="17" customHeight="1">
      <c r="A8" s="652"/>
      <c r="B8" s="757">
        <v>7</v>
      </c>
      <c r="C8" s="757" t="s">
        <v>6633</v>
      </c>
      <c r="D8" s="757" t="s">
        <v>1689</v>
      </c>
      <c r="E8" s="757" t="s">
        <v>331</v>
      </c>
      <c r="F8" s="757">
        <v>1</v>
      </c>
      <c r="G8" s="757">
        <v>2</v>
      </c>
      <c r="H8" s="649" t="str">
        <f>IF($E8="","",(VLOOKUP($E8,所属・種目コード!$B$2:$D$160,3,0)))</f>
        <v>031175</v>
      </c>
      <c r="I8" t="s">
        <v>3592</v>
      </c>
      <c r="J8" s="758" t="str">
        <f t="shared" si="0"/>
        <v>滝沢南中中</v>
      </c>
      <c r="K8" s="757" t="s">
        <v>2301</v>
      </c>
      <c r="L8" s="13" t="str">
        <f t="shared" si="1"/>
        <v>ｺﾌﾀﾞ ｼｭﾝ</v>
      </c>
      <c r="M8" s="772"/>
      <c r="N8" s="658"/>
      <c r="O8" s="13">
        <v>7</v>
      </c>
      <c r="P8" s="650" t="s">
        <v>761</v>
      </c>
      <c r="Q8" s="757" t="s">
        <v>2200</v>
      </c>
      <c r="R8" s="757" t="s">
        <v>1985</v>
      </c>
      <c r="S8" s="757" t="s">
        <v>331</v>
      </c>
      <c r="T8" s="757" t="s">
        <v>4414</v>
      </c>
      <c r="U8" s="757">
        <v>2</v>
      </c>
      <c r="W8" s="649" t="str">
        <f>IF($S8="","",(VLOOKUP($S8,所属・種目コード!$B$2:$D$160,3,0)))</f>
        <v>031175</v>
      </c>
      <c r="X8" t="s">
        <v>3592</v>
      </c>
      <c r="Y8" s="758" t="str">
        <f t="shared" si="2"/>
        <v>滝沢南中中</v>
      </c>
      <c r="Z8" s="757" t="s">
        <v>4420</v>
      </c>
      <c r="AA8" s="769" t="str">
        <f t="shared" si="3"/>
        <v>ﾌｼﾞｻﾜ ｶﾎ</v>
      </c>
    </row>
    <row r="9" spans="1:27" ht="17" customHeight="1">
      <c r="A9" s="652"/>
      <c r="B9" s="757">
        <v>8</v>
      </c>
      <c r="C9" s="757" t="s">
        <v>7600</v>
      </c>
      <c r="D9" s="757" t="s">
        <v>1690</v>
      </c>
      <c r="E9" s="757" t="s">
        <v>331</v>
      </c>
      <c r="F9" s="757">
        <v>1</v>
      </c>
      <c r="G9" s="757">
        <v>2</v>
      </c>
      <c r="H9" s="649" t="str">
        <f>IF($E9="","",(VLOOKUP($E9,所属・種目コード!$B$2:$D$160,3,0)))</f>
        <v>031175</v>
      </c>
      <c r="I9" t="s">
        <v>3592</v>
      </c>
      <c r="J9" s="758" t="str">
        <f t="shared" si="0"/>
        <v>滝沢南中中</v>
      </c>
      <c r="K9" s="757" t="s">
        <v>2302</v>
      </c>
      <c r="L9" s="13" t="str">
        <f t="shared" si="1"/>
        <v>ｼﾁ ｺｳﾉｽｹ</v>
      </c>
      <c r="M9" s="772"/>
      <c r="N9" s="658"/>
      <c r="O9" s="13">
        <v>8</v>
      </c>
      <c r="P9" s="650" t="s">
        <v>761</v>
      </c>
      <c r="Q9" s="757" t="s">
        <v>2136</v>
      </c>
      <c r="R9" s="757" t="s">
        <v>1883</v>
      </c>
      <c r="S9" s="757" t="s">
        <v>382</v>
      </c>
      <c r="T9" s="757" t="s">
        <v>4414</v>
      </c>
      <c r="U9" s="757">
        <v>3</v>
      </c>
      <c r="W9" s="649" t="str">
        <f>IF($S9="","",(VLOOKUP($S9,所属・種目コード!$B$2:$D$160,3,0)))</f>
        <v>031219</v>
      </c>
      <c r="X9" t="s">
        <v>3592</v>
      </c>
      <c r="Y9" s="758" t="str">
        <f t="shared" si="2"/>
        <v>盛岡大宮中中</v>
      </c>
      <c r="Z9" s="757" t="s">
        <v>4421</v>
      </c>
      <c r="AA9" s="769" t="str">
        <f t="shared" si="3"/>
        <v>ｱｷﾔ ﾈﾈ</v>
      </c>
    </row>
    <row r="10" spans="1:27" ht="17" customHeight="1">
      <c r="A10" s="652"/>
      <c r="B10" s="757">
        <v>9</v>
      </c>
      <c r="C10" s="757" t="s">
        <v>7686</v>
      </c>
      <c r="D10" s="757" t="s">
        <v>1707</v>
      </c>
      <c r="E10" s="757" t="s">
        <v>331</v>
      </c>
      <c r="F10" s="757">
        <v>1</v>
      </c>
      <c r="G10" s="757">
        <v>2</v>
      </c>
      <c r="H10" s="649" t="str">
        <f>IF($E10="","",(VLOOKUP($E10,所属・種目コード!$B$2:$D$160,3,0)))</f>
        <v>031175</v>
      </c>
      <c r="I10" t="s">
        <v>3592</v>
      </c>
      <c r="J10" s="758" t="str">
        <f t="shared" si="0"/>
        <v>滝沢南中中</v>
      </c>
      <c r="K10" s="757" t="s">
        <v>2303</v>
      </c>
      <c r="L10" s="13" t="str">
        <f t="shared" si="1"/>
        <v>ﾅｶﾑﾗ ﾐﾅﾄ</v>
      </c>
      <c r="M10" s="772"/>
      <c r="N10" s="658"/>
      <c r="O10" s="13">
        <v>9</v>
      </c>
      <c r="P10" s="650" t="s">
        <v>761</v>
      </c>
      <c r="Q10" s="757" t="s">
        <v>7965</v>
      </c>
      <c r="R10" s="757" t="s">
        <v>1884</v>
      </c>
      <c r="S10" s="757" t="s">
        <v>382</v>
      </c>
      <c r="T10" s="757" t="s">
        <v>4414</v>
      </c>
      <c r="U10" s="757">
        <v>3</v>
      </c>
      <c r="W10" s="649" t="str">
        <f>IF($S10="","",(VLOOKUP($S10,所属・種目コード!$B$2:$D$160,3,0)))</f>
        <v>031219</v>
      </c>
      <c r="X10" t="s">
        <v>3592</v>
      </c>
      <c r="Y10" s="758" t="str">
        <f t="shared" si="2"/>
        <v>盛岡大宮中中</v>
      </c>
      <c r="Z10" s="757" t="s">
        <v>4423</v>
      </c>
      <c r="AA10" s="769" t="str">
        <f t="shared" si="3"/>
        <v>ｱｻﾇﾏ ﾉｿﾞﾐ</v>
      </c>
    </row>
    <row r="11" spans="1:27" ht="17" customHeight="1">
      <c r="A11" s="652"/>
      <c r="B11" s="757">
        <v>10</v>
      </c>
      <c r="C11" s="757" t="s">
        <v>7687</v>
      </c>
      <c r="D11" s="757" t="s">
        <v>3621</v>
      </c>
      <c r="E11" s="757" t="s">
        <v>331</v>
      </c>
      <c r="F11" s="757">
        <v>1</v>
      </c>
      <c r="G11" s="757">
        <v>2</v>
      </c>
      <c r="H11" s="649" t="str">
        <f>IF($E11="","",(VLOOKUP($E11,所属・種目コード!$B$2:$D$160,3,0)))</f>
        <v>031175</v>
      </c>
      <c r="I11" t="s">
        <v>3592</v>
      </c>
      <c r="J11" s="758" t="str">
        <f t="shared" si="0"/>
        <v>滝沢南中中</v>
      </c>
      <c r="K11" s="757" t="s">
        <v>2304</v>
      </c>
      <c r="L11" s="13" t="str">
        <f t="shared" si="1"/>
        <v>ﾔﾏｻﾞｷ ﾁｶﾗ</v>
      </c>
      <c r="M11" s="772"/>
      <c r="N11" s="658"/>
      <c r="O11" s="13">
        <v>10</v>
      </c>
      <c r="P11" s="650" t="s">
        <v>761</v>
      </c>
      <c r="Q11" s="757" t="s">
        <v>2184</v>
      </c>
      <c r="R11" s="757" t="s">
        <v>1963</v>
      </c>
      <c r="S11" s="757" t="s">
        <v>382</v>
      </c>
      <c r="T11" s="757" t="s">
        <v>4414</v>
      </c>
      <c r="U11" s="757">
        <v>3</v>
      </c>
      <c r="W11" s="649" t="str">
        <f>IF($S11="","",(VLOOKUP($S11,所属・種目コード!$B$2:$D$160,3,0)))</f>
        <v>031219</v>
      </c>
      <c r="X11" t="s">
        <v>3592</v>
      </c>
      <c r="Y11" s="758" t="str">
        <f t="shared" si="2"/>
        <v>盛岡大宮中中</v>
      </c>
      <c r="Z11" s="757" t="s">
        <v>4425</v>
      </c>
      <c r="AA11" s="769" t="str">
        <f t="shared" si="3"/>
        <v>ｳﾁﾑﾗ ｱｲﾘ</v>
      </c>
    </row>
    <row r="12" spans="1:27" ht="17" customHeight="1">
      <c r="A12" s="652"/>
      <c r="B12" s="757">
        <v>11</v>
      </c>
      <c r="C12" s="757" t="s">
        <v>6634</v>
      </c>
      <c r="D12" s="757" t="s">
        <v>3622</v>
      </c>
      <c r="E12" s="757" t="s">
        <v>382</v>
      </c>
      <c r="F12" s="757">
        <v>1</v>
      </c>
      <c r="G12" s="757">
        <v>3</v>
      </c>
      <c r="H12" s="649" t="str">
        <f>IF($E12="","",(VLOOKUP($E12,所属・種目コード!$B$2:$D$160,3,0)))</f>
        <v>031219</v>
      </c>
      <c r="I12" t="s">
        <v>3592</v>
      </c>
      <c r="J12" s="758" t="str">
        <f t="shared" si="0"/>
        <v>盛岡大宮中中</v>
      </c>
      <c r="K12" s="757" t="s">
        <v>2305</v>
      </c>
      <c r="L12" s="13" t="str">
        <f t="shared" si="1"/>
        <v>ｲｼﾊﾞｼ ﾘｭｳﾄ</v>
      </c>
      <c r="M12" s="772"/>
      <c r="N12" s="658"/>
      <c r="O12" s="13">
        <v>11</v>
      </c>
      <c r="P12" s="650" t="s">
        <v>761</v>
      </c>
      <c r="Q12" s="757" t="s">
        <v>5997</v>
      </c>
      <c r="R12" s="757" t="s">
        <v>5419</v>
      </c>
      <c r="S12" s="757" t="s">
        <v>382</v>
      </c>
      <c r="T12" s="757" t="s">
        <v>4414</v>
      </c>
      <c r="U12" s="757">
        <v>3</v>
      </c>
      <c r="W12" s="649" t="str">
        <f>IF($S12="","",(VLOOKUP($S12,所属・種目コード!$B$2:$D$160,3,0)))</f>
        <v>031219</v>
      </c>
      <c r="X12" t="s">
        <v>3592</v>
      </c>
      <c r="Y12" s="758" t="str">
        <f t="shared" si="2"/>
        <v>盛岡大宮中中</v>
      </c>
      <c r="Z12" s="757" t="s">
        <v>4427</v>
      </c>
      <c r="AA12" s="769" t="str">
        <f t="shared" si="3"/>
        <v>ｵｲｶﾜ ﾅｷﾞ</v>
      </c>
    </row>
    <row r="13" spans="1:27" ht="17" customHeight="1">
      <c r="A13" s="652"/>
      <c r="B13" s="757">
        <v>12</v>
      </c>
      <c r="C13" s="757" t="s">
        <v>7601</v>
      </c>
      <c r="D13" s="757" t="s">
        <v>1575</v>
      </c>
      <c r="E13" s="757" t="s">
        <v>382</v>
      </c>
      <c r="F13" s="757">
        <v>1</v>
      </c>
      <c r="G13" s="757">
        <v>3</v>
      </c>
      <c r="H13" s="649" t="str">
        <f>IF($E13="","",(VLOOKUP($E13,所属・種目コード!$B$2:$D$160,3,0)))</f>
        <v>031219</v>
      </c>
      <c r="I13" t="s">
        <v>3592</v>
      </c>
      <c r="J13" s="758" t="str">
        <f t="shared" si="0"/>
        <v>盛岡大宮中中</v>
      </c>
      <c r="K13" s="757" t="s">
        <v>2306</v>
      </c>
      <c r="L13" s="13" t="str">
        <f t="shared" si="1"/>
        <v>ｶｼﾜｷﾞ ﾀﾞｲｼﾞﾛｳ</v>
      </c>
      <c r="M13" s="772"/>
      <c r="N13" s="658"/>
      <c r="O13" s="13">
        <v>12</v>
      </c>
      <c r="P13" s="650" t="s">
        <v>761</v>
      </c>
      <c r="Q13" s="757" t="s">
        <v>2137</v>
      </c>
      <c r="R13" s="757" t="s">
        <v>1885</v>
      </c>
      <c r="S13" s="757" t="s">
        <v>382</v>
      </c>
      <c r="T13" s="757" t="s">
        <v>4414</v>
      </c>
      <c r="U13" s="757">
        <v>3</v>
      </c>
      <c r="W13" s="649" t="str">
        <f>IF($S13="","",(VLOOKUP($S13,所属・種目コード!$B$2:$D$160,3,0)))</f>
        <v>031219</v>
      </c>
      <c r="X13" t="s">
        <v>3592</v>
      </c>
      <c r="Y13" s="758" t="str">
        <f t="shared" si="2"/>
        <v>盛岡大宮中中</v>
      </c>
      <c r="Z13" s="757" t="s">
        <v>4429</v>
      </c>
      <c r="AA13" s="769" t="str">
        <f t="shared" si="3"/>
        <v>ｷｸﾁ ﾏﾅｶ</v>
      </c>
    </row>
    <row r="14" spans="1:27" ht="17" customHeight="1">
      <c r="A14" s="652"/>
      <c r="B14" s="757">
        <v>13</v>
      </c>
      <c r="C14" s="757" t="s">
        <v>7602</v>
      </c>
      <c r="D14" s="757" t="s">
        <v>1576</v>
      </c>
      <c r="E14" s="757" t="s">
        <v>382</v>
      </c>
      <c r="F14" s="757">
        <v>1</v>
      </c>
      <c r="G14" s="757">
        <v>3</v>
      </c>
      <c r="H14" s="649" t="str">
        <f>IF($E14="","",(VLOOKUP($E14,所属・種目コード!$B$2:$D$160,3,0)))</f>
        <v>031219</v>
      </c>
      <c r="I14" t="s">
        <v>3592</v>
      </c>
      <c r="J14" s="758" t="str">
        <f t="shared" si="0"/>
        <v>盛岡大宮中中</v>
      </c>
      <c r="K14" s="757" t="s">
        <v>2307</v>
      </c>
      <c r="L14" s="13" t="str">
        <f t="shared" si="1"/>
        <v>ｻｻｷ ﾐｷﾋｻ</v>
      </c>
      <c r="M14" s="772"/>
      <c r="N14" s="658"/>
      <c r="O14" s="13">
        <v>13</v>
      </c>
      <c r="P14" s="650" t="s">
        <v>777</v>
      </c>
      <c r="Q14" s="757" t="s">
        <v>6402</v>
      </c>
      <c r="R14" s="757" t="s">
        <v>1886</v>
      </c>
      <c r="S14" s="757" t="s">
        <v>382</v>
      </c>
      <c r="T14" s="757" t="s">
        <v>4414</v>
      </c>
      <c r="U14" s="757">
        <v>3</v>
      </c>
      <c r="W14" s="649" t="str">
        <f>IF($S14="","",(VLOOKUP($S14,所属・種目コード!$B$2:$D$160,3,0)))</f>
        <v>031219</v>
      </c>
      <c r="X14" t="s">
        <v>3592</v>
      </c>
      <c r="Y14" s="758" t="str">
        <f t="shared" si="2"/>
        <v>盛岡大宮中中</v>
      </c>
      <c r="Z14" s="757" t="s">
        <v>4431</v>
      </c>
      <c r="AA14" s="769" t="str">
        <f t="shared" si="3"/>
        <v>ｺﾅｶﾞﾈ ﾐｵ</v>
      </c>
    </row>
    <row r="15" spans="1:27" ht="17" customHeight="1">
      <c r="A15" s="652"/>
      <c r="B15" s="757">
        <v>14</v>
      </c>
      <c r="C15" s="757" t="s">
        <v>7688</v>
      </c>
      <c r="D15" s="757" t="s">
        <v>1577</v>
      </c>
      <c r="E15" s="757" t="s">
        <v>382</v>
      </c>
      <c r="F15" s="757">
        <v>1</v>
      </c>
      <c r="G15" s="757">
        <v>3</v>
      </c>
      <c r="H15" s="649" t="str">
        <f>IF($E15="","",(VLOOKUP($E15,所属・種目コード!$B$2:$D$160,3,0)))</f>
        <v>031219</v>
      </c>
      <c r="I15" t="s">
        <v>3592</v>
      </c>
      <c r="J15" s="758" t="str">
        <f t="shared" si="0"/>
        <v>盛岡大宮中中</v>
      </c>
      <c r="K15" s="757" t="s">
        <v>2308</v>
      </c>
      <c r="L15" s="13" t="str">
        <f t="shared" si="1"/>
        <v>ｻﾄｳ ﾘﾝ</v>
      </c>
      <c r="M15" s="772"/>
      <c r="N15" s="658"/>
      <c r="O15" s="13">
        <v>14</v>
      </c>
      <c r="P15" s="650" t="s">
        <v>777</v>
      </c>
      <c r="Q15" s="757" t="s">
        <v>2138</v>
      </c>
      <c r="R15" s="757" t="s">
        <v>1887</v>
      </c>
      <c r="S15" s="757" t="s">
        <v>382</v>
      </c>
      <c r="T15" s="757" t="s">
        <v>4414</v>
      </c>
      <c r="U15" s="757">
        <v>3</v>
      </c>
      <c r="W15" s="649" t="str">
        <f>IF($S15="","",(VLOOKUP($S15,所属・種目コード!$B$2:$D$160,3,0)))</f>
        <v>031219</v>
      </c>
      <c r="X15" t="s">
        <v>3592</v>
      </c>
      <c r="Y15" s="758" t="str">
        <f t="shared" si="2"/>
        <v>盛岡大宮中中</v>
      </c>
      <c r="Z15" s="757" t="s">
        <v>4433</v>
      </c>
      <c r="AA15" s="769" t="str">
        <f t="shared" si="3"/>
        <v>ｻｻｷ ｶｴﾃﾞ</v>
      </c>
    </row>
    <row r="16" spans="1:27" ht="17" customHeight="1">
      <c r="A16" s="652"/>
      <c r="B16" s="757">
        <v>15</v>
      </c>
      <c r="C16" s="757" t="s">
        <v>6635</v>
      </c>
      <c r="D16" s="757" t="s">
        <v>1578</v>
      </c>
      <c r="E16" s="757" t="s">
        <v>382</v>
      </c>
      <c r="F16" s="757">
        <v>1</v>
      </c>
      <c r="G16" s="757">
        <v>3</v>
      </c>
      <c r="H16" s="649" t="str">
        <f>IF($E16="","",(VLOOKUP($E16,所属・種目コード!$B$2:$D$160,3,0)))</f>
        <v>031219</v>
      </c>
      <c r="I16" t="s">
        <v>3592</v>
      </c>
      <c r="J16" s="758" t="str">
        <f t="shared" si="0"/>
        <v>盛岡大宮中中</v>
      </c>
      <c r="K16" s="757" t="s">
        <v>2309</v>
      </c>
      <c r="L16" s="13" t="str">
        <f t="shared" si="1"/>
        <v>ﾀｷｻﾜ ﾃｯﾍﾟｲ</v>
      </c>
      <c r="M16" s="772"/>
      <c r="N16" s="658"/>
      <c r="O16" s="13">
        <v>15</v>
      </c>
      <c r="P16" s="650" t="s">
        <v>777</v>
      </c>
      <c r="Q16" s="757" t="s">
        <v>6000</v>
      </c>
      <c r="R16" s="757" t="s">
        <v>5424</v>
      </c>
      <c r="S16" s="757" t="s">
        <v>382</v>
      </c>
      <c r="T16" s="757" t="s">
        <v>4414</v>
      </c>
      <c r="U16" s="757">
        <v>3</v>
      </c>
      <c r="W16" s="649" t="str">
        <f>IF($S16="","",(VLOOKUP($S16,所属・種目コード!$B$2:$D$160,3,0)))</f>
        <v>031219</v>
      </c>
      <c r="X16" t="s">
        <v>3592</v>
      </c>
      <c r="Y16" s="758" t="str">
        <f t="shared" si="2"/>
        <v>盛岡大宮中中</v>
      </c>
      <c r="Z16" s="757" t="s">
        <v>4435</v>
      </c>
      <c r="AA16" s="769" t="str">
        <f t="shared" si="3"/>
        <v>ｽｶﾞﾜﾗ ﾚｲｶ</v>
      </c>
    </row>
    <row r="17" spans="1:27" ht="17" customHeight="1">
      <c r="A17" s="652"/>
      <c r="B17" s="757">
        <v>16</v>
      </c>
      <c r="C17" s="757" t="s">
        <v>7603</v>
      </c>
      <c r="D17" s="757" t="s">
        <v>3623</v>
      </c>
      <c r="E17" s="757" t="s">
        <v>382</v>
      </c>
      <c r="F17" s="757">
        <v>1</v>
      </c>
      <c r="G17" s="757">
        <v>3</v>
      </c>
      <c r="H17" s="649" t="str">
        <f>IF($E17="","",(VLOOKUP($E17,所属・種目コード!$B$2:$D$160,3,0)))</f>
        <v>031219</v>
      </c>
      <c r="I17" t="s">
        <v>3592</v>
      </c>
      <c r="J17" s="758" t="str">
        <f t="shared" si="0"/>
        <v>盛岡大宮中中</v>
      </c>
      <c r="K17" s="757" t="s">
        <v>2310</v>
      </c>
      <c r="L17" s="13" t="str">
        <f t="shared" si="1"/>
        <v>ﾌｸﾁ ﾕｳﾉｽｹ</v>
      </c>
      <c r="M17" s="772"/>
      <c r="N17" s="658"/>
      <c r="O17" s="13">
        <v>16</v>
      </c>
      <c r="P17" s="650" t="s">
        <v>777</v>
      </c>
      <c r="Q17" s="757" t="s">
        <v>6403</v>
      </c>
      <c r="R17" s="757" t="s">
        <v>1888</v>
      </c>
      <c r="S17" s="757" t="s">
        <v>382</v>
      </c>
      <c r="T17" s="757" t="s">
        <v>4414</v>
      </c>
      <c r="U17" s="757">
        <v>3</v>
      </c>
      <c r="W17" s="649" t="str">
        <f>IF($S17="","",(VLOOKUP($S17,所属・種目コード!$B$2:$D$160,3,0)))</f>
        <v>031219</v>
      </c>
      <c r="X17" t="s">
        <v>3592</v>
      </c>
      <c r="Y17" s="758" t="str">
        <f t="shared" si="2"/>
        <v>盛岡大宮中中</v>
      </c>
      <c r="Z17" s="757" t="s">
        <v>4436</v>
      </c>
      <c r="AA17" s="769" t="str">
        <f t="shared" si="3"/>
        <v>ﾅｶﾀ ｽﾐﾚ</v>
      </c>
    </row>
    <row r="18" spans="1:27" ht="17" customHeight="1">
      <c r="A18" s="652"/>
      <c r="B18" s="757">
        <v>17</v>
      </c>
      <c r="C18" s="757" t="s">
        <v>6636</v>
      </c>
      <c r="D18" s="757" t="s">
        <v>1579</v>
      </c>
      <c r="E18" s="757" t="s">
        <v>382</v>
      </c>
      <c r="F18" s="757">
        <v>1</v>
      </c>
      <c r="G18" s="757">
        <v>3</v>
      </c>
      <c r="H18" s="649" t="str">
        <f>IF($E18="","",(VLOOKUP($E18,所属・種目コード!$B$2:$D$160,3,0)))</f>
        <v>031219</v>
      </c>
      <c r="I18" t="s">
        <v>3592</v>
      </c>
      <c r="J18" s="758" t="str">
        <f t="shared" si="0"/>
        <v>盛岡大宮中中</v>
      </c>
      <c r="K18" s="757" t="s">
        <v>2311</v>
      </c>
      <c r="L18" s="13" t="str">
        <f t="shared" si="1"/>
        <v>ﾌｼﾞｼﾏ ﾀｲｶﾞ</v>
      </c>
      <c r="M18" s="772"/>
      <c r="N18" s="658"/>
      <c r="O18" s="13">
        <v>17</v>
      </c>
      <c r="P18" s="650" t="s">
        <v>778</v>
      </c>
      <c r="Q18" s="757" t="s">
        <v>2139</v>
      </c>
      <c r="R18" s="757" t="s">
        <v>1889</v>
      </c>
      <c r="S18" s="757" t="s">
        <v>382</v>
      </c>
      <c r="T18" s="757" t="s">
        <v>4414</v>
      </c>
      <c r="U18" s="757">
        <v>3</v>
      </c>
      <c r="W18" s="649" t="str">
        <f>IF($S18="","",(VLOOKUP($S18,所属・種目コード!$B$2:$D$160,3,0)))</f>
        <v>031219</v>
      </c>
      <c r="X18" t="s">
        <v>3592</v>
      </c>
      <c r="Y18" s="758" t="str">
        <f t="shared" si="2"/>
        <v>盛岡大宮中中</v>
      </c>
      <c r="Z18" s="757" t="s">
        <v>4437</v>
      </c>
      <c r="AA18" s="769" t="str">
        <f t="shared" si="3"/>
        <v>ﾐﾔﾉ ﾘｮｳｶ</v>
      </c>
    </row>
    <row r="19" spans="1:27" ht="17" customHeight="1">
      <c r="A19" s="652"/>
      <c r="B19" s="757">
        <v>18</v>
      </c>
      <c r="C19" s="757" t="s">
        <v>6637</v>
      </c>
      <c r="D19" s="757" t="s">
        <v>1580</v>
      </c>
      <c r="E19" s="757" t="s">
        <v>382</v>
      </c>
      <c r="F19" s="757">
        <v>1</v>
      </c>
      <c r="G19" s="757">
        <v>3</v>
      </c>
      <c r="H19" s="649" t="str">
        <f>IF($E19="","",(VLOOKUP($E19,所属・種目コード!$B$2:$D$160,3,0)))</f>
        <v>031219</v>
      </c>
      <c r="I19" t="s">
        <v>3592</v>
      </c>
      <c r="J19" s="758" t="str">
        <f t="shared" si="0"/>
        <v>盛岡大宮中中</v>
      </c>
      <c r="K19" s="757" t="s">
        <v>2312</v>
      </c>
      <c r="L19" s="13" t="str">
        <f t="shared" si="1"/>
        <v>ﾌｼﾞﾋﾗ ﾘｾｲ</v>
      </c>
      <c r="M19" s="772"/>
      <c r="N19" s="658"/>
      <c r="O19" s="13">
        <v>18</v>
      </c>
      <c r="P19" s="650" t="s">
        <v>778</v>
      </c>
      <c r="Q19" s="757" t="s">
        <v>6001</v>
      </c>
      <c r="R19" s="757" t="s">
        <v>5425</v>
      </c>
      <c r="S19" s="757" t="s">
        <v>382</v>
      </c>
      <c r="T19" s="757" t="s">
        <v>4414</v>
      </c>
      <c r="U19" s="757">
        <v>2</v>
      </c>
      <c r="W19" s="649" t="str">
        <f>IF($S19="","",(VLOOKUP($S19,所属・種目コード!$B$2:$D$160,3,0)))</f>
        <v>031219</v>
      </c>
      <c r="X19" t="s">
        <v>3592</v>
      </c>
      <c r="Y19" s="758" t="str">
        <f t="shared" si="2"/>
        <v>盛岡大宮中中</v>
      </c>
      <c r="Z19" s="757" t="s">
        <v>4438</v>
      </c>
      <c r="AA19" s="769" t="str">
        <f t="shared" si="3"/>
        <v>ｶﾅﾏﾙ ﾕｳｺ</v>
      </c>
    </row>
    <row r="20" spans="1:27" ht="17" customHeight="1">
      <c r="A20" s="652"/>
      <c r="B20" s="757">
        <v>19</v>
      </c>
      <c r="C20" s="757" t="s">
        <v>7689</v>
      </c>
      <c r="D20" s="757" t="s">
        <v>1581</v>
      </c>
      <c r="E20" s="757" t="s">
        <v>382</v>
      </c>
      <c r="F20" s="757">
        <v>1</v>
      </c>
      <c r="G20" s="757">
        <v>3</v>
      </c>
      <c r="H20" s="649" t="str">
        <f>IF($E20="","",(VLOOKUP($E20,所属・種目コード!$B$2:$D$160,3,0)))</f>
        <v>031219</v>
      </c>
      <c r="I20" t="s">
        <v>3592</v>
      </c>
      <c r="J20" s="758" t="str">
        <f t="shared" si="0"/>
        <v>盛岡大宮中中</v>
      </c>
      <c r="K20" s="757" t="s">
        <v>2313</v>
      </c>
      <c r="L20" s="13" t="str">
        <f t="shared" si="1"/>
        <v>ﾏﾂﾑﾗ ﾚﾝ</v>
      </c>
      <c r="M20" s="772"/>
      <c r="N20" s="658"/>
      <c r="O20" s="13">
        <v>19</v>
      </c>
      <c r="P20" s="650" t="s">
        <v>778</v>
      </c>
      <c r="Q20" s="757" t="s">
        <v>6002</v>
      </c>
      <c r="R20" s="757" t="s">
        <v>5426</v>
      </c>
      <c r="S20" s="757" t="s">
        <v>382</v>
      </c>
      <c r="T20" s="757" t="s">
        <v>4414</v>
      </c>
      <c r="U20" s="757">
        <v>2</v>
      </c>
      <c r="W20" s="649" t="str">
        <f>IF($S20="","",(VLOOKUP($S20,所属・種目コード!$B$2:$D$160,3,0)))</f>
        <v>031219</v>
      </c>
      <c r="X20" t="s">
        <v>3592</v>
      </c>
      <c r="Y20" s="758" t="str">
        <f t="shared" si="2"/>
        <v>盛岡大宮中中</v>
      </c>
      <c r="Z20" s="757" t="s">
        <v>4439</v>
      </c>
      <c r="AA20" s="769" t="str">
        <f t="shared" si="3"/>
        <v>ｶﾈｺ ﾐｸ</v>
      </c>
    </row>
    <row r="21" spans="1:27" ht="17" customHeight="1">
      <c r="A21" s="652"/>
      <c r="B21" s="757">
        <v>20</v>
      </c>
      <c r="C21" s="757" t="s">
        <v>6638</v>
      </c>
      <c r="D21" s="757" t="s">
        <v>1468</v>
      </c>
      <c r="E21" s="757" t="s">
        <v>382</v>
      </c>
      <c r="F21" s="757">
        <v>1</v>
      </c>
      <c r="G21" s="757">
        <v>2</v>
      </c>
      <c r="H21" s="649" t="str">
        <f>IF($E21="","",(VLOOKUP($E21,所属・種目コード!$B$2:$D$160,3,0)))</f>
        <v>031219</v>
      </c>
      <c r="I21" t="s">
        <v>3592</v>
      </c>
      <c r="J21" s="758" t="str">
        <f t="shared" si="0"/>
        <v>盛岡大宮中中</v>
      </c>
      <c r="K21" s="757" t="s">
        <v>2314</v>
      </c>
      <c r="L21" s="13" t="str">
        <f t="shared" si="1"/>
        <v>ｲﾄｳ ｼｮｳﾀ</v>
      </c>
      <c r="M21" s="772"/>
      <c r="N21" s="658"/>
      <c r="O21" s="13">
        <v>20</v>
      </c>
      <c r="P21" s="650" t="s">
        <v>778</v>
      </c>
      <c r="Q21" s="757" t="s">
        <v>2140</v>
      </c>
      <c r="R21" s="757" t="s">
        <v>1890</v>
      </c>
      <c r="S21" s="757" t="s">
        <v>382</v>
      </c>
      <c r="T21" s="757" t="s">
        <v>4414</v>
      </c>
      <c r="U21" s="757">
        <v>2</v>
      </c>
      <c r="W21" s="649" t="str">
        <f>IF($S21="","",(VLOOKUP($S21,所属・種目コード!$B$2:$D$160,3,0)))</f>
        <v>031219</v>
      </c>
      <c r="X21" t="s">
        <v>3592</v>
      </c>
      <c r="Y21" s="758" t="str">
        <f t="shared" si="2"/>
        <v>盛岡大宮中中</v>
      </c>
      <c r="Z21" s="757" t="s">
        <v>4440</v>
      </c>
      <c r="AA21" s="769" t="str">
        <f t="shared" si="3"/>
        <v>ｺﾊﾞﾔｼ ﾅｵ</v>
      </c>
    </row>
    <row r="22" spans="1:27" ht="17" customHeight="1">
      <c r="A22" s="652"/>
      <c r="B22" s="757">
        <v>21</v>
      </c>
      <c r="C22" s="757" t="s">
        <v>6639</v>
      </c>
      <c r="D22" s="757" t="s">
        <v>1582</v>
      </c>
      <c r="E22" s="757" t="s">
        <v>382</v>
      </c>
      <c r="F22" s="757">
        <v>1</v>
      </c>
      <c r="G22" s="757">
        <v>2</v>
      </c>
      <c r="H22" s="649" t="str">
        <f>IF($E22="","",(VLOOKUP($E22,所属・種目コード!$B$2:$D$160,3,0)))</f>
        <v>031219</v>
      </c>
      <c r="I22" t="s">
        <v>3592</v>
      </c>
      <c r="J22" s="758" t="str">
        <f t="shared" si="0"/>
        <v>盛岡大宮中中</v>
      </c>
      <c r="K22" s="757" t="s">
        <v>2315</v>
      </c>
      <c r="L22" s="13" t="str">
        <f t="shared" si="1"/>
        <v>ｳﾒﾀ ﾅｷﾞ</v>
      </c>
      <c r="M22" s="772"/>
      <c r="N22" s="658"/>
      <c r="O22" s="13">
        <v>21</v>
      </c>
      <c r="P22" s="650" t="s">
        <v>778</v>
      </c>
      <c r="Q22" s="757" t="s">
        <v>6404</v>
      </c>
      <c r="R22" s="757" t="s">
        <v>1891</v>
      </c>
      <c r="S22" s="757" t="s">
        <v>382</v>
      </c>
      <c r="T22" s="757" t="s">
        <v>4414</v>
      </c>
      <c r="U22" s="757">
        <v>2</v>
      </c>
      <c r="W22" s="649" t="str">
        <f>IF($S22="","",(VLOOKUP($S22,所属・種目コード!$B$2:$D$160,3,0)))</f>
        <v>031219</v>
      </c>
      <c r="X22" t="s">
        <v>3592</v>
      </c>
      <c r="Y22" s="758" t="str">
        <f t="shared" si="2"/>
        <v>盛岡大宮中中</v>
      </c>
      <c r="Z22" s="757" t="s">
        <v>4441</v>
      </c>
      <c r="AA22" s="769" t="str">
        <f t="shared" si="3"/>
        <v>ｻｻｷ ﾘﾅ</v>
      </c>
    </row>
    <row r="23" spans="1:27" ht="17" customHeight="1">
      <c r="A23" s="652"/>
      <c r="B23" s="757">
        <v>22</v>
      </c>
      <c r="C23" s="757" t="s">
        <v>6640</v>
      </c>
      <c r="D23" s="757" t="s">
        <v>1583</v>
      </c>
      <c r="E23" s="757" t="s">
        <v>382</v>
      </c>
      <c r="F23" s="757">
        <v>1</v>
      </c>
      <c r="G23" s="757">
        <v>2</v>
      </c>
      <c r="H23" s="649" t="str">
        <f>IF($E23="","",(VLOOKUP($E23,所属・種目コード!$B$2:$D$160,3,0)))</f>
        <v>031219</v>
      </c>
      <c r="I23" t="s">
        <v>3592</v>
      </c>
      <c r="J23" s="758" t="str">
        <f t="shared" si="0"/>
        <v>盛岡大宮中中</v>
      </c>
      <c r="K23" s="757" t="s">
        <v>2316</v>
      </c>
      <c r="L23" s="13" t="str">
        <f t="shared" si="1"/>
        <v>ｽｽﾞｷ ﾕｳｽｹ</v>
      </c>
      <c r="M23" s="772"/>
      <c r="N23" s="658"/>
      <c r="O23" s="13">
        <v>22</v>
      </c>
      <c r="P23" s="650" t="s">
        <v>778</v>
      </c>
      <c r="Q23" s="757" t="s">
        <v>6405</v>
      </c>
      <c r="R23" s="757" t="s">
        <v>1892</v>
      </c>
      <c r="S23" s="757" t="s">
        <v>382</v>
      </c>
      <c r="T23" s="757" t="s">
        <v>4414</v>
      </c>
      <c r="U23" s="757">
        <v>2</v>
      </c>
      <c r="W23" s="649" t="str">
        <f>IF($S23="","",(VLOOKUP($S23,所属・種目コード!$B$2:$D$160,3,0)))</f>
        <v>031219</v>
      </c>
      <c r="X23" t="s">
        <v>3592</v>
      </c>
      <c r="Y23" s="758" t="str">
        <f t="shared" si="2"/>
        <v>盛岡大宮中中</v>
      </c>
      <c r="Z23" s="757" t="s">
        <v>4442</v>
      </c>
      <c r="AA23" s="769" t="str">
        <f t="shared" si="3"/>
        <v>ﾀｸｻﾘ ｱｻﾐ</v>
      </c>
    </row>
    <row r="24" spans="1:27" ht="17" customHeight="1">
      <c r="A24" s="652"/>
      <c r="B24" s="757">
        <v>23</v>
      </c>
      <c r="C24" s="757" t="s">
        <v>6641</v>
      </c>
      <c r="D24" s="757" t="s">
        <v>1584</v>
      </c>
      <c r="E24" s="757" t="s">
        <v>382</v>
      </c>
      <c r="F24" s="757">
        <v>1</v>
      </c>
      <c r="G24" s="757">
        <v>2</v>
      </c>
      <c r="H24" s="649" t="str">
        <f>IF($E24="","",(VLOOKUP($E24,所属・種目コード!$B$2:$D$160,3,0)))</f>
        <v>031219</v>
      </c>
      <c r="I24" t="s">
        <v>3592</v>
      </c>
      <c r="J24" s="758" t="str">
        <f t="shared" si="0"/>
        <v>盛岡大宮中中</v>
      </c>
      <c r="K24" s="757" t="s">
        <v>2317</v>
      </c>
      <c r="L24" s="13" t="str">
        <f t="shared" si="1"/>
        <v>ﾐﾅﾐｶﾜ ﾖｼﾄ</v>
      </c>
      <c r="M24" s="772"/>
      <c r="N24" s="658"/>
      <c r="O24" s="13">
        <v>23</v>
      </c>
      <c r="P24" s="650" t="s">
        <v>778</v>
      </c>
      <c r="Q24" s="757" t="s">
        <v>2141</v>
      </c>
      <c r="R24" s="757" t="s">
        <v>1893</v>
      </c>
      <c r="S24" s="757" t="s">
        <v>382</v>
      </c>
      <c r="T24" s="757" t="s">
        <v>4414</v>
      </c>
      <c r="U24" s="757">
        <v>2</v>
      </c>
      <c r="W24" s="649" t="str">
        <f>IF($S24="","",(VLOOKUP($S24,所属・種目コード!$B$2:$D$160,3,0)))</f>
        <v>031219</v>
      </c>
      <c r="X24" t="s">
        <v>3592</v>
      </c>
      <c r="Y24" s="758" t="str">
        <f t="shared" si="2"/>
        <v>盛岡大宮中中</v>
      </c>
      <c r="Z24" s="757" t="s">
        <v>4443</v>
      </c>
      <c r="AA24" s="769" t="str">
        <f t="shared" si="3"/>
        <v>ﾀﾃｻﾜ ﾕｳｶ</v>
      </c>
    </row>
    <row r="25" spans="1:27" ht="17" customHeight="1">
      <c r="A25" s="652"/>
      <c r="B25" s="757">
        <v>24</v>
      </c>
      <c r="C25" s="757" t="s">
        <v>7604</v>
      </c>
      <c r="D25" s="757" t="s">
        <v>1585</v>
      </c>
      <c r="E25" s="757" t="s">
        <v>382</v>
      </c>
      <c r="F25" s="757">
        <v>1</v>
      </c>
      <c r="G25" s="757">
        <v>2</v>
      </c>
      <c r="H25" s="649" t="str">
        <f>IF($E25="","",(VLOOKUP($E25,所属・種目コード!$B$2:$D$160,3,0)))</f>
        <v>031219</v>
      </c>
      <c r="I25" t="s">
        <v>3592</v>
      </c>
      <c r="J25" s="758" t="str">
        <f t="shared" si="0"/>
        <v>盛岡大宮中中</v>
      </c>
      <c r="K25" s="757" t="s">
        <v>2318</v>
      </c>
      <c r="L25" s="13" t="str">
        <f t="shared" si="1"/>
        <v>ﾔﾊﾊﾞ ﾘｭｳｾｲ</v>
      </c>
      <c r="M25" s="772"/>
      <c r="N25" s="658"/>
      <c r="O25" s="13">
        <v>24</v>
      </c>
      <c r="P25" s="650" t="s">
        <v>778</v>
      </c>
      <c r="Q25" s="757" t="s">
        <v>7966</v>
      </c>
      <c r="R25" s="757" t="s">
        <v>1894</v>
      </c>
      <c r="S25" s="757" t="s">
        <v>382</v>
      </c>
      <c r="T25" s="757" t="s">
        <v>4414</v>
      </c>
      <c r="U25" s="757">
        <v>2</v>
      </c>
      <c r="W25" s="649" t="str">
        <f>IF($S25="","",(VLOOKUP($S25,所属・種目コード!$B$2:$D$160,3,0)))</f>
        <v>031219</v>
      </c>
      <c r="X25" t="s">
        <v>3592</v>
      </c>
      <c r="Y25" s="758" t="str">
        <f t="shared" si="2"/>
        <v>盛岡大宮中中</v>
      </c>
      <c r="Z25" s="757" t="s">
        <v>4444</v>
      </c>
      <c r="AA25" s="769" t="str">
        <f t="shared" si="3"/>
        <v>ﾊﾔｼ ﾘﾅ</v>
      </c>
    </row>
    <row r="26" spans="1:27" ht="17" customHeight="1">
      <c r="A26" s="652"/>
      <c r="B26" s="757">
        <v>25</v>
      </c>
      <c r="C26" s="757" t="s">
        <v>7690</v>
      </c>
      <c r="D26" s="757" t="s">
        <v>3624</v>
      </c>
      <c r="E26" s="757" t="s">
        <v>382</v>
      </c>
      <c r="F26" s="757">
        <v>1</v>
      </c>
      <c r="G26" s="757">
        <v>2</v>
      </c>
      <c r="H26" s="649" t="str">
        <f>IF($E26="","",(VLOOKUP($E26,所属・種目コード!$B$2:$D$160,3,0)))</f>
        <v>031219</v>
      </c>
      <c r="I26" t="s">
        <v>3592</v>
      </c>
      <c r="J26" s="758" t="str">
        <f t="shared" si="0"/>
        <v>盛岡大宮中中</v>
      </c>
      <c r="K26" s="757" t="s">
        <v>2319</v>
      </c>
      <c r="L26" s="13" t="str">
        <f t="shared" si="1"/>
        <v>ﾀﾃｻﾜ ｼﾖｳ</v>
      </c>
      <c r="M26" s="772"/>
      <c r="N26" s="658"/>
      <c r="O26" s="13">
        <v>25</v>
      </c>
      <c r="P26" s="650" t="s">
        <v>778</v>
      </c>
      <c r="Q26" s="757" t="s">
        <v>7967</v>
      </c>
      <c r="R26" s="757" t="s">
        <v>1895</v>
      </c>
      <c r="S26" s="757" t="s">
        <v>382</v>
      </c>
      <c r="T26" s="757" t="s">
        <v>4414</v>
      </c>
      <c r="U26" s="757">
        <v>2</v>
      </c>
      <c r="W26" s="649" t="str">
        <f>IF($S26="","",(VLOOKUP($S26,所属・種目コード!$B$2:$D$160,3,0)))</f>
        <v>031219</v>
      </c>
      <c r="X26" t="s">
        <v>3592</v>
      </c>
      <c r="Y26" s="758" t="str">
        <f t="shared" si="2"/>
        <v>盛岡大宮中中</v>
      </c>
      <c r="Z26" s="757" t="s">
        <v>4445</v>
      </c>
      <c r="AA26" s="769" t="str">
        <f t="shared" si="3"/>
        <v>ﾌｼﾞﾑﾗ ﾊﾅ</v>
      </c>
    </row>
    <row r="27" spans="1:27" ht="17" customHeight="1">
      <c r="A27" s="652"/>
      <c r="B27" s="757">
        <v>34</v>
      </c>
      <c r="C27" s="757" t="s">
        <v>7605</v>
      </c>
      <c r="D27" s="757" t="s">
        <v>3625</v>
      </c>
      <c r="E27" s="757" t="s">
        <v>214</v>
      </c>
      <c r="F27" s="757">
        <v>1</v>
      </c>
      <c r="G27" s="757">
        <v>3</v>
      </c>
      <c r="H27" s="649" t="str">
        <f>IF($E27="","",(VLOOKUP($E27,所属・種目コード!$B$2:$D$160,3,0)))</f>
        <v>031145</v>
      </c>
      <c r="I27" t="s">
        <v>3592</v>
      </c>
      <c r="J27" s="758" t="str">
        <f t="shared" si="0"/>
        <v>金ケ崎中中</v>
      </c>
      <c r="K27" s="757" t="s">
        <v>2320</v>
      </c>
      <c r="L27" s="13" t="str">
        <f t="shared" si="1"/>
        <v>ｲﾅﾜｼﾛ ﾄﾓﾔ</v>
      </c>
      <c r="M27" s="772"/>
      <c r="N27" s="658"/>
      <c r="O27" s="13">
        <v>26</v>
      </c>
      <c r="P27" s="650" t="s">
        <v>778</v>
      </c>
      <c r="Q27" s="757" t="s">
        <v>7968</v>
      </c>
      <c r="R27" s="757" t="s">
        <v>5427</v>
      </c>
      <c r="S27" s="757" t="s">
        <v>382</v>
      </c>
      <c r="T27" s="757" t="s">
        <v>4414</v>
      </c>
      <c r="U27" s="757">
        <v>2</v>
      </c>
      <c r="W27" s="649" t="str">
        <f>IF($S27="","",(VLOOKUP($S27,所属・種目コード!$B$2:$D$160,3,0)))</f>
        <v>031219</v>
      </c>
      <c r="X27" t="s">
        <v>3592</v>
      </c>
      <c r="Y27" s="758" t="str">
        <f t="shared" si="2"/>
        <v>盛岡大宮中中</v>
      </c>
      <c r="Z27" s="757" t="s">
        <v>4446</v>
      </c>
      <c r="AA27" s="769" t="str">
        <f t="shared" si="3"/>
        <v>ﾐﾔﾉ ﾒｸﾞﾐ</v>
      </c>
    </row>
    <row r="28" spans="1:27" ht="17" customHeight="1">
      <c r="A28" s="652"/>
      <c r="B28" s="757">
        <v>35</v>
      </c>
      <c r="C28" s="757" t="s">
        <v>7691</v>
      </c>
      <c r="D28" s="757" t="s">
        <v>1075</v>
      </c>
      <c r="E28" s="757" t="s">
        <v>214</v>
      </c>
      <c r="F28" s="757">
        <v>1</v>
      </c>
      <c r="G28" s="757">
        <v>3</v>
      </c>
      <c r="H28" s="649" t="str">
        <f>IF($E28="","",(VLOOKUP($E28,所属・種目コード!$B$2:$D$160,3,0)))</f>
        <v>031145</v>
      </c>
      <c r="I28" t="s">
        <v>3592</v>
      </c>
      <c r="J28" s="758" t="str">
        <f t="shared" si="0"/>
        <v>金ケ崎中中</v>
      </c>
      <c r="K28" s="757" t="s">
        <v>2321</v>
      </c>
      <c r="L28" s="13" t="str">
        <f t="shared" si="1"/>
        <v>ｷｸﾁ ｶﾅﾃﾞ</v>
      </c>
      <c r="M28" s="772"/>
      <c r="N28" s="658"/>
      <c r="O28" s="13">
        <v>27</v>
      </c>
      <c r="P28" s="650" t="s">
        <v>778</v>
      </c>
      <c r="Q28" s="757" t="s">
        <v>6406</v>
      </c>
      <c r="R28" s="757" t="s">
        <v>5428</v>
      </c>
      <c r="S28" s="757" t="s">
        <v>382</v>
      </c>
      <c r="T28" s="757" t="s">
        <v>4414</v>
      </c>
      <c r="U28" s="757">
        <v>2</v>
      </c>
      <c r="W28" s="649" t="str">
        <f>IF($S28="","",(VLOOKUP($S28,所属・種目コード!$B$2:$D$160,3,0)))</f>
        <v>031219</v>
      </c>
      <c r="X28" t="s">
        <v>3592</v>
      </c>
      <c r="Y28" s="758" t="str">
        <f t="shared" si="2"/>
        <v>盛岡大宮中中</v>
      </c>
      <c r="Z28" s="757" t="s">
        <v>4447</v>
      </c>
      <c r="AA28" s="769" t="str">
        <f t="shared" si="3"/>
        <v>ﾔﾏｻﾞｷ ｸﾙﾐ</v>
      </c>
    </row>
    <row r="29" spans="1:27" ht="17" customHeight="1">
      <c r="A29" s="652"/>
      <c r="B29" s="757">
        <v>36</v>
      </c>
      <c r="C29" s="757" t="s">
        <v>6642</v>
      </c>
      <c r="D29" s="757" t="s">
        <v>1449</v>
      </c>
      <c r="E29" s="757" t="s">
        <v>214</v>
      </c>
      <c r="F29" s="757">
        <v>1</v>
      </c>
      <c r="G29" s="757">
        <v>3</v>
      </c>
      <c r="H29" s="649" t="str">
        <f>IF($E29="","",(VLOOKUP($E29,所属・種目コード!$B$2:$D$160,3,0)))</f>
        <v>031145</v>
      </c>
      <c r="I29" t="s">
        <v>3592</v>
      </c>
      <c r="J29" s="758" t="str">
        <f t="shared" si="0"/>
        <v>金ケ崎中中</v>
      </c>
      <c r="K29" s="757" t="s">
        <v>2322</v>
      </c>
      <c r="L29" s="13" t="str">
        <f t="shared" si="1"/>
        <v>ｻｻｷ ﾀｸﾏ</v>
      </c>
      <c r="M29" s="772"/>
      <c r="N29" s="658"/>
      <c r="O29" s="13">
        <v>33</v>
      </c>
      <c r="P29" s="650" t="s">
        <v>778</v>
      </c>
      <c r="Q29" s="757" t="s">
        <v>6407</v>
      </c>
      <c r="R29" s="757" t="s">
        <v>5429</v>
      </c>
      <c r="S29" s="757" t="s">
        <v>5983</v>
      </c>
      <c r="T29" s="757" t="s">
        <v>4414</v>
      </c>
      <c r="U29" s="757">
        <v>3</v>
      </c>
      <c r="W29" s="649" t="str">
        <f>IF($S29="","",(VLOOKUP($S29,所属・種目コード!$B$2:$D$160,3,0)))</f>
        <v>031145</v>
      </c>
      <c r="X29" t="s">
        <v>3592</v>
      </c>
      <c r="Y29" s="758" t="str">
        <f t="shared" si="2"/>
        <v>金ケ崎中中</v>
      </c>
      <c r="Z29" s="757" t="s">
        <v>4448</v>
      </c>
      <c r="AA29" s="769" t="str">
        <f t="shared" si="3"/>
        <v>ｵｲｶﾀ ｱﾘｻ</v>
      </c>
    </row>
    <row r="30" spans="1:27" ht="17" customHeight="1">
      <c r="A30" s="652"/>
      <c r="B30" s="757">
        <v>37</v>
      </c>
      <c r="C30" s="757" t="s">
        <v>6643</v>
      </c>
      <c r="D30" s="757" t="s">
        <v>1076</v>
      </c>
      <c r="E30" s="757" t="s">
        <v>214</v>
      </c>
      <c r="F30" s="757">
        <v>1</v>
      </c>
      <c r="G30" s="757">
        <v>3</v>
      </c>
      <c r="H30" s="649" t="str">
        <f>IF($E30="","",(VLOOKUP($E30,所属・種目コード!$B$2:$D$160,3,0)))</f>
        <v>031145</v>
      </c>
      <c r="I30" t="s">
        <v>3592</v>
      </c>
      <c r="J30" s="758" t="str">
        <f t="shared" si="0"/>
        <v>金ケ崎中中</v>
      </c>
      <c r="K30" s="757" t="s">
        <v>2323</v>
      </c>
      <c r="L30" s="13" t="str">
        <f t="shared" si="1"/>
        <v>ｽｶﾞﾜﾗ ｺｳｷ</v>
      </c>
      <c r="M30" s="772"/>
      <c r="N30" s="658"/>
      <c r="O30" s="13">
        <v>34</v>
      </c>
      <c r="P30" s="650" t="s">
        <v>778</v>
      </c>
      <c r="Q30" s="757" t="s">
        <v>6003</v>
      </c>
      <c r="R30" s="757" t="s">
        <v>5430</v>
      </c>
      <c r="S30" s="757" t="s">
        <v>5983</v>
      </c>
      <c r="T30" s="757" t="s">
        <v>4414</v>
      </c>
      <c r="U30" s="757">
        <v>3</v>
      </c>
      <c r="W30" s="649" t="str">
        <f>IF($S30="","",(VLOOKUP($S30,所属・種目コード!$B$2:$D$160,3,0)))</f>
        <v>031145</v>
      </c>
      <c r="X30" t="s">
        <v>3592</v>
      </c>
      <c r="Y30" s="758" t="str">
        <f t="shared" si="2"/>
        <v>金ケ崎中中</v>
      </c>
      <c r="Z30" s="757" t="s">
        <v>4449</v>
      </c>
      <c r="AA30" s="769" t="str">
        <f t="shared" si="3"/>
        <v>ｵｲｶﾜ ﾕｳﾐ</v>
      </c>
    </row>
    <row r="31" spans="1:27" ht="17" customHeight="1">
      <c r="A31" s="652"/>
      <c r="B31" s="757">
        <v>38</v>
      </c>
      <c r="C31" s="757" t="s">
        <v>6644</v>
      </c>
      <c r="D31" s="757" t="s">
        <v>1077</v>
      </c>
      <c r="E31" s="757" t="s">
        <v>214</v>
      </c>
      <c r="F31" s="757">
        <v>1</v>
      </c>
      <c r="G31" s="757">
        <v>3</v>
      </c>
      <c r="H31" s="649" t="str">
        <f>IF($E31="","",(VLOOKUP($E31,所属・種目コード!$B$2:$D$160,3,0)))</f>
        <v>031145</v>
      </c>
      <c r="I31" t="s">
        <v>3592</v>
      </c>
      <c r="J31" s="758" t="str">
        <f t="shared" si="0"/>
        <v>金ケ崎中中</v>
      </c>
      <c r="K31" s="757" t="s">
        <v>2324</v>
      </c>
      <c r="L31" s="13" t="str">
        <f t="shared" si="1"/>
        <v>ｽｶﾞﾜﾗ ｼｵﾝ</v>
      </c>
      <c r="M31" s="772"/>
      <c r="N31" s="658"/>
      <c r="O31" s="13">
        <v>35</v>
      </c>
      <c r="P31" s="650" t="s">
        <v>787</v>
      </c>
      <c r="Q31" s="757" t="s">
        <v>1238</v>
      </c>
      <c r="R31" s="757" t="s">
        <v>1239</v>
      </c>
      <c r="S31" s="757" t="s">
        <v>5983</v>
      </c>
      <c r="T31" s="757" t="s">
        <v>4414</v>
      </c>
      <c r="U31" s="757">
        <v>3</v>
      </c>
      <c r="W31" s="649" t="str">
        <f>IF($S31="","",(VLOOKUP($S31,所属・種目コード!$B$2:$D$160,3,0)))</f>
        <v>031145</v>
      </c>
      <c r="X31" t="s">
        <v>3592</v>
      </c>
      <c r="Y31" s="758" t="str">
        <f t="shared" si="2"/>
        <v>金ケ崎中中</v>
      </c>
      <c r="Z31" s="757" t="s">
        <v>4450</v>
      </c>
      <c r="AA31" s="769" t="str">
        <f t="shared" si="3"/>
        <v>ｶﾄｳ ﾊﾙｶ</v>
      </c>
    </row>
    <row r="32" spans="1:27" ht="17" customHeight="1">
      <c r="A32" s="652"/>
      <c r="B32" s="757">
        <v>39</v>
      </c>
      <c r="C32" s="757" t="s">
        <v>7692</v>
      </c>
      <c r="D32" s="757" t="s">
        <v>1078</v>
      </c>
      <c r="E32" s="757" t="s">
        <v>214</v>
      </c>
      <c r="F32" s="757">
        <v>1</v>
      </c>
      <c r="G32" s="757">
        <v>3</v>
      </c>
      <c r="H32" s="649" t="str">
        <f>IF($E32="","",(VLOOKUP($E32,所属・種目コード!$B$2:$D$160,3,0)))</f>
        <v>031145</v>
      </c>
      <c r="I32" t="s">
        <v>3592</v>
      </c>
      <c r="J32" s="758" t="str">
        <f t="shared" si="0"/>
        <v>金ケ崎中中</v>
      </c>
      <c r="K32" s="757" t="s">
        <v>2325</v>
      </c>
      <c r="L32" s="13" t="str">
        <f t="shared" si="1"/>
        <v>ｿｴﾀﾞ ﾋｻｼ</v>
      </c>
      <c r="M32" s="772"/>
      <c r="N32" s="658"/>
      <c r="O32" s="13">
        <v>36</v>
      </c>
      <c r="P32" s="650" t="s">
        <v>787</v>
      </c>
      <c r="Q32" s="757" t="s">
        <v>1240</v>
      </c>
      <c r="R32" s="757" t="s">
        <v>1241</v>
      </c>
      <c r="S32" s="757" t="s">
        <v>5983</v>
      </c>
      <c r="T32" s="757" t="s">
        <v>4414</v>
      </c>
      <c r="U32" s="757">
        <v>3</v>
      </c>
      <c r="W32" s="649" t="str">
        <f>IF($S32="","",(VLOOKUP($S32,所属・種目コード!$B$2:$D$160,3,0)))</f>
        <v>031145</v>
      </c>
      <c r="X32" t="s">
        <v>3592</v>
      </c>
      <c r="Y32" s="758" t="str">
        <f t="shared" si="2"/>
        <v>金ケ崎中中</v>
      </c>
      <c r="Z32" s="757" t="s">
        <v>4451</v>
      </c>
      <c r="AA32" s="769" t="str">
        <f t="shared" si="3"/>
        <v>ｽｶﾞﾜﾗ ｺｺ</v>
      </c>
    </row>
    <row r="33" spans="1:27" ht="17" customHeight="1">
      <c r="A33" s="652"/>
      <c r="B33" s="757">
        <v>40</v>
      </c>
      <c r="C33" s="757" t="s">
        <v>6645</v>
      </c>
      <c r="D33" s="757" t="s">
        <v>1079</v>
      </c>
      <c r="E33" s="757" t="s">
        <v>214</v>
      </c>
      <c r="F33" s="757">
        <v>1</v>
      </c>
      <c r="G33" s="757">
        <v>3</v>
      </c>
      <c r="H33" s="649" t="str">
        <f>IF($E33="","",(VLOOKUP($E33,所属・種目コード!$B$2:$D$160,3,0)))</f>
        <v>031145</v>
      </c>
      <c r="I33" t="s">
        <v>3592</v>
      </c>
      <c r="J33" s="758" t="str">
        <f t="shared" si="0"/>
        <v>金ケ崎中中</v>
      </c>
      <c r="K33" s="757" t="s">
        <v>2326</v>
      </c>
      <c r="L33" s="13" t="str">
        <f t="shared" si="1"/>
        <v>ﾀｶﾊｼ ｱﾕﾑ</v>
      </c>
      <c r="M33" s="772"/>
      <c r="N33" s="658"/>
      <c r="O33" s="13">
        <v>37</v>
      </c>
      <c r="P33" s="650" t="s">
        <v>791</v>
      </c>
      <c r="Q33" s="757" t="s">
        <v>6408</v>
      </c>
      <c r="R33" s="757" t="s">
        <v>1242</v>
      </c>
      <c r="S33" s="757" t="s">
        <v>5983</v>
      </c>
      <c r="T33" s="757" t="s">
        <v>4414</v>
      </c>
      <c r="U33" s="757">
        <v>3</v>
      </c>
      <c r="W33" s="649" t="str">
        <f>IF($S33="","",(VLOOKUP($S33,所属・種目コード!$B$2:$D$160,3,0)))</f>
        <v>031145</v>
      </c>
      <c r="X33" t="s">
        <v>3592</v>
      </c>
      <c r="Y33" s="758" t="str">
        <f t="shared" si="2"/>
        <v>金ケ崎中中</v>
      </c>
      <c r="Z33" s="757" t="s">
        <v>4452</v>
      </c>
      <c r="AA33" s="769" t="str">
        <f t="shared" si="3"/>
        <v>ｽｶﾞﾜﾗ ﾕﾘｱ</v>
      </c>
    </row>
    <row r="34" spans="1:27" ht="17" customHeight="1">
      <c r="A34" s="652"/>
      <c r="B34" s="757">
        <v>41</v>
      </c>
      <c r="C34" s="757" t="s">
        <v>6646</v>
      </c>
      <c r="D34" s="757" t="s">
        <v>984</v>
      </c>
      <c r="E34" s="757" t="s">
        <v>214</v>
      </c>
      <c r="F34" s="757">
        <v>1</v>
      </c>
      <c r="G34" s="757">
        <v>3</v>
      </c>
      <c r="H34" s="649" t="str">
        <f>IF($E34="","",(VLOOKUP($E34,所属・種目コード!$B$2:$D$160,3,0)))</f>
        <v>031145</v>
      </c>
      <c r="I34" t="s">
        <v>3592</v>
      </c>
      <c r="J34" s="758" t="str">
        <f t="shared" si="0"/>
        <v>金ケ崎中中</v>
      </c>
      <c r="K34" s="757" t="s">
        <v>2327</v>
      </c>
      <c r="L34" s="13" t="str">
        <f t="shared" si="1"/>
        <v>ﾁﾀﾞ ﾘｸ</v>
      </c>
      <c r="M34" s="772"/>
      <c r="N34" s="658"/>
      <c r="O34" s="13">
        <v>38</v>
      </c>
      <c r="P34" s="650" t="s">
        <v>791</v>
      </c>
      <c r="Q34" s="757" t="s">
        <v>1243</v>
      </c>
      <c r="R34" s="757" t="s">
        <v>1244</v>
      </c>
      <c r="S34" s="757" t="s">
        <v>5983</v>
      </c>
      <c r="T34" s="757" t="s">
        <v>4414</v>
      </c>
      <c r="U34" s="757">
        <v>3</v>
      </c>
      <c r="W34" s="649" t="str">
        <f>IF($S34="","",(VLOOKUP($S34,所属・種目コード!$B$2:$D$160,3,0)))</f>
        <v>031145</v>
      </c>
      <c r="X34" t="s">
        <v>3592</v>
      </c>
      <c r="Y34" s="758" t="str">
        <f t="shared" si="2"/>
        <v>金ケ崎中中</v>
      </c>
      <c r="Z34" s="757" t="s">
        <v>4453</v>
      </c>
      <c r="AA34" s="769" t="str">
        <f t="shared" si="3"/>
        <v>ﾀｶﾊｼ ﾕﾘ</v>
      </c>
    </row>
    <row r="35" spans="1:27" ht="17" customHeight="1">
      <c r="A35" s="652"/>
      <c r="B35" s="757">
        <v>42</v>
      </c>
      <c r="C35" s="757" t="s">
        <v>6647</v>
      </c>
      <c r="D35" s="757" t="s">
        <v>3626</v>
      </c>
      <c r="E35" s="757" t="s">
        <v>214</v>
      </c>
      <c r="F35" s="757">
        <v>1</v>
      </c>
      <c r="G35" s="757">
        <v>3</v>
      </c>
      <c r="H35" s="649" t="str">
        <f>IF($E35="","",(VLOOKUP($E35,所属・種目コード!$B$2:$D$160,3,0)))</f>
        <v>031145</v>
      </c>
      <c r="I35" t="s">
        <v>3592</v>
      </c>
      <c r="J35" s="758" t="str">
        <f t="shared" si="0"/>
        <v>金ケ崎中中</v>
      </c>
      <c r="K35" s="757" t="s">
        <v>2328</v>
      </c>
      <c r="L35" s="13" t="str">
        <f t="shared" si="1"/>
        <v>ﾁﾊﾞ ﾊﾙｷ</v>
      </c>
      <c r="M35" s="772"/>
      <c r="N35" s="658"/>
      <c r="O35" s="13">
        <v>39</v>
      </c>
      <c r="P35" s="650" t="s">
        <v>791</v>
      </c>
      <c r="Q35" s="757" t="s">
        <v>1245</v>
      </c>
      <c r="R35" s="757" t="s">
        <v>1246</v>
      </c>
      <c r="S35" s="757" t="s">
        <v>5983</v>
      </c>
      <c r="T35" s="757" t="s">
        <v>4414</v>
      </c>
      <c r="U35" s="757">
        <v>3</v>
      </c>
      <c r="W35" s="649" t="str">
        <f>IF($S35="","",(VLOOKUP($S35,所属・種目コード!$B$2:$D$160,3,0)))</f>
        <v>031145</v>
      </c>
      <c r="X35" t="s">
        <v>3592</v>
      </c>
      <c r="Y35" s="758" t="str">
        <f t="shared" si="2"/>
        <v>金ケ崎中中</v>
      </c>
      <c r="Z35" s="757" t="s">
        <v>4454</v>
      </c>
      <c r="AA35" s="769" t="str">
        <f t="shared" si="3"/>
        <v>ﾀｶﾊｼ ﾚｲﾘ</v>
      </c>
    </row>
    <row r="36" spans="1:27" ht="17" customHeight="1">
      <c r="A36" s="652"/>
      <c r="B36" s="757">
        <v>43</v>
      </c>
      <c r="C36" s="757" t="s">
        <v>6648</v>
      </c>
      <c r="D36" s="757" t="s">
        <v>1080</v>
      </c>
      <c r="E36" s="757" t="s">
        <v>214</v>
      </c>
      <c r="F36" s="757">
        <v>1</v>
      </c>
      <c r="G36" s="757">
        <v>3</v>
      </c>
      <c r="H36" s="649" t="str">
        <f>IF($E36="","",(VLOOKUP($E36,所属・種目コード!$B$2:$D$160,3,0)))</f>
        <v>031145</v>
      </c>
      <c r="I36" t="s">
        <v>3592</v>
      </c>
      <c r="J36" s="758" t="str">
        <f t="shared" si="0"/>
        <v>金ケ崎中中</v>
      </c>
      <c r="K36" s="757" t="s">
        <v>2329</v>
      </c>
      <c r="L36" s="13" t="str">
        <f t="shared" si="1"/>
        <v>ﾂｶﾓﾄ ｱｷﾄ</v>
      </c>
      <c r="M36" s="772"/>
      <c r="N36" s="658"/>
      <c r="O36" s="13">
        <v>40</v>
      </c>
      <c r="P36" s="650" t="s">
        <v>791</v>
      </c>
      <c r="Q36" s="757" t="s">
        <v>6004</v>
      </c>
      <c r="R36" s="757" t="s">
        <v>5431</v>
      </c>
      <c r="S36" s="757" t="s">
        <v>5983</v>
      </c>
      <c r="T36" s="757" t="s">
        <v>4414</v>
      </c>
      <c r="U36" s="757">
        <v>3</v>
      </c>
      <c r="W36" s="649" t="str">
        <f>IF($S36="","",(VLOOKUP($S36,所属・種目コード!$B$2:$D$160,3,0)))</f>
        <v>031145</v>
      </c>
      <c r="X36" t="s">
        <v>3592</v>
      </c>
      <c r="Y36" s="758" t="str">
        <f t="shared" si="2"/>
        <v>金ケ崎中中</v>
      </c>
      <c r="Z36" s="757" t="s">
        <v>4455</v>
      </c>
      <c r="AA36" s="769" t="str">
        <f t="shared" si="3"/>
        <v>ﾁﾀﾞ ﾐﾕｳ</v>
      </c>
    </row>
    <row r="37" spans="1:27" ht="17" customHeight="1">
      <c r="A37" s="652"/>
      <c r="B37" s="757">
        <v>44</v>
      </c>
      <c r="C37" s="757" t="s">
        <v>6649</v>
      </c>
      <c r="D37" s="757" t="s">
        <v>3627</v>
      </c>
      <c r="E37" s="757" t="s">
        <v>214</v>
      </c>
      <c r="F37" s="757">
        <v>1</v>
      </c>
      <c r="G37" s="757">
        <v>3</v>
      </c>
      <c r="H37" s="649" t="str">
        <f>IF($E37="","",(VLOOKUP($E37,所属・種目コード!$B$2:$D$160,3,0)))</f>
        <v>031145</v>
      </c>
      <c r="I37" t="s">
        <v>3592</v>
      </c>
      <c r="J37" s="758" t="str">
        <f t="shared" si="0"/>
        <v>金ケ崎中中</v>
      </c>
      <c r="K37" s="757" t="s">
        <v>2330</v>
      </c>
      <c r="L37" s="13" t="str">
        <f t="shared" si="1"/>
        <v>ﾄﾞｲ ﾀｶﾄ</v>
      </c>
      <c r="M37" s="772"/>
      <c r="N37" s="658"/>
      <c r="O37" s="13">
        <v>41</v>
      </c>
      <c r="P37" s="650" t="s">
        <v>791</v>
      </c>
      <c r="Q37" s="757" t="s">
        <v>1247</v>
      </c>
      <c r="R37" s="757" t="s">
        <v>759</v>
      </c>
      <c r="S37" s="757" t="s">
        <v>5983</v>
      </c>
      <c r="T37" s="757" t="s">
        <v>4414</v>
      </c>
      <c r="U37" s="757">
        <v>3</v>
      </c>
      <c r="W37" s="649" t="str">
        <f>IF($S37="","",(VLOOKUP($S37,所属・種目コード!$B$2:$D$160,3,0)))</f>
        <v>031145</v>
      </c>
      <c r="X37" t="s">
        <v>3592</v>
      </c>
      <c r="Y37" s="758" t="str">
        <f t="shared" si="2"/>
        <v>金ケ崎中中</v>
      </c>
      <c r="Z37" s="757" t="s">
        <v>4456</v>
      </c>
      <c r="AA37" s="769" t="str">
        <f t="shared" si="3"/>
        <v>ﾁﾊﾞ ﾐｽﾞｷ</v>
      </c>
    </row>
    <row r="38" spans="1:27" ht="17" customHeight="1">
      <c r="A38" s="652"/>
      <c r="B38" s="757">
        <v>45</v>
      </c>
      <c r="C38" s="757" t="s">
        <v>6650</v>
      </c>
      <c r="D38" s="757" t="s">
        <v>1081</v>
      </c>
      <c r="E38" s="757" t="s">
        <v>214</v>
      </c>
      <c r="F38" s="757">
        <v>1</v>
      </c>
      <c r="G38" s="757">
        <v>3</v>
      </c>
      <c r="H38" s="649" t="str">
        <f>IF($E38="","",(VLOOKUP($E38,所属・種目コード!$B$2:$D$160,3,0)))</f>
        <v>031145</v>
      </c>
      <c r="I38" t="s">
        <v>3592</v>
      </c>
      <c r="J38" s="758" t="str">
        <f t="shared" si="0"/>
        <v>金ケ崎中中</v>
      </c>
      <c r="K38" s="757" t="s">
        <v>2331</v>
      </c>
      <c r="L38" s="13" t="str">
        <f t="shared" si="1"/>
        <v>ﾏﾂﾓﾄ ﾀﾞｲｷ</v>
      </c>
      <c r="M38" s="772"/>
      <c r="N38" s="658"/>
      <c r="O38" s="13">
        <v>42</v>
      </c>
      <c r="P38" s="650" t="s">
        <v>791</v>
      </c>
      <c r="Q38" s="757" t="s">
        <v>1248</v>
      </c>
      <c r="R38" s="757" t="s">
        <v>1249</v>
      </c>
      <c r="S38" s="757" t="s">
        <v>5983</v>
      </c>
      <c r="T38" s="757" t="s">
        <v>4414</v>
      </c>
      <c r="U38" s="757">
        <v>3</v>
      </c>
      <c r="W38" s="649" t="str">
        <f>IF($S38="","",(VLOOKUP($S38,所属・種目コード!$B$2:$D$160,3,0)))</f>
        <v>031145</v>
      </c>
      <c r="X38" t="s">
        <v>3592</v>
      </c>
      <c r="Y38" s="758" t="str">
        <f t="shared" si="2"/>
        <v>金ケ崎中中</v>
      </c>
      <c r="Z38" s="757" t="s">
        <v>4457</v>
      </c>
      <c r="AA38" s="769" t="str">
        <f t="shared" si="3"/>
        <v>ﾅｲﾄｳ ﾐｵ</v>
      </c>
    </row>
    <row r="39" spans="1:27" ht="17" customHeight="1">
      <c r="A39" s="652"/>
      <c r="B39" s="757">
        <v>46</v>
      </c>
      <c r="C39" s="757" t="s">
        <v>6651</v>
      </c>
      <c r="D39" s="757" t="s">
        <v>1082</v>
      </c>
      <c r="E39" s="757" t="s">
        <v>214</v>
      </c>
      <c r="F39" s="757">
        <v>1</v>
      </c>
      <c r="G39" s="757">
        <v>3</v>
      </c>
      <c r="H39" s="649" t="str">
        <f>IF($E39="","",(VLOOKUP($E39,所属・種目コード!$B$2:$D$160,3,0)))</f>
        <v>031145</v>
      </c>
      <c r="I39" t="s">
        <v>3592</v>
      </c>
      <c r="J39" s="758" t="str">
        <f t="shared" si="0"/>
        <v>金ケ崎中中</v>
      </c>
      <c r="K39" s="757" t="s">
        <v>2332</v>
      </c>
      <c r="L39" s="13" t="str">
        <f t="shared" si="1"/>
        <v>ﾑﾗｶﾐ ﾀｲﾘ</v>
      </c>
      <c r="M39" s="772"/>
      <c r="N39" s="658"/>
      <c r="O39" s="13">
        <v>43</v>
      </c>
      <c r="P39" s="650" t="s">
        <v>835</v>
      </c>
      <c r="Q39" s="757" t="s">
        <v>7969</v>
      </c>
      <c r="R39" s="757" t="s">
        <v>1250</v>
      </c>
      <c r="S39" s="757" t="s">
        <v>5983</v>
      </c>
      <c r="T39" s="757" t="s">
        <v>4414</v>
      </c>
      <c r="U39" s="757">
        <v>3</v>
      </c>
      <c r="W39" s="649" t="str">
        <f>IF($S39="","",(VLOOKUP($S39,所属・種目コード!$B$2:$D$160,3,0)))</f>
        <v>031145</v>
      </c>
      <c r="X39" t="s">
        <v>3592</v>
      </c>
      <c r="Y39" s="758" t="str">
        <f t="shared" si="2"/>
        <v>金ケ崎中中</v>
      </c>
      <c r="Z39" s="757" t="s">
        <v>4458</v>
      </c>
      <c r="AA39" s="769" t="str">
        <f t="shared" si="3"/>
        <v>ﾅｶｼﾏ ﾕｲ</v>
      </c>
    </row>
    <row r="40" spans="1:27" ht="17" customHeight="1">
      <c r="A40" s="652"/>
      <c r="B40" s="757">
        <v>47</v>
      </c>
      <c r="C40" s="757" t="s">
        <v>7693</v>
      </c>
      <c r="D40" s="757" t="s">
        <v>1083</v>
      </c>
      <c r="E40" s="757" t="s">
        <v>214</v>
      </c>
      <c r="F40" s="757">
        <v>1</v>
      </c>
      <c r="G40" s="757">
        <v>3</v>
      </c>
      <c r="H40" s="649" t="str">
        <f>IF($E40="","",(VLOOKUP($E40,所属・種目コード!$B$2:$D$160,3,0)))</f>
        <v>031145</v>
      </c>
      <c r="I40" t="s">
        <v>3592</v>
      </c>
      <c r="J40" s="758" t="str">
        <f t="shared" si="0"/>
        <v>金ケ崎中中</v>
      </c>
      <c r="K40" s="757" t="s">
        <v>2333</v>
      </c>
      <c r="L40" s="13" t="str">
        <f t="shared" si="1"/>
        <v>ﾜﾀﾅﾍﾞ ﾕｳｼ</v>
      </c>
      <c r="M40" s="772"/>
      <c r="N40" s="658"/>
      <c r="O40" s="13">
        <v>44</v>
      </c>
      <c r="P40" s="650" t="s">
        <v>835</v>
      </c>
      <c r="Q40" s="757" t="s">
        <v>1251</v>
      </c>
      <c r="R40" s="757" t="s">
        <v>1252</v>
      </c>
      <c r="S40" s="757" t="s">
        <v>5983</v>
      </c>
      <c r="T40" s="757" t="s">
        <v>4414</v>
      </c>
      <c r="U40" s="757">
        <v>3</v>
      </c>
      <c r="W40" s="649" t="str">
        <f>IF($S40="","",(VLOOKUP($S40,所属・種目コード!$B$2:$D$160,3,0)))</f>
        <v>031145</v>
      </c>
      <c r="X40" t="s">
        <v>3592</v>
      </c>
      <c r="Y40" s="758" t="str">
        <f t="shared" si="2"/>
        <v>金ケ崎中中</v>
      </c>
      <c r="Z40" s="757" t="s">
        <v>4459</v>
      </c>
      <c r="AA40" s="769" t="str">
        <f t="shared" si="3"/>
        <v>ﾖｺｻﾜ ﾅｷﾞｻ</v>
      </c>
    </row>
    <row r="41" spans="1:27" ht="17" customHeight="1">
      <c r="A41" s="652"/>
      <c r="B41" s="757">
        <v>48</v>
      </c>
      <c r="C41" s="757" t="s">
        <v>6652</v>
      </c>
      <c r="D41" s="757" t="s">
        <v>1544</v>
      </c>
      <c r="E41" s="757" t="s">
        <v>214</v>
      </c>
      <c r="F41" s="757">
        <v>1</v>
      </c>
      <c r="G41" s="757">
        <v>2</v>
      </c>
      <c r="H41" s="649" t="str">
        <f>IF($E41="","",(VLOOKUP($E41,所属・種目コード!$B$2:$D$160,3,0)))</f>
        <v>031145</v>
      </c>
      <c r="I41" t="s">
        <v>3592</v>
      </c>
      <c r="J41" s="758" t="str">
        <f t="shared" si="0"/>
        <v>金ケ崎中中</v>
      </c>
      <c r="K41" s="757" t="s">
        <v>2334</v>
      </c>
      <c r="L41" s="13" t="str">
        <f t="shared" si="1"/>
        <v>ｵｲｶﾜ ﾘｮｳﾜ</v>
      </c>
      <c r="M41" s="772"/>
      <c r="N41" s="658"/>
      <c r="O41" s="13">
        <v>45</v>
      </c>
      <c r="P41" s="650" t="s">
        <v>835</v>
      </c>
      <c r="Q41" s="757" t="s">
        <v>6409</v>
      </c>
      <c r="R41" s="757" t="s">
        <v>1861</v>
      </c>
      <c r="S41" s="757" t="s">
        <v>5983</v>
      </c>
      <c r="T41" s="757" t="s">
        <v>4414</v>
      </c>
      <c r="U41" s="757">
        <v>2</v>
      </c>
      <c r="W41" s="649" t="str">
        <f>IF($S41="","",(VLOOKUP($S41,所属・種目コード!$B$2:$D$160,3,0)))</f>
        <v>031145</v>
      </c>
      <c r="X41" t="s">
        <v>3592</v>
      </c>
      <c r="Y41" s="758" t="str">
        <f t="shared" si="2"/>
        <v>金ケ崎中中</v>
      </c>
      <c r="Z41" s="757" t="s">
        <v>4460</v>
      </c>
      <c r="AA41" s="769" t="str">
        <f t="shared" si="3"/>
        <v>ｵｲｶﾜ ｻｸﾗ</v>
      </c>
    </row>
    <row r="42" spans="1:27" ht="17" customHeight="1">
      <c r="A42" s="652"/>
      <c r="B42" s="757">
        <v>49</v>
      </c>
      <c r="C42" s="757" t="s">
        <v>6653</v>
      </c>
      <c r="D42" s="757" t="s">
        <v>1545</v>
      </c>
      <c r="E42" s="757" t="s">
        <v>214</v>
      </c>
      <c r="F42" s="757">
        <v>1</v>
      </c>
      <c r="G42" s="757">
        <v>2</v>
      </c>
      <c r="H42" s="649" t="str">
        <f>IF($E42="","",(VLOOKUP($E42,所属・種目コード!$B$2:$D$160,3,0)))</f>
        <v>031145</v>
      </c>
      <c r="I42" t="s">
        <v>3592</v>
      </c>
      <c r="J42" s="758" t="str">
        <f t="shared" si="0"/>
        <v>金ケ崎中中</v>
      </c>
      <c r="K42" s="757" t="s">
        <v>2335</v>
      </c>
      <c r="L42" s="13" t="str">
        <f t="shared" si="1"/>
        <v>ｵｲｶﾜ ﾚｲｱ</v>
      </c>
      <c r="M42" s="772"/>
      <c r="N42" s="658"/>
      <c r="O42" s="13">
        <v>46</v>
      </c>
      <c r="P42" s="650" t="s">
        <v>835</v>
      </c>
      <c r="Q42" s="757" t="s">
        <v>2119</v>
      </c>
      <c r="R42" s="757" t="s">
        <v>1862</v>
      </c>
      <c r="S42" s="757" t="s">
        <v>5983</v>
      </c>
      <c r="T42" s="757" t="s">
        <v>4414</v>
      </c>
      <c r="U42" s="757">
        <v>2</v>
      </c>
      <c r="W42" s="649" t="str">
        <f>IF($S42="","",(VLOOKUP($S42,所属・種目コード!$B$2:$D$160,3,0)))</f>
        <v>031145</v>
      </c>
      <c r="X42" t="s">
        <v>3592</v>
      </c>
      <c r="Y42" s="758" t="str">
        <f t="shared" si="2"/>
        <v>金ケ崎中中</v>
      </c>
      <c r="Z42" s="757" t="s">
        <v>4461</v>
      </c>
      <c r="AA42" s="769" t="str">
        <f t="shared" si="3"/>
        <v>ｵﾊﾞﾗ ﾕﾅ</v>
      </c>
    </row>
    <row r="43" spans="1:27" ht="17" customHeight="1">
      <c r="A43" s="652"/>
      <c r="B43" s="757">
        <v>50</v>
      </c>
      <c r="C43" s="757" t="s">
        <v>6654</v>
      </c>
      <c r="D43" s="757" t="s">
        <v>1546</v>
      </c>
      <c r="E43" s="757" t="s">
        <v>214</v>
      </c>
      <c r="F43" s="757">
        <v>1</v>
      </c>
      <c r="G43" s="757">
        <v>2</v>
      </c>
      <c r="H43" s="649" t="str">
        <f>IF($E43="","",(VLOOKUP($E43,所属・種目コード!$B$2:$D$160,3,0)))</f>
        <v>031145</v>
      </c>
      <c r="I43" t="s">
        <v>3592</v>
      </c>
      <c r="J43" s="758" t="str">
        <f t="shared" si="0"/>
        <v>金ケ崎中中</v>
      </c>
      <c r="K43" s="757" t="s">
        <v>2336</v>
      </c>
      <c r="L43" s="13" t="str">
        <f t="shared" si="1"/>
        <v>ｻﾄｳ ﾘｮｳｽｹ</v>
      </c>
      <c r="M43" s="772"/>
      <c r="N43" s="658"/>
      <c r="O43" s="13">
        <v>47</v>
      </c>
      <c r="P43" s="650" t="s">
        <v>835</v>
      </c>
      <c r="Q43" s="757" t="s">
        <v>6410</v>
      </c>
      <c r="R43" s="757" t="s">
        <v>1863</v>
      </c>
      <c r="S43" s="757" t="s">
        <v>5983</v>
      </c>
      <c r="T43" s="757" t="s">
        <v>4414</v>
      </c>
      <c r="U43" s="757">
        <v>2</v>
      </c>
      <c r="W43" s="649" t="str">
        <f>IF($S43="","",(VLOOKUP($S43,所属・種目コード!$B$2:$D$160,3,0)))</f>
        <v>031145</v>
      </c>
      <c r="X43" t="s">
        <v>3592</v>
      </c>
      <c r="Y43" s="758" t="str">
        <f t="shared" si="2"/>
        <v>金ケ崎中中</v>
      </c>
      <c r="Z43" s="757" t="s">
        <v>4462</v>
      </c>
      <c r="AA43" s="769" t="str">
        <f t="shared" si="3"/>
        <v>ｶﾜﾉ ﾐｵﾅ</v>
      </c>
    </row>
    <row r="44" spans="1:27" ht="17" customHeight="1">
      <c r="A44" s="652"/>
      <c r="B44" s="757">
        <v>51</v>
      </c>
      <c r="C44" s="757" t="s">
        <v>6655</v>
      </c>
      <c r="D44" s="757" t="s">
        <v>1547</v>
      </c>
      <c r="E44" s="757" t="s">
        <v>214</v>
      </c>
      <c r="F44" s="757">
        <v>1</v>
      </c>
      <c r="G44" s="757">
        <v>2</v>
      </c>
      <c r="H44" s="649" t="str">
        <f>IF($E44="","",(VLOOKUP($E44,所属・種目コード!$B$2:$D$160,3,0)))</f>
        <v>031145</v>
      </c>
      <c r="I44" t="s">
        <v>3592</v>
      </c>
      <c r="J44" s="758" t="str">
        <f t="shared" si="0"/>
        <v>金ケ崎中中</v>
      </c>
      <c r="K44" s="757" t="s">
        <v>2337</v>
      </c>
      <c r="L44" s="13" t="str">
        <f t="shared" si="1"/>
        <v>ﾀｶﾊｼ ｿｳﾀ</v>
      </c>
      <c r="M44" s="772"/>
      <c r="N44" s="658"/>
      <c r="O44" s="13">
        <v>48</v>
      </c>
      <c r="P44" s="650" t="s">
        <v>835</v>
      </c>
      <c r="Q44" s="757" t="s">
        <v>2120</v>
      </c>
      <c r="R44" s="757" t="s">
        <v>1864</v>
      </c>
      <c r="S44" s="757" t="s">
        <v>5983</v>
      </c>
      <c r="T44" s="757" t="s">
        <v>4414</v>
      </c>
      <c r="U44" s="757">
        <v>2</v>
      </c>
      <c r="W44" s="649" t="str">
        <f>IF($S44="","",(VLOOKUP($S44,所属・種目コード!$B$2:$D$160,3,0)))</f>
        <v>031145</v>
      </c>
      <c r="X44" t="s">
        <v>3592</v>
      </c>
      <c r="Y44" s="758" t="str">
        <f t="shared" si="2"/>
        <v>金ケ崎中中</v>
      </c>
      <c r="Z44" s="757" t="s">
        <v>4463</v>
      </c>
      <c r="AA44" s="769" t="str">
        <f t="shared" si="3"/>
        <v>ｼｮｳｼﾞ ﾅﾂｷ</v>
      </c>
    </row>
    <row r="45" spans="1:27" ht="17" customHeight="1">
      <c r="A45" s="652"/>
      <c r="B45" s="757">
        <v>52</v>
      </c>
      <c r="C45" s="757" t="s">
        <v>6656</v>
      </c>
      <c r="D45" s="757" t="s">
        <v>1548</v>
      </c>
      <c r="E45" s="757" t="s">
        <v>214</v>
      </c>
      <c r="F45" s="757">
        <v>1</v>
      </c>
      <c r="G45" s="757">
        <v>2</v>
      </c>
      <c r="H45" s="649" t="str">
        <f>IF($E45="","",(VLOOKUP($E45,所属・種目コード!$B$2:$D$160,3,0)))</f>
        <v>031145</v>
      </c>
      <c r="I45" t="s">
        <v>3592</v>
      </c>
      <c r="J45" s="758" t="str">
        <f t="shared" si="0"/>
        <v>金ケ崎中中</v>
      </c>
      <c r="K45" s="757" t="s">
        <v>2338</v>
      </c>
      <c r="L45" s="13" t="str">
        <f t="shared" si="1"/>
        <v>ﾀｶﾊｼ ﾀｲﾄ</v>
      </c>
      <c r="M45" s="772"/>
      <c r="N45" s="658"/>
      <c r="O45" s="13">
        <v>49</v>
      </c>
      <c r="P45" s="650" t="s">
        <v>835</v>
      </c>
      <c r="Q45" s="757" t="s">
        <v>2121</v>
      </c>
      <c r="R45" s="757" t="s">
        <v>1865</v>
      </c>
      <c r="S45" s="757" t="s">
        <v>5983</v>
      </c>
      <c r="T45" s="757" t="s">
        <v>4414</v>
      </c>
      <c r="U45" s="757">
        <v>2</v>
      </c>
      <c r="W45" s="649" t="str">
        <f>IF($S45="","",(VLOOKUP($S45,所属・種目コード!$B$2:$D$160,3,0)))</f>
        <v>031145</v>
      </c>
      <c r="X45" t="s">
        <v>3592</v>
      </c>
      <c r="Y45" s="758" t="str">
        <f t="shared" si="2"/>
        <v>金ケ崎中中</v>
      </c>
      <c r="Z45" s="757" t="s">
        <v>4464</v>
      </c>
      <c r="AA45" s="769" t="str">
        <f t="shared" si="3"/>
        <v>ﾀｶﾊｼ ﾘｵ</v>
      </c>
    </row>
    <row r="46" spans="1:27" ht="17" customHeight="1">
      <c r="A46" s="652"/>
      <c r="B46" s="757">
        <v>53</v>
      </c>
      <c r="C46" s="757" t="s">
        <v>6657</v>
      </c>
      <c r="D46" s="757" t="s">
        <v>1549</v>
      </c>
      <c r="E46" s="757" t="s">
        <v>214</v>
      </c>
      <c r="F46" s="757">
        <v>1</v>
      </c>
      <c r="G46" s="757">
        <v>2</v>
      </c>
      <c r="H46" s="649" t="str">
        <f>IF($E46="","",(VLOOKUP($E46,所属・種目コード!$B$2:$D$160,3,0)))</f>
        <v>031145</v>
      </c>
      <c r="I46" t="s">
        <v>3592</v>
      </c>
      <c r="J46" s="758" t="str">
        <f t="shared" si="0"/>
        <v>金ケ崎中中</v>
      </c>
      <c r="K46" s="757" t="s">
        <v>2339</v>
      </c>
      <c r="L46" s="13" t="str">
        <f t="shared" si="1"/>
        <v>ﾀｶﾊｼ ﾊﾔﾄ</v>
      </c>
      <c r="M46" s="772"/>
      <c r="N46" s="658"/>
      <c r="O46" s="13">
        <v>50</v>
      </c>
      <c r="P46" s="650" t="s">
        <v>835</v>
      </c>
      <c r="Q46" s="757" t="s">
        <v>2122</v>
      </c>
      <c r="R46" s="757" t="s">
        <v>1866</v>
      </c>
      <c r="S46" s="757" t="s">
        <v>5983</v>
      </c>
      <c r="T46" s="757" t="s">
        <v>4414</v>
      </c>
      <c r="U46" s="757">
        <v>2</v>
      </c>
      <c r="W46" s="649" t="str">
        <f>IF($S46="","",(VLOOKUP($S46,所属・種目コード!$B$2:$D$160,3,0)))</f>
        <v>031145</v>
      </c>
      <c r="X46" t="s">
        <v>3592</v>
      </c>
      <c r="Y46" s="758" t="str">
        <f t="shared" si="2"/>
        <v>金ケ崎中中</v>
      </c>
      <c r="Z46" s="757" t="s">
        <v>4465</v>
      </c>
      <c r="AA46" s="769" t="str">
        <f t="shared" si="3"/>
        <v>ﾁﾀﾞ ｶﾚﾝ</v>
      </c>
    </row>
    <row r="47" spans="1:27" ht="17" customHeight="1">
      <c r="A47" s="652"/>
      <c r="B47" s="757">
        <v>54</v>
      </c>
      <c r="C47" s="757" t="s">
        <v>6658</v>
      </c>
      <c r="D47" s="757" t="s">
        <v>1550</v>
      </c>
      <c r="E47" s="757" t="s">
        <v>214</v>
      </c>
      <c r="F47" s="757">
        <v>1</v>
      </c>
      <c r="G47" s="757">
        <v>2</v>
      </c>
      <c r="H47" s="649" t="str">
        <f>IF($E47="","",(VLOOKUP($E47,所属・種目コード!$B$2:$D$160,3,0)))</f>
        <v>031145</v>
      </c>
      <c r="I47" t="s">
        <v>3592</v>
      </c>
      <c r="J47" s="758" t="str">
        <f t="shared" si="0"/>
        <v>金ケ崎中中</v>
      </c>
      <c r="K47" s="757" t="s">
        <v>2340</v>
      </c>
      <c r="L47" s="13" t="str">
        <f t="shared" si="1"/>
        <v>ﾀｶﾊｼ ﾖｼﾉﾘ</v>
      </c>
      <c r="M47" s="772"/>
      <c r="N47" s="658"/>
      <c r="O47" s="13">
        <v>51</v>
      </c>
      <c r="P47" s="650" t="s">
        <v>835</v>
      </c>
      <c r="Q47" s="757" t="s">
        <v>6005</v>
      </c>
      <c r="R47" s="757" t="s">
        <v>5432</v>
      </c>
      <c r="S47" s="757" t="s">
        <v>5983</v>
      </c>
      <c r="T47" s="757" t="s">
        <v>4414</v>
      </c>
      <c r="U47" s="757">
        <v>2</v>
      </c>
      <c r="W47" s="649" t="str">
        <f>IF($S47="","",(VLOOKUP($S47,所属・種目コード!$B$2:$D$160,3,0)))</f>
        <v>031145</v>
      </c>
      <c r="X47" t="s">
        <v>3592</v>
      </c>
      <c r="Y47" s="758" t="str">
        <f t="shared" si="2"/>
        <v>金ケ崎中中</v>
      </c>
      <c r="Z47" s="757" t="s">
        <v>4466</v>
      </c>
      <c r="AA47" s="769" t="str">
        <f t="shared" si="3"/>
        <v>ﾜﾀﾅﾍﾞ ﾅﾅ</v>
      </c>
    </row>
    <row r="48" spans="1:27" ht="17" customHeight="1">
      <c r="A48" s="652"/>
      <c r="B48" s="757">
        <v>55</v>
      </c>
      <c r="C48" s="757" t="s">
        <v>6659</v>
      </c>
      <c r="D48" s="757" t="s">
        <v>1551</v>
      </c>
      <c r="E48" s="757" t="s">
        <v>214</v>
      </c>
      <c r="F48" s="757">
        <v>1</v>
      </c>
      <c r="G48" s="757">
        <v>2</v>
      </c>
      <c r="H48" s="649" t="str">
        <f>IF($E48="","",(VLOOKUP($E48,所属・種目コード!$B$2:$D$160,3,0)))</f>
        <v>031145</v>
      </c>
      <c r="I48" t="s">
        <v>3592</v>
      </c>
      <c r="J48" s="758" t="str">
        <f t="shared" si="0"/>
        <v>金ケ崎中中</v>
      </c>
      <c r="K48" s="757" t="s">
        <v>2341</v>
      </c>
      <c r="L48" s="13" t="str">
        <f t="shared" si="1"/>
        <v>ﾀｶﾊｼ ﾗｲﾑ</v>
      </c>
      <c r="M48" s="772"/>
      <c r="N48" s="658"/>
      <c r="O48" s="13">
        <v>74</v>
      </c>
      <c r="P48" s="650" t="s">
        <v>835</v>
      </c>
      <c r="Q48" s="757" t="s">
        <v>1002</v>
      </c>
      <c r="R48" s="757" t="s">
        <v>973</v>
      </c>
      <c r="S48" s="757" t="s">
        <v>339</v>
      </c>
      <c r="T48" s="757" t="s">
        <v>4414</v>
      </c>
      <c r="U48" s="757">
        <v>3</v>
      </c>
      <c r="W48" s="649" t="str">
        <f>IF($S48="","",(VLOOKUP($S48,所属・種目コード!$B$2:$D$160,3,0)))</f>
        <v>031178</v>
      </c>
      <c r="X48" t="s">
        <v>3592</v>
      </c>
      <c r="Y48" s="758" t="str">
        <f t="shared" si="2"/>
        <v>遠野中中</v>
      </c>
      <c r="Z48" s="757" t="s">
        <v>4467</v>
      </c>
      <c r="AA48" s="769" t="str">
        <f t="shared" si="3"/>
        <v>ｶﾀｸﾗ ﾛｳｻﾞ</v>
      </c>
    </row>
    <row r="49" spans="1:27" ht="17" customHeight="1">
      <c r="A49" s="652"/>
      <c r="B49" s="757">
        <v>56</v>
      </c>
      <c r="C49" s="757" t="s">
        <v>6660</v>
      </c>
      <c r="D49" s="757" t="s">
        <v>1553</v>
      </c>
      <c r="E49" s="757" t="s">
        <v>214</v>
      </c>
      <c r="F49" s="757">
        <v>1</v>
      </c>
      <c r="G49" s="757">
        <v>2</v>
      </c>
      <c r="H49" s="649" t="str">
        <f>IF($E49="","",(VLOOKUP($E49,所属・種目コード!$B$2:$D$160,3,0)))</f>
        <v>031145</v>
      </c>
      <c r="I49" t="s">
        <v>3592</v>
      </c>
      <c r="J49" s="758" t="str">
        <f t="shared" si="0"/>
        <v>金ケ崎中中</v>
      </c>
      <c r="K49" s="757" t="s">
        <v>2342</v>
      </c>
      <c r="L49" s="13" t="str">
        <f t="shared" si="1"/>
        <v>ﾌｼﾞﾜﾗ ﾏﾅﾄ</v>
      </c>
      <c r="M49" s="772"/>
      <c r="N49" s="658"/>
      <c r="O49" s="13">
        <v>75</v>
      </c>
      <c r="P49" s="650" t="s">
        <v>835</v>
      </c>
      <c r="Q49" s="757" t="s">
        <v>6411</v>
      </c>
      <c r="R49" s="757" t="s">
        <v>969</v>
      </c>
      <c r="S49" s="757" t="s">
        <v>339</v>
      </c>
      <c r="T49" s="757" t="s">
        <v>4414</v>
      </c>
      <c r="U49" s="757">
        <v>3</v>
      </c>
      <c r="W49" s="649" t="str">
        <f>IF($S49="","",(VLOOKUP($S49,所属・種目コード!$B$2:$D$160,3,0)))</f>
        <v>031178</v>
      </c>
      <c r="X49" t="s">
        <v>3592</v>
      </c>
      <c r="Y49" s="758" t="str">
        <f t="shared" si="2"/>
        <v>遠野中中</v>
      </c>
      <c r="Z49" s="757" t="s">
        <v>4468</v>
      </c>
      <c r="AA49" s="769" t="str">
        <f t="shared" si="3"/>
        <v>ｷｸﾁ ﾀﾏﾙ</v>
      </c>
    </row>
    <row r="50" spans="1:27" ht="17" customHeight="1">
      <c r="A50" s="652"/>
      <c r="B50" s="757">
        <v>57</v>
      </c>
      <c r="C50" s="757" t="s">
        <v>6661</v>
      </c>
      <c r="D50" s="757" t="s">
        <v>1093</v>
      </c>
      <c r="E50" s="757" t="s">
        <v>214</v>
      </c>
      <c r="F50" s="757">
        <v>1</v>
      </c>
      <c r="G50" s="757">
        <v>2</v>
      </c>
      <c r="H50" s="649" t="str">
        <f>IF($E50="","",(VLOOKUP($E50,所属・種目コード!$B$2:$D$160,3,0)))</f>
        <v>031145</v>
      </c>
      <c r="I50" t="s">
        <v>3592</v>
      </c>
      <c r="J50" s="758" t="str">
        <f t="shared" si="0"/>
        <v>金ケ崎中中</v>
      </c>
      <c r="K50" s="757" t="s">
        <v>2343</v>
      </c>
      <c r="L50" s="13" t="str">
        <f t="shared" si="1"/>
        <v>ﾌﾙﾀﾞﾃ ﾘｮｳｾｲ</v>
      </c>
      <c r="M50" s="772"/>
      <c r="N50" s="658"/>
      <c r="O50" s="13">
        <v>76</v>
      </c>
      <c r="P50" s="650" t="s">
        <v>835</v>
      </c>
      <c r="Q50" s="757" t="s">
        <v>6412</v>
      </c>
      <c r="R50" s="757" t="s">
        <v>410</v>
      </c>
      <c r="S50" s="757" t="s">
        <v>339</v>
      </c>
      <c r="T50" s="757" t="s">
        <v>4414</v>
      </c>
      <c r="U50" s="757">
        <v>3</v>
      </c>
      <c r="W50" s="649" t="str">
        <f>IF($S50="","",(VLOOKUP($S50,所属・種目コード!$B$2:$D$160,3,0)))</f>
        <v>031178</v>
      </c>
      <c r="X50" t="s">
        <v>3592</v>
      </c>
      <c r="Y50" s="758" t="str">
        <f t="shared" si="2"/>
        <v>遠野中中</v>
      </c>
      <c r="Z50" s="757" t="s">
        <v>4469</v>
      </c>
      <c r="AA50" s="769" t="str">
        <f t="shared" si="3"/>
        <v>ｻｻｷ ﾈﾈ</v>
      </c>
    </row>
    <row r="51" spans="1:27" ht="17" customHeight="1">
      <c r="A51" s="652"/>
      <c r="B51" s="757">
        <v>58</v>
      </c>
      <c r="C51" s="757" t="s">
        <v>6662</v>
      </c>
      <c r="D51" s="757" t="s">
        <v>1554</v>
      </c>
      <c r="E51" s="757" t="s">
        <v>214</v>
      </c>
      <c r="F51" s="757">
        <v>1</v>
      </c>
      <c r="G51" s="757">
        <v>2</v>
      </c>
      <c r="H51" s="649" t="str">
        <f>IF($E51="","",(VLOOKUP($E51,所属・種目コード!$B$2:$D$160,3,0)))</f>
        <v>031145</v>
      </c>
      <c r="I51" t="s">
        <v>3592</v>
      </c>
      <c r="J51" s="758" t="str">
        <f t="shared" si="0"/>
        <v>金ケ崎中中</v>
      </c>
      <c r="K51" s="757" t="s">
        <v>2344</v>
      </c>
      <c r="L51" s="13" t="str">
        <f t="shared" si="1"/>
        <v>ﾐｳﾗ ｹｲｷ</v>
      </c>
      <c r="M51" s="772"/>
      <c r="N51" s="658"/>
      <c r="O51" s="13">
        <v>77</v>
      </c>
      <c r="P51" s="650" t="s">
        <v>835</v>
      </c>
      <c r="Q51" s="757" t="s">
        <v>6413</v>
      </c>
      <c r="R51" s="757" t="s">
        <v>1182</v>
      </c>
      <c r="S51" s="757" t="s">
        <v>339</v>
      </c>
      <c r="T51" s="757" t="s">
        <v>4414</v>
      </c>
      <c r="U51" s="757">
        <v>3</v>
      </c>
      <c r="W51" s="649" t="str">
        <f>IF($S51="","",(VLOOKUP($S51,所属・種目コード!$B$2:$D$160,3,0)))</f>
        <v>031178</v>
      </c>
      <c r="X51" t="s">
        <v>3592</v>
      </c>
      <c r="Y51" s="758" t="str">
        <f t="shared" si="2"/>
        <v>遠野中中</v>
      </c>
      <c r="Z51" s="757" t="s">
        <v>4470</v>
      </c>
      <c r="AA51" s="769" t="str">
        <f t="shared" si="3"/>
        <v>ﾀｼﾛ ﾕﾂﾞｷ</v>
      </c>
    </row>
    <row r="52" spans="1:27" ht="17" customHeight="1">
      <c r="A52" s="652"/>
      <c r="B52" s="757">
        <v>59</v>
      </c>
      <c r="C52" s="757" t="s">
        <v>6663</v>
      </c>
      <c r="D52" s="757" t="s">
        <v>1555</v>
      </c>
      <c r="E52" s="757" t="s">
        <v>214</v>
      </c>
      <c r="F52" s="757">
        <v>1</v>
      </c>
      <c r="G52" s="757">
        <v>2</v>
      </c>
      <c r="H52" s="649" t="str">
        <f>IF($E52="","",(VLOOKUP($E52,所属・種目コード!$B$2:$D$160,3,0)))</f>
        <v>031145</v>
      </c>
      <c r="I52" t="s">
        <v>3592</v>
      </c>
      <c r="J52" s="758" t="str">
        <f t="shared" si="0"/>
        <v>金ケ崎中中</v>
      </c>
      <c r="K52" s="757" t="s">
        <v>2345</v>
      </c>
      <c r="L52" s="13" t="str">
        <f t="shared" si="1"/>
        <v>ﾔﾏﾅｶ ｶｲﾄ</v>
      </c>
      <c r="M52" s="772"/>
      <c r="N52" s="658"/>
      <c r="O52" s="13">
        <v>78</v>
      </c>
      <c r="P52" s="650" t="s">
        <v>835</v>
      </c>
      <c r="Q52" s="757" t="s">
        <v>7970</v>
      </c>
      <c r="R52" s="757" t="s">
        <v>970</v>
      </c>
      <c r="S52" s="757" t="s">
        <v>339</v>
      </c>
      <c r="T52" s="757" t="s">
        <v>4414</v>
      </c>
      <c r="U52" s="757">
        <v>3</v>
      </c>
      <c r="W52" s="649" t="str">
        <f>IF($S52="","",(VLOOKUP($S52,所属・種目コード!$B$2:$D$160,3,0)))</f>
        <v>031178</v>
      </c>
      <c r="X52" t="s">
        <v>3592</v>
      </c>
      <c r="Y52" s="758" t="str">
        <f t="shared" si="2"/>
        <v>遠野中中</v>
      </c>
      <c r="Z52" s="757" t="s">
        <v>4471</v>
      </c>
      <c r="AA52" s="769" t="str">
        <f t="shared" si="3"/>
        <v>ﾊﾀﾔﾏ ﾗﾝ</v>
      </c>
    </row>
    <row r="53" spans="1:27" ht="17" customHeight="1">
      <c r="A53" s="652"/>
      <c r="B53" s="757">
        <v>89</v>
      </c>
      <c r="C53" s="757" t="s">
        <v>7606</v>
      </c>
      <c r="D53" s="757" t="s">
        <v>991</v>
      </c>
      <c r="E53" s="757" t="s">
        <v>339</v>
      </c>
      <c r="F53" s="757">
        <v>1</v>
      </c>
      <c r="G53" s="757">
        <v>3</v>
      </c>
      <c r="H53" s="649" t="str">
        <f>IF($E53="","",(VLOOKUP($E53,所属・種目コード!$B$2:$D$160,3,0)))</f>
        <v>031178</v>
      </c>
      <c r="I53" t="s">
        <v>3592</v>
      </c>
      <c r="J53" s="758" t="str">
        <f t="shared" si="0"/>
        <v>遠野中中</v>
      </c>
      <c r="K53" s="757" t="s">
        <v>2346</v>
      </c>
      <c r="L53" s="13" t="str">
        <f t="shared" si="1"/>
        <v>ｲﾏﾌﾞﾁ ﾕｳﾀﾛｳ</v>
      </c>
      <c r="M53" s="772"/>
      <c r="N53" s="658"/>
      <c r="O53" s="13">
        <v>79</v>
      </c>
      <c r="P53" s="650" t="s">
        <v>835</v>
      </c>
      <c r="Q53" s="757" t="s">
        <v>2135</v>
      </c>
      <c r="R53" s="757" t="s">
        <v>1881</v>
      </c>
      <c r="S53" s="757" t="s">
        <v>339</v>
      </c>
      <c r="T53" s="757" t="s">
        <v>4414</v>
      </c>
      <c r="U53" s="757">
        <v>2</v>
      </c>
      <c r="W53" s="649" t="str">
        <f>IF($S53="","",(VLOOKUP($S53,所属・種目コード!$B$2:$D$160,3,0)))</f>
        <v>031178</v>
      </c>
      <c r="X53" t="s">
        <v>3592</v>
      </c>
      <c r="Y53" s="758" t="str">
        <f t="shared" si="2"/>
        <v>遠野中中</v>
      </c>
      <c r="Z53" s="757" t="s">
        <v>4472</v>
      </c>
      <c r="AA53" s="769" t="str">
        <f t="shared" si="3"/>
        <v>ｲﾜﾏ ﾓﾓｶ</v>
      </c>
    </row>
    <row r="54" spans="1:27" ht="17" customHeight="1">
      <c r="A54" s="652"/>
      <c r="B54" s="757">
        <v>90</v>
      </c>
      <c r="C54" s="757" t="s">
        <v>7694</v>
      </c>
      <c r="D54" s="757" t="s">
        <v>992</v>
      </c>
      <c r="E54" s="757" t="s">
        <v>339</v>
      </c>
      <c r="F54" s="757">
        <v>1</v>
      </c>
      <c r="G54" s="757">
        <v>3</v>
      </c>
      <c r="H54" s="649" t="str">
        <f>IF($E54="","",(VLOOKUP($E54,所属・種目コード!$B$2:$D$160,3,0)))</f>
        <v>031178</v>
      </c>
      <c r="I54" t="s">
        <v>3592</v>
      </c>
      <c r="J54" s="758" t="str">
        <f t="shared" si="0"/>
        <v>遠野中中</v>
      </c>
      <c r="K54" s="757" t="s">
        <v>2347</v>
      </c>
      <c r="L54" s="13" t="str">
        <f t="shared" si="1"/>
        <v>ｷｸﾁ ｶｹﾙ</v>
      </c>
      <c r="M54" s="772"/>
      <c r="N54" s="658"/>
      <c r="O54" s="13">
        <v>80</v>
      </c>
      <c r="P54" s="650" t="s">
        <v>835</v>
      </c>
      <c r="Q54" s="757" t="s">
        <v>1183</v>
      </c>
      <c r="R54" s="757" t="s">
        <v>1789</v>
      </c>
      <c r="S54" s="757" t="s">
        <v>339</v>
      </c>
      <c r="T54" s="757" t="s">
        <v>4414</v>
      </c>
      <c r="U54" s="757">
        <v>2</v>
      </c>
      <c r="W54" s="649" t="str">
        <f>IF($S54="","",(VLOOKUP($S54,所属・種目コード!$B$2:$D$160,3,0)))</f>
        <v>031178</v>
      </c>
      <c r="X54" t="s">
        <v>3592</v>
      </c>
      <c r="Y54" s="758" t="str">
        <f t="shared" si="2"/>
        <v>遠野中中</v>
      </c>
      <c r="Z54" s="757" t="s">
        <v>4473</v>
      </c>
      <c r="AA54" s="769" t="str">
        <f t="shared" si="3"/>
        <v>ｽｶﾞﾜﾗ ｷﾗﾘ</v>
      </c>
    </row>
    <row r="55" spans="1:27" ht="17" customHeight="1">
      <c r="A55" s="652"/>
      <c r="B55" s="757">
        <v>91</v>
      </c>
      <c r="C55" s="757" t="s">
        <v>6664</v>
      </c>
      <c r="D55" s="757" t="s">
        <v>3628</v>
      </c>
      <c r="E55" s="757" t="s">
        <v>339</v>
      </c>
      <c r="F55" s="757">
        <v>1</v>
      </c>
      <c r="G55" s="757">
        <v>3</v>
      </c>
      <c r="H55" s="649" t="str">
        <f>IF($E55="","",(VLOOKUP($E55,所属・種目コード!$B$2:$D$160,3,0)))</f>
        <v>031178</v>
      </c>
      <c r="I55" t="s">
        <v>3592</v>
      </c>
      <c r="J55" s="758" t="str">
        <f t="shared" si="0"/>
        <v>遠野中中</v>
      </c>
      <c r="K55" s="757" t="s">
        <v>2348</v>
      </c>
      <c r="L55" s="13" t="str">
        <f t="shared" si="1"/>
        <v>ｷｸﾁ ｹﾝﾀ</v>
      </c>
      <c r="M55" s="772"/>
      <c r="N55" s="658"/>
      <c r="O55" s="13">
        <v>81</v>
      </c>
      <c r="P55" s="650" t="s">
        <v>768</v>
      </c>
      <c r="Q55" s="757" t="s">
        <v>7971</v>
      </c>
      <c r="R55" s="757" t="s">
        <v>1882</v>
      </c>
      <c r="S55" s="757" t="s">
        <v>339</v>
      </c>
      <c r="T55" s="757" t="s">
        <v>4414</v>
      </c>
      <c r="U55" s="757">
        <v>2</v>
      </c>
      <c r="W55" s="649" t="str">
        <f>IF($S55="","",(VLOOKUP($S55,所属・種目コード!$B$2:$D$160,3,0)))</f>
        <v>031178</v>
      </c>
      <c r="X55" t="s">
        <v>3592</v>
      </c>
      <c r="Y55" s="758" t="str">
        <f t="shared" si="2"/>
        <v>遠野中中</v>
      </c>
      <c r="Z55" s="757" t="s">
        <v>4474</v>
      </c>
      <c r="AA55" s="769" t="str">
        <f t="shared" si="3"/>
        <v>ﾌｼﾞﾜﾗ ｶｴﾃﾞ</v>
      </c>
    </row>
    <row r="56" spans="1:27" ht="17" customHeight="1">
      <c r="A56" s="652"/>
      <c r="B56" s="757">
        <v>92</v>
      </c>
      <c r="C56" s="757" t="s">
        <v>6665</v>
      </c>
      <c r="D56" s="757" t="s">
        <v>987</v>
      </c>
      <c r="E56" s="757" t="s">
        <v>339</v>
      </c>
      <c r="F56" s="757">
        <v>1</v>
      </c>
      <c r="G56" s="757">
        <v>3</v>
      </c>
      <c r="H56" s="649" t="str">
        <f>IF($E56="","",(VLOOKUP($E56,所属・種目コード!$B$2:$D$160,3,0)))</f>
        <v>031178</v>
      </c>
      <c r="I56" t="s">
        <v>3592</v>
      </c>
      <c r="J56" s="758" t="str">
        <f t="shared" si="0"/>
        <v>遠野中中</v>
      </c>
      <c r="K56" s="757" t="s">
        <v>2349</v>
      </c>
      <c r="L56" s="13" t="str">
        <f t="shared" si="1"/>
        <v>ｷｸﾁ ﾕﾗ</v>
      </c>
      <c r="M56" s="772"/>
      <c r="N56" s="658"/>
      <c r="O56" s="13">
        <v>82</v>
      </c>
      <c r="P56" s="650" t="s">
        <v>768</v>
      </c>
      <c r="Q56" s="757" t="s">
        <v>6006</v>
      </c>
      <c r="R56" s="757" t="s">
        <v>5433</v>
      </c>
      <c r="S56" s="757" t="s">
        <v>339</v>
      </c>
      <c r="T56" s="757" t="s">
        <v>4414</v>
      </c>
      <c r="U56" s="757">
        <v>1</v>
      </c>
      <c r="W56" s="649" t="str">
        <f>IF($S56="","",(VLOOKUP($S56,所属・種目コード!$B$2:$D$160,3,0)))</f>
        <v>031178</v>
      </c>
      <c r="X56" t="s">
        <v>3592</v>
      </c>
      <c r="Y56" s="758" t="str">
        <f t="shared" si="2"/>
        <v>遠野中中</v>
      </c>
      <c r="Z56" s="757" t="s">
        <v>4475</v>
      </c>
      <c r="AA56" s="769" t="str">
        <f t="shared" si="3"/>
        <v>ｽｶﾞﾜﾗ ﾋﾅﾘ</v>
      </c>
    </row>
    <row r="57" spans="1:27" ht="17" customHeight="1">
      <c r="A57" s="652"/>
      <c r="B57" s="757">
        <v>93</v>
      </c>
      <c r="C57" s="757" t="s">
        <v>6666</v>
      </c>
      <c r="D57" s="757" t="s">
        <v>3629</v>
      </c>
      <c r="E57" s="757" t="s">
        <v>339</v>
      </c>
      <c r="F57" s="757">
        <v>1</v>
      </c>
      <c r="G57" s="757">
        <v>3</v>
      </c>
      <c r="H57" s="649" t="str">
        <f>IF($E57="","",(VLOOKUP($E57,所属・種目コード!$B$2:$D$160,3,0)))</f>
        <v>031178</v>
      </c>
      <c r="I57" t="s">
        <v>3592</v>
      </c>
      <c r="J57" s="758" t="str">
        <f t="shared" si="0"/>
        <v>遠野中中</v>
      </c>
      <c r="K57" s="757" t="s">
        <v>2350</v>
      </c>
      <c r="L57" s="13" t="str">
        <f t="shared" si="1"/>
        <v>ｻｸﾗｲ ﾕｳﾄ</v>
      </c>
      <c r="M57" s="772"/>
      <c r="N57" s="658"/>
      <c r="O57" s="13">
        <v>83</v>
      </c>
      <c r="P57" s="650" t="s">
        <v>768</v>
      </c>
      <c r="Q57" s="757" t="s">
        <v>6414</v>
      </c>
      <c r="R57" s="757" t="s">
        <v>5434</v>
      </c>
      <c r="S57" s="757" t="s">
        <v>339</v>
      </c>
      <c r="T57" s="757" t="s">
        <v>4414</v>
      </c>
      <c r="U57" s="757">
        <v>1</v>
      </c>
      <c r="W57" s="649" t="str">
        <f>IF($S57="","",(VLOOKUP($S57,所属・種目コード!$B$2:$D$160,3,0)))</f>
        <v>031178</v>
      </c>
      <c r="X57" t="s">
        <v>3592</v>
      </c>
      <c r="Y57" s="758" t="str">
        <f t="shared" si="2"/>
        <v>遠野中中</v>
      </c>
      <c r="Z57" s="757" t="s">
        <v>4476</v>
      </c>
      <c r="AA57" s="769" t="str">
        <f t="shared" si="3"/>
        <v>ﾀｼﾛ ｱｶﾘ</v>
      </c>
    </row>
    <row r="58" spans="1:27" ht="17" customHeight="1">
      <c r="A58" s="652"/>
      <c r="B58" s="757">
        <v>94</v>
      </c>
      <c r="C58" s="757" t="s">
        <v>6667</v>
      </c>
      <c r="D58" s="757" t="s">
        <v>1571</v>
      </c>
      <c r="E58" s="757" t="s">
        <v>339</v>
      </c>
      <c r="F58" s="757">
        <v>1</v>
      </c>
      <c r="G58" s="757">
        <v>3</v>
      </c>
      <c r="H58" s="649" t="str">
        <f>IF($E58="","",(VLOOKUP($E58,所属・種目コード!$B$2:$D$160,3,0)))</f>
        <v>031178</v>
      </c>
      <c r="I58" t="s">
        <v>3592</v>
      </c>
      <c r="J58" s="758" t="str">
        <f t="shared" si="0"/>
        <v>遠野中中</v>
      </c>
      <c r="K58" s="757" t="s">
        <v>2351</v>
      </c>
      <c r="L58" s="13" t="str">
        <f t="shared" si="1"/>
        <v>ｽｽﾞｷ ｹｲｽｹ</v>
      </c>
      <c r="M58" s="772"/>
      <c r="N58" s="658"/>
      <c r="O58" s="13">
        <v>84</v>
      </c>
      <c r="P58" s="650" t="s">
        <v>768</v>
      </c>
      <c r="Q58" s="757" t="s">
        <v>6007</v>
      </c>
      <c r="R58" s="757" t="s">
        <v>5435</v>
      </c>
      <c r="S58" s="757" t="s">
        <v>422</v>
      </c>
      <c r="T58" s="757" t="s">
        <v>4414</v>
      </c>
      <c r="U58" s="757">
        <v>3</v>
      </c>
      <c r="W58" s="649" t="str">
        <f>IF($S58="","",(VLOOKUP($S58,所属・種目コード!$B$2:$D$160,3,0)))</f>
        <v>031225</v>
      </c>
      <c r="X58" t="s">
        <v>3592</v>
      </c>
      <c r="Y58" s="758" t="str">
        <f t="shared" si="2"/>
        <v>盛岡下小路中中</v>
      </c>
      <c r="Z58" s="757" t="s">
        <v>4477</v>
      </c>
      <c r="AA58" s="769" t="str">
        <f t="shared" si="3"/>
        <v>ｸｽﾞﾏｷ ｻﾗ</v>
      </c>
    </row>
    <row r="59" spans="1:27" ht="17" customHeight="1">
      <c r="A59" s="652"/>
      <c r="B59" s="757">
        <v>95</v>
      </c>
      <c r="C59" s="757" t="s">
        <v>6668</v>
      </c>
      <c r="D59" s="757" t="s">
        <v>3630</v>
      </c>
      <c r="E59" s="757" t="s">
        <v>339</v>
      </c>
      <c r="F59" s="757">
        <v>1</v>
      </c>
      <c r="G59" s="757">
        <v>3</v>
      </c>
      <c r="H59" s="649" t="str">
        <f>IF($E59="","",(VLOOKUP($E59,所属・種目コード!$B$2:$D$160,3,0)))</f>
        <v>031178</v>
      </c>
      <c r="I59" t="s">
        <v>3592</v>
      </c>
      <c r="J59" s="758" t="str">
        <f t="shared" si="0"/>
        <v>遠野中中</v>
      </c>
      <c r="K59" s="757" t="s">
        <v>2352</v>
      </c>
      <c r="L59" s="13" t="str">
        <f t="shared" si="1"/>
        <v>ﾀｼﾛ ｹﾝｼﾝ</v>
      </c>
      <c r="M59" s="772"/>
      <c r="N59" s="658"/>
      <c r="O59" s="13">
        <v>85</v>
      </c>
      <c r="P59" s="650" t="s">
        <v>768</v>
      </c>
      <c r="Q59" s="757" t="s">
        <v>1294</v>
      </c>
      <c r="R59" s="757" t="s">
        <v>1295</v>
      </c>
      <c r="S59" s="757" t="s">
        <v>422</v>
      </c>
      <c r="T59" s="757" t="s">
        <v>4414</v>
      </c>
      <c r="U59" s="757">
        <v>3</v>
      </c>
      <c r="W59" s="649" t="str">
        <f>IF($S59="","",(VLOOKUP($S59,所属・種目コード!$B$2:$D$160,3,0)))</f>
        <v>031225</v>
      </c>
      <c r="X59" t="s">
        <v>3592</v>
      </c>
      <c r="Y59" s="758" t="str">
        <f t="shared" si="2"/>
        <v>盛岡下小路中中</v>
      </c>
      <c r="Z59" s="757" t="s">
        <v>4478</v>
      </c>
      <c r="AA59" s="769" t="str">
        <f t="shared" si="3"/>
        <v>ﾀﾔﾏ ｷﾗﾘ</v>
      </c>
    </row>
    <row r="60" spans="1:27" ht="17" customHeight="1">
      <c r="A60" s="652"/>
      <c r="B60" s="757">
        <v>96</v>
      </c>
      <c r="C60" s="757" t="s">
        <v>6669</v>
      </c>
      <c r="D60" s="757" t="s">
        <v>1035</v>
      </c>
      <c r="E60" s="757" t="s">
        <v>339</v>
      </c>
      <c r="F60" s="757">
        <v>1</v>
      </c>
      <c r="G60" s="757">
        <v>3</v>
      </c>
      <c r="H60" s="649" t="str">
        <f>IF($E60="","",(VLOOKUP($E60,所属・種目コード!$B$2:$D$160,3,0)))</f>
        <v>031178</v>
      </c>
      <c r="I60" t="s">
        <v>3592</v>
      </c>
      <c r="J60" s="758" t="str">
        <f t="shared" si="0"/>
        <v>遠野中中</v>
      </c>
      <c r="K60" s="757" t="s">
        <v>2353</v>
      </c>
      <c r="L60" s="13" t="str">
        <f t="shared" si="1"/>
        <v>ﾃﾙｲ ﾘｭｳﾄ</v>
      </c>
      <c r="M60" s="772"/>
      <c r="N60" s="658"/>
      <c r="O60" s="13">
        <v>86</v>
      </c>
      <c r="P60" s="650" t="s">
        <v>768</v>
      </c>
      <c r="Q60" s="757" t="s">
        <v>6008</v>
      </c>
      <c r="R60" s="757" t="s">
        <v>5436</v>
      </c>
      <c r="S60" s="757" t="s">
        <v>422</v>
      </c>
      <c r="T60" s="757" t="s">
        <v>4414</v>
      </c>
      <c r="U60" s="757">
        <v>3</v>
      </c>
      <c r="W60" s="649" t="str">
        <f>IF($S60="","",(VLOOKUP($S60,所属・種目コード!$B$2:$D$160,3,0)))</f>
        <v>031225</v>
      </c>
      <c r="X60" t="s">
        <v>3592</v>
      </c>
      <c r="Y60" s="758" t="str">
        <f t="shared" si="2"/>
        <v>盛岡下小路中中</v>
      </c>
      <c r="Z60" s="757" t="s">
        <v>4479</v>
      </c>
      <c r="AA60" s="769" t="str">
        <f t="shared" si="3"/>
        <v>ﾁﾀﾞ ﾏﾋﾛ</v>
      </c>
    </row>
    <row r="61" spans="1:27" ht="17" customHeight="1">
      <c r="A61" s="652"/>
      <c r="B61" s="757">
        <v>97</v>
      </c>
      <c r="C61" s="757" t="s">
        <v>6670</v>
      </c>
      <c r="D61" s="757" t="s">
        <v>981</v>
      </c>
      <c r="E61" s="757" t="s">
        <v>339</v>
      </c>
      <c r="F61" s="757">
        <v>1</v>
      </c>
      <c r="G61" s="757">
        <v>3</v>
      </c>
      <c r="H61" s="649" t="str">
        <f>IF($E61="","",(VLOOKUP($E61,所属・種目コード!$B$2:$D$160,3,0)))</f>
        <v>031178</v>
      </c>
      <c r="I61" t="s">
        <v>3592</v>
      </c>
      <c r="J61" s="758" t="str">
        <f t="shared" si="0"/>
        <v>遠野中中</v>
      </c>
      <c r="K61" s="757" t="s">
        <v>2354</v>
      </c>
      <c r="L61" s="13" t="str">
        <f t="shared" si="1"/>
        <v>ﾊﾏｶﾜ ｼｭｳｼﾞ</v>
      </c>
      <c r="M61" s="772"/>
      <c r="N61" s="658"/>
      <c r="O61" s="13">
        <v>87</v>
      </c>
      <c r="P61" s="650" t="s">
        <v>768</v>
      </c>
      <c r="Q61" s="757" t="s">
        <v>6415</v>
      </c>
      <c r="R61" s="757" t="s">
        <v>5437</v>
      </c>
      <c r="S61" s="757" t="s">
        <v>422</v>
      </c>
      <c r="T61" s="757" t="s">
        <v>4414</v>
      </c>
      <c r="U61" s="757">
        <v>3</v>
      </c>
      <c r="W61" s="649" t="str">
        <f>IF($S61="","",(VLOOKUP($S61,所属・種目コード!$B$2:$D$160,3,0)))</f>
        <v>031225</v>
      </c>
      <c r="X61" t="s">
        <v>3592</v>
      </c>
      <c r="Y61" s="758" t="str">
        <f t="shared" si="2"/>
        <v>盛岡下小路中中</v>
      </c>
      <c r="Z61" s="757" t="s">
        <v>4480</v>
      </c>
      <c r="AA61" s="769" t="str">
        <f t="shared" si="3"/>
        <v>ﾊｻﾞﾜ ﾎﾉｶ</v>
      </c>
    </row>
    <row r="62" spans="1:27" ht="17" customHeight="1">
      <c r="A62" s="652"/>
      <c r="B62" s="757">
        <v>98</v>
      </c>
      <c r="C62" s="757" t="s">
        <v>7695</v>
      </c>
      <c r="D62" s="757" t="s">
        <v>3631</v>
      </c>
      <c r="E62" s="757" t="s">
        <v>339</v>
      </c>
      <c r="F62" s="757">
        <v>1</v>
      </c>
      <c r="G62" s="757">
        <v>3</v>
      </c>
      <c r="H62" s="649" t="str">
        <f>IF($E62="","",(VLOOKUP($E62,所属・種目コード!$B$2:$D$160,3,0)))</f>
        <v>031178</v>
      </c>
      <c r="I62" t="s">
        <v>3592</v>
      </c>
      <c r="J62" s="758" t="str">
        <f t="shared" si="0"/>
        <v>遠野中中</v>
      </c>
      <c r="K62" s="757" t="s">
        <v>2355</v>
      </c>
      <c r="L62" s="13" t="str">
        <f t="shared" si="1"/>
        <v>ﾔﾏﾔ ｼｮｳ</v>
      </c>
      <c r="M62" s="772"/>
      <c r="N62" s="658"/>
      <c r="O62" s="13">
        <v>88</v>
      </c>
      <c r="P62" s="650" t="s">
        <v>768</v>
      </c>
      <c r="Q62" s="757" t="s">
        <v>6416</v>
      </c>
      <c r="R62" s="757" t="s">
        <v>1296</v>
      </c>
      <c r="S62" s="757" t="s">
        <v>422</v>
      </c>
      <c r="T62" s="757" t="s">
        <v>4414</v>
      </c>
      <c r="U62" s="757">
        <v>3</v>
      </c>
      <c r="W62" s="649" t="str">
        <f>IF($S62="","",(VLOOKUP($S62,所属・種目コード!$B$2:$D$160,3,0)))</f>
        <v>031225</v>
      </c>
      <c r="X62" t="s">
        <v>3592</v>
      </c>
      <c r="Y62" s="758" t="str">
        <f t="shared" si="2"/>
        <v>盛岡下小路中中</v>
      </c>
      <c r="Z62" s="757" t="s">
        <v>4481</v>
      </c>
      <c r="AA62" s="769" t="str">
        <f t="shared" si="3"/>
        <v>ﾐｽﾞｶﾜ ﾂｶｻ</v>
      </c>
    </row>
    <row r="63" spans="1:27" ht="17" customHeight="1">
      <c r="A63" s="652"/>
      <c r="B63" s="757">
        <v>99</v>
      </c>
      <c r="C63" s="757" t="s">
        <v>7607</v>
      </c>
      <c r="D63" s="757" t="s">
        <v>1036</v>
      </c>
      <c r="E63" s="757" t="s">
        <v>339</v>
      </c>
      <c r="F63" s="757">
        <v>1</v>
      </c>
      <c r="G63" s="757">
        <v>2</v>
      </c>
      <c r="H63" s="649" t="str">
        <f>IF($E63="","",(VLOOKUP($E63,所属・種目コード!$B$2:$D$160,3,0)))</f>
        <v>031178</v>
      </c>
      <c r="I63" t="s">
        <v>3592</v>
      </c>
      <c r="J63" s="758" t="str">
        <f t="shared" si="0"/>
        <v>遠野中中</v>
      </c>
      <c r="K63" s="757" t="s">
        <v>2356</v>
      </c>
      <c r="L63" s="13" t="str">
        <f t="shared" si="1"/>
        <v>ｳﾌﾞｶﾀ ｿｳﾀ</v>
      </c>
      <c r="M63" s="772"/>
      <c r="N63" s="658"/>
      <c r="O63" s="13">
        <v>89</v>
      </c>
      <c r="P63" s="650" t="s">
        <v>768</v>
      </c>
      <c r="Q63" s="757" t="s">
        <v>6417</v>
      </c>
      <c r="R63" s="757" t="s">
        <v>5438</v>
      </c>
      <c r="S63" s="757" t="s">
        <v>422</v>
      </c>
      <c r="T63" s="757" t="s">
        <v>4414</v>
      </c>
      <c r="U63" s="757">
        <v>2</v>
      </c>
      <c r="W63" s="649" t="str">
        <f>IF($S63="","",(VLOOKUP($S63,所属・種目コード!$B$2:$D$160,3,0)))</f>
        <v>031225</v>
      </c>
      <c r="X63" t="s">
        <v>3592</v>
      </c>
      <c r="Y63" s="758" t="str">
        <f t="shared" si="2"/>
        <v>盛岡下小路中中</v>
      </c>
      <c r="Z63" s="757" t="s">
        <v>4482</v>
      </c>
      <c r="AA63" s="769" t="str">
        <f t="shared" si="3"/>
        <v>ﾐｽﾞｶﾜ ﾁｶｴ</v>
      </c>
    </row>
    <row r="64" spans="1:27" ht="17" customHeight="1">
      <c r="A64" s="652"/>
      <c r="B64" s="757">
        <v>100</v>
      </c>
      <c r="C64" s="757" t="s">
        <v>7696</v>
      </c>
      <c r="D64" s="757" t="s">
        <v>1572</v>
      </c>
      <c r="E64" s="757" t="s">
        <v>339</v>
      </c>
      <c r="F64" s="757">
        <v>1</v>
      </c>
      <c r="G64" s="757">
        <v>2</v>
      </c>
      <c r="H64" s="649" t="str">
        <f>IF($E64="","",(VLOOKUP($E64,所属・種目コード!$B$2:$D$160,3,0)))</f>
        <v>031178</v>
      </c>
      <c r="I64" t="s">
        <v>3592</v>
      </c>
      <c r="J64" s="758" t="str">
        <f t="shared" si="0"/>
        <v>遠野中中</v>
      </c>
      <c r="K64" s="757" t="s">
        <v>2357</v>
      </c>
      <c r="L64" s="13" t="str">
        <f t="shared" si="1"/>
        <v>ｵｵﾊｼ ｼｭｳ</v>
      </c>
      <c r="M64" s="772"/>
      <c r="N64" s="658"/>
      <c r="O64" s="13">
        <v>90</v>
      </c>
      <c r="P64" s="650" t="s">
        <v>768</v>
      </c>
      <c r="Q64" s="757" t="s">
        <v>6418</v>
      </c>
      <c r="R64" s="757" t="s">
        <v>5439</v>
      </c>
      <c r="S64" s="757" t="s">
        <v>422</v>
      </c>
      <c r="T64" s="757" t="s">
        <v>4414</v>
      </c>
      <c r="U64" s="757">
        <v>2</v>
      </c>
      <c r="W64" s="649" t="str">
        <f>IF($S64="","",(VLOOKUP($S64,所属・種目コード!$B$2:$D$160,3,0)))</f>
        <v>031225</v>
      </c>
      <c r="X64" t="s">
        <v>3592</v>
      </c>
      <c r="Y64" s="758" t="str">
        <f t="shared" si="2"/>
        <v>盛岡下小路中中</v>
      </c>
      <c r="Z64" s="757" t="s">
        <v>4483</v>
      </c>
      <c r="AA64" s="769" t="str">
        <f t="shared" si="3"/>
        <v>ﾔﾅｷﾞﾊﾗ ｶﾎﾘ</v>
      </c>
    </row>
    <row r="65" spans="1:27" ht="17" customHeight="1">
      <c r="A65" s="652"/>
      <c r="B65" s="757">
        <v>101</v>
      </c>
      <c r="C65" s="757" t="s">
        <v>7608</v>
      </c>
      <c r="D65" s="757" t="s">
        <v>1573</v>
      </c>
      <c r="E65" s="757" t="s">
        <v>339</v>
      </c>
      <c r="F65" s="757">
        <v>1</v>
      </c>
      <c r="G65" s="757">
        <v>2</v>
      </c>
      <c r="H65" s="649" t="str">
        <f>IF($E65="","",(VLOOKUP($E65,所属・種目コード!$B$2:$D$160,3,0)))</f>
        <v>031178</v>
      </c>
      <c r="I65" t="s">
        <v>3592</v>
      </c>
      <c r="J65" s="758" t="str">
        <f t="shared" si="0"/>
        <v>遠野中中</v>
      </c>
      <c r="K65" s="757" t="s">
        <v>2358</v>
      </c>
      <c r="L65" s="13" t="str">
        <f t="shared" ref="L65:L128" si="4">ASC(K65)</f>
        <v>ｻｻｷ ｺｳﾏ</v>
      </c>
      <c r="M65" s="772"/>
      <c r="N65" s="658"/>
      <c r="O65" s="13">
        <v>91</v>
      </c>
      <c r="P65" s="650" t="s">
        <v>768</v>
      </c>
      <c r="Q65" s="757" t="s">
        <v>1403</v>
      </c>
      <c r="R65" s="757" t="s">
        <v>1404</v>
      </c>
      <c r="S65" s="757" t="s">
        <v>249</v>
      </c>
      <c r="T65" s="757" t="s">
        <v>4414</v>
      </c>
      <c r="U65" s="757">
        <v>3</v>
      </c>
      <c r="W65" s="649" t="str">
        <f>IF($S65="","",(VLOOKUP($S65,所属・種目コード!$B$2:$D$160,3,0)))</f>
        <v>031154</v>
      </c>
      <c r="X65" t="s">
        <v>3592</v>
      </c>
      <c r="Y65" s="758" t="str">
        <f t="shared" si="2"/>
        <v>北上南中中</v>
      </c>
      <c r="Z65" s="757" t="s">
        <v>4484</v>
      </c>
      <c r="AA65" s="769" t="str">
        <f t="shared" si="3"/>
        <v>ｶﾝﾉ ﾋﾅ</v>
      </c>
    </row>
    <row r="66" spans="1:27" ht="17" customHeight="1">
      <c r="A66" s="652"/>
      <c r="B66" s="757">
        <v>102</v>
      </c>
      <c r="C66" s="757" t="s">
        <v>6671</v>
      </c>
      <c r="D66" s="757" t="s">
        <v>3632</v>
      </c>
      <c r="E66" s="757" t="s">
        <v>339</v>
      </c>
      <c r="F66" s="757">
        <v>1</v>
      </c>
      <c r="G66" s="757">
        <v>2</v>
      </c>
      <c r="H66" s="649" t="str">
        <f>IF($E66="","",(VLOOKUP($E66,所属・種目コード!$B$2:$D$160,3,0)))</f>
        <v>031178</v>
      </c>
      <c r="I66" t="s">
        <v>3592</v>
      </c>
      <c r="J66" s="758" t="str">
        <f t="shared" ref="J66:J129" si="5">_xlfn.CONCAT(E66,I66)</f>
        <v>遠野中中</v>
      </c>
      <c r="K66" s="757" t="s">
        <v>2359</v>
      </c>
      <c r="L66" s="13" t="str">
        <f t="shared" si="4"/>
        <v>ｽｶﾞﾀ ﾀｲｾｲ</v>
      </c>
      <c r="M66" s="772"/>
      <c r="N66" s="658"/>
      <c r="O66" s="13">
        <v>92</v>
      </c>
      <c r="P66" s="650" t="s">
        <v>768</v>
      </c>
      <c r="Q66" s="757" t="s">
        <v>1405</v>
      </c>
      <c r="R66" s="757" t="s">
        <v>1406</v>
      </c>
      <c r="S66" s="757" t="s">
        <v>249</v>
      </c>
      <c r="T66" s="757" t="s">
        <v>4414</v>
      </c>
      <c r="U66" s="757">
        <v>3</v>
      </c>
      <c r="W66" s="649" t="str">
        <f>IF($S66="","",(VLOOKUP($S66,所属・種目コード!$B$2:$D$160,3,0)))</f>
        <v>031154</v>
      </c>
      <c r="X66" t="s">
        <v>3592</v>
      </c>
      <c r="Y66" s="758" t="str">
        <f t="shared" ref="Y66:Y129" si="6">_xlfn.CONCAT(S66,X66)</f>
        <v>北上南中中</v>
      </c>
      <c r="Z66" s="757" t="s">
        <v>4485</v>
      </c>
      <c r="AA66" s="769" t="str">
        <f t="shared" ref="AA66:AA129" si="7">ASC(Z66)</f>
        <v>ｷｸﾁ ﾐﾎ</v>
      </c>
    </row>
    <row r="67" spans="1:27" ht="17" customHeight="1">
      <c r="A67" s="652"/>
      <c r="B67" s="757">
        <v>103</v>
      </c>
      <c r="C67" s="757" t="s">
        <v>6672</v>
      </c>
      <c r="D67" s="757" t="s">
        <v>1574</v>
      </c>
      <c r="E67" s="757" t="s">
        <v>339</v>
      </c>
      <c r="F67" s="757">
        <v>1</v>
      </c>
      <c r="G67" s="757">
        <v>2</v>
      </c>
      <c r="H67" s="649" t="str">
        <f>IF($E67="","",(VLOOKUP($E67,所属・種目コード!$B$2:$D$160,3,0)))</f>
        <v>031178</v>
      </c>
      <c r="I67" t="s">
        <v>3592</v>
      </c>
      <c r="J67" s="758" t="str">
        <f t="shared" si="5"/>
        <v>遠野中中</v>
      </c>
      <c r="K67" s="757" t="s">
        <v>2360</v>
      </c>
      <c r="L67" s="13" t="str">
        <f t="shared" si="4"/>
        <v>ﾅｶｼﾏ ｺｳﾀ</v>
      </c>
      <c r="M67" s="772"/>
      <c r="N67" s="658"/>
      <c r="O67" s="13">
        <v>93</v>
      </c>
      <c r="P67" s="650" t="s">
        <v>768</v>
      </c>
      <c r="Q67" s="757" t="s">
        <v>1407</v>
      </c>
      <c r="R67" s="757" t="s">
        <v>772</v>
      </c>
      <c r="S67" s="757" t="s">
        <v>249</v>
      </c>
      <c r="T67" s="757" t="s">
        <v>4414</v>
      </c>
      <c r="U67" s="757">
        <v>3</v>
      </c>
      <c r="W67" s="649" t="str">
        <f>IF($S67="","",(VLOOKUP($S67,所属・種目コード!$B$2:$D$160,3,0)))</f>
        <v>031154</v>
      </c>
      <c r="X67" t="s">
        <v>3592</v>
      </c>
      <c r="Y67" s="758" t="str">
        <f t="shared" si="6"/>
        <v>北上南中中</v>
      </c>
      <c r="Z67" s="757" t="s">
        <v>4486</v>
      </c>
      <c r="AA67" s="769" t="str">
        <f t="shared" si="7"/>
        <v>ｻﾄｳ ﾐﾕ</v>
      </c>
    </row>
    <row r="68" spans="1:27" ht="17" customHeight="1">
      <c r="A68" s="652"/>
      <c r="B68" s="757">
        <v>104</v>
      </c>
      <c r="C68" s="757" t="s">
        <v>6673</v>
      </c>
      <c r="D68" s="757" t="s">
        <v>3633</v>
      </c>
      <c r="E68" s="757" t="s">
        <v>339</v>
      </c>
      <c r="F68" s="757">
        <v>1</v>
      </c>
      <c r="G68" s="757">
        <v>1</v>
      </c>
      <c r="H68" s="649" t="str">
        <f>IF($E68="","",(VLOOKUP($E68,所属・種目コード!$B$2:$D$160,3,0)))</f>
        <v>031178</v>
      </c>
      <c r="I68" t="s">
        <v>3592</v>
      </c>
      <c r="J68" s="758" t="str">
        <f t="shared" si="5"/>
        <v>遠野中中</v>
      </c>
      <c r="K68" s="757" t="s">
        <v>2361</v>
      </c>
      <c r="L68" s="13" t="str">
        <f t="shared" si="4"/>
        <v>ｵﾊﾞﾗ ﾔﾏﾄ</v>
      </c>
      <c r="M68" s="772"/>
      <c r="N68" s="658"/>
      <c r="O68" s="13">
        <v>94</v>
      </c>
      <c r="P68" s="650" t="s">
        <v>799</v>
      </c>
      <c r="Q68" s="757" t="s">
        <v>1408</v>
      </c>
      <c r="R68" s="757" t="s">
        <v>1409</v>
      </c>
      <c r="S68" s="757" t="s">
        <v>249</v>
      </c>
      <c r="T68" s="757" t="s">
        <v>4414</v>
      </c>
      <c r="U68" s="757">
        <v>3</v>
      </c>
      <c r="W68" s="649" t="str">
        <f>IF($S68="","",(VLOOKUP($S68,所属・種目コード!$B$2:$D$160,3,0)))</f>
        <v>031154</v>
      </c>
      <c r="X68" t="s">
        <v>3592</v>
      </c>
      <c r="Y68" s="758" t="str">
        <f t="shared" si="6"/>
        <v>北上南中中</v>
      </c>
      <c r="Z68" s="757" t="s">
        <v>4487</v>
      </c>
      <c r="AA68" s="769" t="str">
        <f t="shared" si="7"/>
        <v>ｻﾄｳ ﾕｳﾘ</v>
      </c>
    </row>
    <row r="69" spans="1:27" ht="17" customHeight="1">
      <c r="A69" s="652"/>
      <c r="B69" s="757">
        <v>105</v>
      </c>
      <c r="C69" s="757" t="s">
        <v>6674</v>
      </c>
      <c r="D69" s="757" t="s">
        <v>3634</v>
      </c>
      <c r="E69" s="757" t="s">
        <v>422</v>
      </c>
      <c r="F69" s="757">
        <v>1</v>
      </c>
      <c r="G69" s="757">
        <v>3</v>
      </c>
      <c r="H69" s="649" t="str">
        <f>IF($E69="","",(VLOOKUP($E69,所属・種目コード!$B$2:$D$160,3,0)))</f>
        <v>031225</v>
      </c>
      <c r="I69" t="s">
        <v>3592</v>
      </c>
      <c r="J69" s="758" t="str">
        <f t="shared" si="5"/>
        <v>盛岡下小路中中</v>
      </c>
      <c r="K69" s="757" t="s">
        <v>2362</v>
      </c>
      <c r="L69" s="13" t="str">
        <f t="shared" si="4"/>
        <v>ｱｶｻﾞﾜ ｼｮｳﾀ</v>
      </c>
      <c r="M69" s="772"/>
      <c r="N69" s="658"/>
      <c r="O69" s="13">
        <v>95</v>
      </c>
      <c r="P69" s="650" t="s">
        <v>799</v>
      </c>
      <c r="Q69" s="757" t="s">
        <v>6419</v>
      </c>
      <c r="R69" s="757" t="s">
        <v>1410</v>
      </c>
      <c r="S69" s="757" t="s">
        <v>249</v>
      </c>
      <c r="T69" s="757" t="s">
        <v>4414</v>
      </c>
      <c r="U69" s="757">
        <v>3</v>
      </c>
      <c r="W69" s="649" t="str">
        <f>IF($S69="","",(VLOOKUP($S69,所属・種目コード!$B$2:$D$160,3,0)))</f>
        <v>031154</v>
      </c>
      <c r="X69" t="s">
        <v>3592</v>
      </c>
      <c r="Y69" s="758" t="str">
        <f t="shared" si="6"/>
        <v>北上南中中</v>
      </c>
      <c r="Z69" s="757" t="s">
        <v>4488</v>
      </c>
      <c r="AA69" s="769" t="str">
        <f t="shared" si="7"/>
        <v>ﾁﾊﾞ ｽﾐﾚ</v>
      </c>
    </row>
    <row r="70" spans="1:27" ht="17" customHeight="1">
      <c r="A70" s="652"/>
      <c r="B70" s="757">
        <v>106</v>
      </c>
      <c r="C70" s="757" t="s">
        <v>6675</v>
      </c>
      <c r="D70" s="757" t="s">
        <v>1097</v>
      </c>
      <c r="E70" s="757" t="s">
        <v>422</v>
      </c>
      <c r="F70" s="757">
        <v>1</v>
      </c>
      <c r="G70" s="757">
        <v>3</v>
      </c>
      <c r="H70" s="649" t="str">
        <f>IF($E70="","",(VLOOKUP($E70,所属・種目コード!$B$2:$D$160,3,0)))</f>
        <v>031225</v>
      </c>
      <c r="I70" t="s">
        <v>3592</v>
      </c>
      <c r="J70" s="758" t="str">
        <f t="shared" si="5"/>
        <v>盛岡下小路中中</v>
      </c>
      <c r="K70" s="757" t="s">
        <v>2363</v>
      </c>
      <c r="L70" s="13" t="str">
        <f t="shared" si="4"/>
        <v>ｲﾏｶﾜ ｸﾝﾍﾟｲ</v>
      </c>
      <c r="M70" s="772"/>
      <c r="N70" s="658"/>
      <c r="O70" s="13">
        <v>96</v>
      </c>
      <c r="P70" s="650" t="s">
        <v>799</v>
      </c>
      <c r="Q70" s="757" t="s">
        <v>6009</v>
      </c>
      <c r="R70" s="757" t="s">
        <v>5440</v>
      </c>
      <c r="S70" s="757" t="s">
        <v>249</v>
      </c>
      <c r="T70" s="757" t="s">
        <v>4414</v>
      </c>
      <c r="U70" s="757">
        <v>3</v>
      </c>
      <c r="W70" s="649" t="str">
        <f>IF($S70="","",(VLOOKUP($S70,所属・種目コード!$B$2:$D$160,3,0)))</f>
        <v>031154</v>
      </c>
      <c r="X70" t="s">
        <v>3592</v>
      </c>
      <c r="Y70" s="758" t="str">
        <f t="shared" si="6"/>
        <v>北上南中中</v>
      </c>
      <c r="Z70" s="757" t="s">
        <v>4489</v>
      </c>
      <c r="AA70" s="769" t="str">
        <f t="shared" si="7"/>
        <v>ﾃﾙｲ ﾕｳﾅ</v>
      </c>
    </row>
    <row r="71" spans="1:27" ht="17" customHeight="1">
      <c r="A71" s="652"/>
      <c r="B71" s="757">
        <v>107</v>
      </c>
      <c r="C71" s="757" t="s">
        <v>6676</v>
      </c>
      <c r="D71" s="757" t="s">
        <v>3635</v>
      </c>
      <c r="E71" s="757" t="s">
        <v>422</v>
      </c>
      <c r="F71" s="757">
        <v>1</v>
      </c>
      <c r="G71" s="757">
        <v>3</v>
      </c>
      <c r="H71" s="649" t="str">
        <f>IF($E71="","",(VLOOKUP($E71,所属・種目コード!$B$2:$D$160,3,0)))</f>
        <v>031225</v>
      </c>
      <c r="I71" t="s">
        <v>3592</v>
      </c>
      <c r="J71" s="758" t="str">
        <f t="shared" si="5"/>
        <v>盛岡下小路中中</v>
      </c>
      <c r="K71" s="757" t="s">
        <v>2364</v>
      </c>
      <c r="L71" s="13" t="str">
        <f t="shared" si="4"/>
        <v>ｲﾜｻｷ ﾀﾞｲﾁ</v>
      </c>
      <c r="M71" s="772"/>
      <c r="N71" s="658"/>
      <c r="O71" s="13">
        <v>97</v>
      </c>
      <c r="P71" s="650" t="s">
        <v>799</v>
      </c>
      <c r="Q71" s="757" t="s">
        <v>1411</v>
      </c>
      <c r="R71" s="757" t="s">
        <v>980</v>
      </c>
      <c r="S71" s="757" t="s">
        <v>249</v>
      </c>
      <c r="T71" s="757" t="s">
        <v>4414</v>
      </c>
      <c r="U71" s="757">
        <v>3</v>
      </c>
      <c r="W71" s="649" t="str">
        <f>IF($S71="","",(VLOOKUP($S71,所属・種目コード!$B$2:$D$160,3,0)))</f>
        <v>031154</v>
      </c>
      <c r="X71" t="s">
        <v>3592</v>
      </c>
      <c r="Y71" s="758" t="str">
        <f t="shared" si="6"/>
        <v>北上南中中</v>
      </c>
      <c r="Z71" s="757" t="s">
        <v>4490</v>
      </c>
      <c r="AA71" s="769" t="str">
        <f t="shared" si="7"/>
        <v>ﾌｼﾞﾜﾗ ﾋﾅﾀ</v>
      </c>
    </row>
    <row r="72" spans="1:27" ht="17" customHeight="1">
      <c r="A72" s="652"/>
      <c r="B72" s="757">
        <v>108</v>
      </c>
      <c r="C72" s="757" t="s">
        <v>6677</v>
      </c>
      <c r="D72" s="757" t="s">
        <v>3636</v>
      </c>
      <c r="E72" s="757" t="s">
        <v>422</v>
      </c>
      <c r="F72" s="757">
        <v>1</v>
      </c>
      <c r="G72" s="757">
        <v>3</v>
      </c>
      <c r="H72" s="649" t="str">
        <f>IF($E72="","",(VLOOKUP($E72,所属・種目コード!$B$2:$D$160,3,0)))</f>
        <v>031225</v>
      </c>
      <c r="I72" t="s">
        <v>3592</v>
      </c>
      <c r="J72" s="758" t="str">
        <f t="shared" si="5"/>
        <v>盛岡下小路中中</v>
      </c>
      <c r="K72" s="757" t="s">
        <v>2365</v>
      </c>
      <c r="L72" s="13" t="str">
        <f t="shared" si="4"/>
        <v>ｸﾄﾞｳ ｼｲﾏ</v>
      </c>
      <c r="M72" s="772"/>
      <c r="N72" s="658"/>
      <c r="O72" s="13">
        <v>98</v>
      </c>
      <c r="P72" s="650" t="s">
        <v>799</v>
      </c>
      <c r="Q72" s="757" t="s">
        <v>6420</v>
      </c>
      <c r="R72" s="757" t="s">
        <v>1412</v>
      </c>
      <c r="S72" s="757" t="s">
        <v>249</v>
      </c>
      <c r="T72" s="757" t="s">
        <v>4414</v>
      </c>
      <c r="U72" s="757">
        <v>3</v>
      </c>
      <c r="W72" s="649" t="str">
        <f>IF($S72="","",(VLOOKUP($S72,所属・種目コード!$B$2:$D$160,3,0)))</f>
        <v>031154</v>
      </c>
      <c r="X72" t="s">
        <v>3592</v>
      </c>
      <c r="Y72" s="758" t="str">
        <f t="shared" si="6"/>
        <v>北上南中中</v>
      </c>
      <c r="Z72" s="757" t="s">
        <v>4491</v>
      </c>
      <c r="AA72" s="769" t="str">
        <f t="shared" si="7"/>
        <v>ﾐｼﾅ ﾐｲﾙ</v>
      </c>
    </row>
    <row r="73" spans="1:27" ht="17" customHeight="1">
      <c r="A73" s="652"/>
      <c r="B73" s="757">
        <v>109</v>
      </c>
      <c r="C73" s="757" t="s">
        <v>6678</v>
      </c>
      <c r="D73" s="757" t="s">
        <v>3637</v>
      </c>
      <c r="E73" s="757" t="s">
        <v>422</v>
      </c>
      <c r="F73" s="757">
        <v>1</v>
      </c>
      <c r="G73" s="757">
        <v>3</v>
      </c>
      <c r="H73" s="649" t="str">
        <f>IF($E73="","",(VLOOKUP($E73,所属・種目コード!$B$2:$D$160,3,0)))</f>
        <v>031225</v>
      </c>
      <c r="I73" t="s">
        <v>3592</v>
      </c>
      <c r="J73" s="758" t="str">
        <f t="shared" si="5"/>
        <v>盛岡下小路中中</v>
      </c>
      <c r="K73" s="757" t="s">
        <v>2366</v>
      </c>
      <c r="L73" s="13" t="str">
        <f t="shared" si="4"/>
        <v>ｺﾏﾂ ﾕｷﾋﾛ</v>
      </c>
      <c r="M73" s="772"/>
      <c r="N73" s="658"/>
      <c r="O73" s="13">
        <v>99</v>
      </c>
      <c r="P73" s="650" t="s">
        <v>799</v>
      </c>
      <c r="Q73" s="757" t="s">
        <v>6010</v>
      </c>
      <c r="R73" s="757" t="s">
        <v>5441</v>
      </c>
      <c r="S73" s="757" t="s">
        <v>249</v>
      </c>
      <c r="T73" s="757" t="s">
        <v>4414</v>
      </c>
      <c r="U73" s="757">
        <v>2</v>
      </c>
      <c r="W73" s="649" t="str">
        <f>IF($S73="","",(VLOOKUP($S73,所属・種目コード!$B$2:$D$160,3,0)))</f>
        <v>031154</v>
      </c>
      <c r="X73" t="s">
        <v>3592</v>
      </c>
      <c r="Y73" s="758" t="str">
        <f t="shared" si="6"/>
        <v>北上南中中</v>
      </c>
      <c r="Z73" s="757" t="s">
        <v>4492</v>
      </c>
      <c r="AA73" s="769" t="str">
        <f t="shared" si="7"/>
        <v>ｱｵﾔﾏ ｻｷ</v>
      </c>
    </row>
    <row r="74" spans="1:27" ht="17" customHeight="1">
      <c r="A74" s="652"/>
      <c r="B74" s="757">
        <v>110</v>
      </c>
      <c r="C74" s="757" t="s">
        <v>6679</v>
      </c>
      <c r="D74" s="757" t="s">
        <v>3638</v>
      </c>
      <c r="E74" s="757" t="s">
        <v>422</v>
      </c>
      <c r="F74" s="757">
        <v>1</v>
      </c>
      <c r="G74" s="757">
        <v>3</v>
      </c>
      <c r="H74" s="649" t="str">
        <f>IF($E74="","",(VLOOKUP($E74,所属・種目コード!$B$2:$D$160,3,0)))</f>
        <v>031225</v>
      </c>
      <c r="I74" t="s">
        <v>3592</v>
      </c>
      <c r="J74" s="758" t="str">
        <f t="shared" si="5"/>
        <v>盛岡下小路中中</v>
      </c>
      <c r="K74" s="757" t="s">
        <v>2367</v>
      </c>
      <c r="L74" s="13" t="str">
        <f t="shared" si="4"/>
        <v>ﾀﾁﾊﾞﾅ ｶｲﾄ</v>
      </c>
      <c r="M74" s="772"/>
      <c r="N74" s="658"/>
      <c r="O74" s="13">
        <v>100</v>
      </c>
      <c r="P74" s="650" t="s">
        <v>799</v>
      </c>
      <c r="Q74" s="757" t="s">
        <v>2072</v>
      </c>
      <c r="R74" s="757" t="s">
        <v>1800</v>
      </c>
      <c r="S74" s="757" t="s">
        <v>249</v>
      </c>
      <c r="T74" s="757" t="s">
        <v>4414</v>
      </c>
      <c r="U74" s="757">
        <v>2</v>
      </c>
      <c r="W74" s="649" t="str">
        <f>IF($S74="","",(VLOOKUP($S74,所属・種目コード!$B$2:$D$160,3,0)))</f>
        <v>031154</v>
      </c>
      <c r="X74" t="s">
        <v>3592</v>
      </c>
      <c r="Y74" s="758" t="str">
        <f t="shared" si="6"/>
        <v>北上南中中</v>
      </c>
      <c r="Z74" s="757" t="s">
        <v>4493</v>
      </c>
      <c r="AA74" s="769" t="str">
        <f t="shared" si="7"/>
        <v>ｶﾈﾀ ﾕｲﾅ</v>
      </c>
    </row>
    <row r="75" spans="1:27" ht="17" customHeight="1">
      <c r="A75" s="652"/>
      <c r="B75" s="757">
        <v>111</v>
      </c>
      <c r="C75" s="757" t="s">
        <v>7697</v>
      </c>
      <c r="D75" s="757" t="s">
        <v>3639</v>
      </c>
      <c r="E75" s="757" t="s">
        <v>422</v>
      </c>
      <c r="F75" s="757">
        <v>1</v>
      </c>
      <c r="G75" s="757">
        <v>3</v>
      </c>
      <c r="H75" s="649" t="str">
        <f>IF($E75="","",(VLOOKUP($E75,所属・種目コード!$B$2:$D$160,3,0)))</f>
        <v>031225</v>
      </c>
      <c r="I75" t="s">
        <v>3592</v>
      </c>
      <c r="J75" s="758" t="str">
        <f t="shared" si="5"/>
        <v>盛岡下小路中中</v>
      </c>
      <c r="K75" s="757" t="s">
        <v>2368</v>
      </c>
      <c r="L75" s="13" t="str">
        <f t="shared" si="4"/>
        <v>ﾇﾏﾌﾞｸﾛ ｶﾅﾃﾞ</v>
      </c>
      <c r="M75" s="772"/>
      <c r="N75" s="658"/>
      <c r="O75" s="13">
        <v>101</v>
      </c>
      <c r="P75" s="650" t="s">
        <v>799</v>
      </c>
      <c r="Q75" s="757" t="s">
        <v>6011</v>
      </c>
      <c r="R75" s="757" t="s">
        <v>5442</v>
      </c>
      <c r="S75" s="757" t="s">
        <v>249</v>
      </c>
      <c r="T75" s="757" t="s">
        <v>4414</v>
      </c>
      <c r="U75" s="757">
        <v>2</v>
      </c>
      <c r="W75" s="649" t="str">
        <f>IF($S75="","",(VLOOKUP($S75,所属・種目コード!$B$2:$D$160,3,0)))</f>
        <v>031154</v>
      </c>
      <c r="X75" t="s">
        <v>3592</v>
      </c>
      <c r="Y75" s="758" t="str">
        <f t="shared" si="6"/>
        <v>北上南中中</v>
      </c>
      <c r="Z75" s="757" t="s">
        <v>4494</v>
      </c>
      <c r="AA75" s="769" t="str">
        <f t="shared" si="7"/>
        <v>ﾀｶﾊｼ ｲﾂｷ</v>
      </c>
    </row>
    <row r="76" spans="1:27" ht="17" customHeight="1">
      <c r="A76" s="652"/>
      <c r="B76" s="757">
        <v>112</v>
      </c>
      <c r="C76" s="757" t="s">
        <v>6680</v>
      </c>
      <c r="D76" s="757" t="s">
        <v>3640</v>
      </c>
      <c r="E76" s="757" t="s">
        <v>422</v>
      </c>
      <c r="F76" s="757">
        <v>1</v>
      </c>
      <c r="G76" s="757">
        <v>2</v>
      </c>
      <c r="H76" s="649" t="str">
        <f>IF($E76="","",(VLOOKUP($E76,所属・種目コード!$B$2:$D$160,3,0)))</f>
        <v>031225</v>
      </c>
      <c r="I76" t="s">
        <v>3592</v>
      </c>
      <c r="J76" s="758" t="str">
        <f t="shared" si="5"/>
        <v>盛岡下小路中中</v>
      </c>
      <c r="K76" s="757" t="s">
        <v>2369</v>
      </c>
      <c r="L76" s="13" t="str">
        <f t="shared" si="4"/>
        <v>ｼﾊﾞﾅｲ ﾀｲｾｲ</v>
      </c>
      <c r="M76" s="772"/>
      <c r="N76" s="658"/>
      <c r="O76" s="13">
        <v>102</v>
      </c>
      <c r="P76" s="650" t="s">
        <v>799</v>
      </c>
      <c r="Q76" s="757" t="s">
        <v>1224</v>
      </c>
      <c r="R76" s="757" t="s">
        <v>1225</v>
      </c>
      <c r="S76" s="757" t="s">
        <v>355</v>
      </c>
      <c r="T76" s="757" t="s">
        <v>4414</v>
      </c>
      <c r="U76" s="757">
        <v>3</v>
      </c>
      <c r="W76" s="649" t="str">
        <f>IF($S76="","",(VLOOKUP($S76,所属・種目コード!$B$2:$D$160,3,0)))</f>
        <v>031191</v>
      </c>
      <c r="X76" t="s">
        <v>3592</v>
      </c>
      <c r="Y76" s="758" t="str">
        <f t="shared" si="6"/>
        <v>花巻石鳥谷中中</v>
      </c>
      <c r="Z76" s="757" t="s">
        <v>4495</v>
      </c>
      <c r="AA76" s="769" t="str">
        <f t="shared" si="7"/>
        <v>ｱｵｷ ｴﾏ</v>
      </c>
    </row>
    <row r="77" spans="1:27" ht="17" customHeight="1">
      <c r="A77" s="652"/>
      <c r="B77" s="757">
        <v>113</v>
      </c>
      <c r="C77" s="757" t="s">
        <v>1168</v>
      </c>
      <c r="D77" s="757" t="s">
        <v>1169</v>
      </c>
      <c r="E77" s="757" t="s">
        <v>249</v>
      </c>
      <c r="F77" s="757">
        <v>1</v>
      </c>
      <c r="G77" s="757">
        <v>3</v>
      </c>
      <c r="H77" s="649" t="str">
        <f>IF($E77="","",(VLOOKUP($E77,所属・種目コード!$B$2:$D$160,3,0)))</f>
        <v>031154</v>
      </c>
      <c r="I77" t="s">
        <v>3592</v>
      </c>
      <c r="J77" s="758" t="str">
        <f t="shared" si="5"/>
        <v>北上南中中</v>
      </c>
      <c r="K77" s="757" t="s">
        <v>2370</v>
      </c>
      <c r="L77" s="13" t="str">
        <f t="shared" si="4"/>
        <v>ｲｹﾀﾞ ﾊﾙｱｷ</v>
      </c>
      <c r="M77" s="772"/>
      <c r="N77" s="658"/>
      <c r="O77" s="13">
        <v>103</v>
      </c>
      <c r="P77" s="650" t="s">
        <v>799</v>
      </c>
      <c r="Q77" s="757" t="s">
        <v>6012</v>
      </c>
      <c r="R77" s="757" t="s">
        <v>5443</v>
      </c>
      <c r="S77" s="757" t="s">
        <v>355</v>
      </c>
      <c r="T77" s="757" t="s">
        <v>4414</v>
      </c>
      <c r="U77" s="757">
        <v>3</v>
      </c>
      <c r="W77" s="649" t="str">
        <f>IF($S77="","",(VLOOKUP($S77,所属・種目コード!$B$2:$D$160,3,0)))</f>
        <v>031191</v>
      </c>
      <c r="X77" t="s">
        <v>3592</v>
      </c>
      <c r="Y77" s="758" t="str">
        <f t="shared" si="6"/>
        <v>花巻石鳥谷中中</v>
      </c>
      <c r="Z77" s="757" t="s">
        <v>4496</v>
      </c>
      <c r="AA77" s="769" t="str">
        <f t="shared" si="7"/>
        <v>ｱｶｻｶ ｻﾗ</v>
      </c>
    </row>
    <row r="78" spans="1:27" ht="17" customHeight="1">
      <c r="A78" s="652"/>
      <c r="B78" s="757">
        <v>114</v>
      </c>
      <c r="C78" s="757" t="s">
        <v>7698</v>
      </c>
      <c r="D78" s="757" t="s">
        <v>1170</v>
      </c>
      <c r="E78" s="757" t="s">
        <v>249</v>
      </c>
      <c r="F78" s="757">
        <v>1</v>
      </c>
      <c r="G78" s="757">
        <v>3</v>
      </c>
      <c r="H78" s="649" t="str">
        <f>IF($E78="","",(VLOOKUP($E78,所属・種目コード!$B$2:$D$160,3,0)))</f>
        <v>031154</v>
      </c>
      <c r="I78" t="s">
        <v>3592</v>
      </c>
      <c r="J78" s="758" t="str">
        <f t="shared" si="5"/>
        <v>北上南中中</v>
      </c>
      <c r="K78" s="757" t="s">
        <v>2371</v>
      </c>
      <c r="L78" s="13" t="str">
        <f t="shared" si="4"/>
        <v>ｲﾄｳ ﾋｶﾙ</v>
      </c>
      <c r="M78" s="772"/>
      <c r="N78" s="658"/>
      <c r="O78" s="13">
        <v>104</v>
      </c>
      <c r="P78" s="650" t="s">
        <v>799</v>
      </c>
      <c r="Q78" s="757" t="s">
        <v>6013</v>
      </c>
      <c r="R78" s="757" t="s">
        <v>5444</v>
      </c>
      <c r="S78" s="757" t="s">
        <v>355</v>
      </c>
      <c r="T78" s="757" t="s">
        <v>4414</v>
      </c>
      <c r="U78" s="757">
        <v>3</v>
      </c>
      <c r="W78" s="649" t="str">
        <f>IF($S78="","",(VLOOKUP($S78,所属・種目コード!$B$2:$D$160,3,0)))</f>
        <v>031191</v>
      </c>
      <c r="X78" t="s">
        <v>3592</v>
      </c>
      <c r="Y78" s="758" t="str">
        <f t="shared" si="6"/>
        <v>花巻石鳥谷中中</v>
      </c>
      <c r="Z78" s="757" t="s">
        <v>4497</v>
      </c>
      <c r="AA78" s="769" t="str">
        <f t="shared" si="7"/>
        <v>ｶﾜﾊﾗ ﾁｻﾄ</v>
      </c>
    </row>
    <row r="79" spans="1:27" ht="17" customHeight="1">
      <c r="A79" s="652"/>
      <c r="B79" s="757">
        <v>115</v>
      </c>
      <c r="C79" s="773" t="s">
        <v>7964</v>
      </c>
      <c r="D79" s="757" t="s">
        <v>1171</v>
      </c>
      <c r="E79" s="757" t="s">
        <v>249</v>
      </c>
      <c r="F79" s="757">
        <v>1</v>
      </c>
      <c r="G79" s="757">
        <v>3</v>
      </c>
      <c r="H79" s="649" t="str">
        <f>IF($E79="","",(VLOOKUP($E79,所属・種目コード!$B$2:$D$160,3,0)))</f>
        <v>031154</v>
      </c>
      <c r="I79" t="s">
        <v>3592</v>
      </c>
      <c r="J79" s="758" t="str">
        <f t="shared" si="5"/>
        <v>北上南中中</v>
      </c>
      <c r="K79" s="757" t="s">
        <v>2372</v>
      </c>
      <c r="L79" s="13" t="str">
        <f t="shared" si="4"/>
        <v>ｷｬﾝﾍﾞﾙ ｺｳﾀﾛｳ</v>
      </c>
      <c r="M79" s="772"/>
      <c r="N79" s="658"/>
      <c r="O79" s="13">
        <v>105</v>
      </c>
      <c r="P79" s="650" t="s">
        <v>799</v>
      </c>
      <c r="Q79" s="757" t="s">
        <v>1226</v>
      </c>
      <c r="R79" s="757" t="s">
        <v>1227</v>
      </c>
      <c r="S79" s="757" t="s">
        <v>355</v>
      </c>
      <c r="T79" s="757" t="s">
        <v>4414</v>
      </c>
      <c r="U79" s="757">
        <v>3</v>
      </c>
      <c r="W79" s="649" t="str">
        <f>IF($S79="","",(VLOOKUP($S79,所属・種目コード!$B$2:$D$160,3,0)))</f>
        <v>031191</v>
      </c>
      <c r="X79" t="s">
        <v>3592</v>
      </c>
      <c r="Y79" s="758" t="str">
        <f t="shared" si="6"/>
        <v>花巻石鳥谷中中</v>
      </c>
      <c r="Z79" s="757" t="s">
        <v>4498</v>
      </c>
      <c r="AA79" s="769" t="str">
        <f t="shared" si="7"/>
        <v>ｷｸﾁ ﾐｻﾄ</v>
      </c>
    </row>
    <row r="80" spans="1:27" ht="17" customHeight="1">
      <c r="A80" s="652"/>
      <c r="B80" s="757">
        <v>116</v>
      </c>
      <c r="C80" s="757" t="s">
        <v>7609</v>
      </c>
      <c r="D80" s="757" t="s">
        <v>1172</v>
      </c>
      <c r="E80" s="757" t="s">
        <v>249</v>
      </c>
      <c r="F80" s="757">
        <v>1</v>
      </c>
      <c r="G80" s="757">
        <v>3</v>
      </c>
      <c r="H80" s="649" t="str">
        <f>IF($E80="","",(VLOOKUP($E80,所属・種目コード!$B$2:$D$160,3,0)))</f>
        <v>031154</v>
      </c>
      <c r="I80" t="s">
        <v>3592</v>
      </c>
      <c r="J80" s="758" t="str">
        <f t="shared" si="5"/>
        <v>北上南中中</v>
      </c>
      <c r="K80" s="757" t="s">
        <v>2373</v>
      </c>
      <c r="L80" s="13" t="str">
        <f t="shared" si="4"/>
        <v>ｻｻｷ ﾚｲﾀﾛｳ</v>
      </c>
      <c r="M80" s="772"/>
      <c r="N80" s="658"/>
      <c r="O80" s="13">
        <v>106</v>
      </c>
      <c r="P80" s="650" t="s">
        <v>799</v>
      </c>
      <c r="Q80" s="757" t="s">
        <v>6014</v>
      </c>
      <c r="R80" s="757" t="s">
        <v>5445</v>
      </c>
      <c r="S80" s="757" t="s">
        <v>355</v>
      </c>
      <c r="T80" s="757" t="s">
        <v>4414</v>
      </c>
      <c r="U80" s="757">
        <v>3</v>
      </c>
      <c r="W80" s="649" t="str">
        <f>IF($S80="","",(VLOOKUP($S80,所属・種目コード!$B$2:$D$160,3,0)))</f>
        <v>031191</v>
      </c>
      <c r="X80" t="s">
        <v>3592</v>
      </c>
      <c r="Y80" s="758" t="str">
        <f t="shared" si="6"/>
        <v>花巻石鳥谷中中</v>
      </c>
      <c r="Z80" s="757" t="s">
        <v>4499</v>
      </c>
      <c r="AA80" s="769" t="str">
        <f t="shared" si="7"/>
        <v>ｷｸﾁ ﾕｳﾅ</v>
      </c>
    </row>
    <row r="81" spans="1:27" ht="17" customHeight="1">
      <c r="A81" s="652"/>
      <c r="B81" s="757">
        <v>117</v>
      </c>
      <c r="C81" s="757" t="s">
        <v>7610</v>
      </c>
      <c r="D81" s="757" t="s">
        <v>1173</v>
      </c>
      <c r="E81" s="757" t="s">
        <v>249</v>
      </c>
      <c r="F81" s="757">
        <v>1</v>
      </c>
      <c r="G81" s="757">
        <v>3</v>
      </c>
      <c r="H81" s="649" t="str">
        <f>IF($E81="","",(VLOOKUP($E81,所属・種目コード!$B$2:$D$160,3,0)))</f>
        <v>031154</v>
      </c>
      <c r="I81" t="s">
        <v>3592</v>
      </c>
      <c r="J81" s="758" t="str">
        <f t="shared" si="5"/>
        <v>北上南中中</v>
      </c>
      <c r="K81" s="757" t="s">
        <v>2374</v>
      </c>
      <c r="L81" s="13" t="str">
        <f t="shared" si="4"/>
        <v>ｻﾄｳ ﾋﾅﾀ</v>
      </c>
      <c r="M81" s="772"/>
      <c r="N81" s="658"/>
      <c r="O81" s="13">
        <v>107</v>
      </c>
      <c r="P81" s="650" t="s">
        <v>799</v>
      </c>
      <c r="Q81" s="757" t="s">
        <v>1228</v>
      </c>
      <c r="R81" s="757" t="s">
        <v>1229</v>
      </c>
      <c r="S81" s="757" t="s">
        <v>355</v>
      </c>
      <c r="T81" s="757" t="s">
        <v>4414</v>
      </c>
      <c r="U81" s="757">
        <v>3</v>
      </c>
      <c r="W81" s="649" t="str">
        <f>IF($S81="","",(VLOOKUP($S81,所属・種目コード!$B$2:$D$160,3,0)))</f>
        <v>031191</v>
      </c>
      <c r="X81" t="s">
        <v>3592</v>
      </c>
      <c r="Y81" s="758" t="str">
        <f t="shared" si="6"/>
        <v>花巻石鳥谷中中</v>
      </c>
      <c r="Z81" s="757" t="s">
        <v>4500</v>
      </c>
      <c r="AA81" s="769" t="str">
        <f t="shared" si="7"/>
        <v>ｻﾄｳ ｺﾖﾘ</v>
      </c>
    </row>
    <row r="82" spans="1:27" ht="17" customHeight="1">
      <c r="A82" s="652"/>
      <c r="B82" s="757">
        <v>118</v>
      </c>
      <c r="C82" s="757" t="s">
        <v>7699</v>
      </c>
      <c r="D82" s="757" t="s">
        <v>1174</v>
      </c>
      <c r="E82" s="757" t="s">
        <v>249</v>
      </c>
      <c r="F82" s="757">
        <v>1</v>
      </c>
      <c r="G82" s="757">
        <v>3</v>
      </c>
      <c r="H82" s="649" t="str">
        <f>IF($E82="","",(VLOOKUP($E82,所属・種目コード!$B$2:$D$160,3,0)))</f>
        <v>031154</v>
      </c>
      <c r="I82" t="s">
        <v>3592</v>
      </c>
      <c r="J82" s="758" t="str">
        <f t="shared" si="5"/>
        <v>北上南中中</v>
      </c>
      <c r="K82" s="757" t="s">
        <v>2375</v>
      </c>
      <c r="L82" s="13" t="str">
        <f t="shared" si="4"/>
        <v>ｽｽﾞｷ ﾜﾀﾙ</v>
      </c>
      <c r="M82" s="772"/>
      <c r="N82" s="658"/>
      <c r="O82" s="13">
        <v>108</v>
      </c>
      <c r="P82" s="650" t="s">
        <v>799</v>
      </c>
      <c r="Q82" s="757" t="s">
        <v>6421</v>
      </c>
      <c r="R82" s="757" t="s">
        <v>5446</v>
      </c>
      <c r="S82" s="757" t="s">
        <v>355</v>
      </c>
      <c r="T82" s="757" t="s">
        <v>4414</v>
      </c>
      <c r="U82" s="757">
        <v>3</v>
      </c>
      <c r="W82" s="649" t="str">
        <f>IF($S82="","",(VLOOKUP($S82,所属・種目コード!$B$2:$D$160,3,0)))</f>
        <v>031191</v>
      </c>
      <c r="X82" t="s">
        <v>3592</v>
      </c>
      <c r="Y82" s="758" t="str">
        <f t="shared" si="6"/>
        <v>花巻石鳥谷中中</v>
      </c>
      <c r="Z82" s="757" t="s">
        <v>4501</v>
      </c>
      <c r="AA82" s="769" t="str">
        <f t="shared" si="7"/>
        <v>ﾅﾂｲ ﾐｻｷ</v>
      </c>
    </row>
    <row r="83" spans="1:27" ht="17" customHeight="1">
      <c r="A83" s="652"/>
      <c r="B83" s="757">
        <v>119</v>
      </c>
      <c r="C83" s="757" t="s">
        <v>6681</v>
      </c>
      <c r="D83" s="757" t="s">
        <v>986</v>
      </c>
      <c r="E83" s="757" t="s">
        <v>249</v>
      </c>
      <c r="F83" s="757">
        <v>1</v>
      </c>
      <c r="G83" s="757">
        <v>3</v>
      </c>
      <c r="H83" s="649" t="str">
        <f>IF($E83="","",(VLOOKUP($E83,所属・種目コード!$B$2:$D$160,3,0)))</f>
        <v>031154</v>
      </c>
      <c r="I83" t="s">
        <v>3592</v>
      </c>
      <c r="J83" s="758" t="str">
        <f t="shared" si="5"/>
        <v>北上南中中</v>
      </c>
      <c r="K83" s="757" t="s">
        <v>2376</v>
      </c>
      <c r="L83" s="13" t="str">
        <f t="shared" si="4"/>
        <v>ﾀｶﾊｼ ｶｲｾｲ</v>
      </c>
      <c r="M83" s="772"/>
      <c r="N83" s="658"/>
      <c r="O83" s="13">
        <v>109</v>
      </c>
      <c r="P83" s="650" t="s">
        <v>799</v>
      </c>
      <c r="Q83" s="757" t="s">
        <v>6015</v>
      </c>
      <c r="R83" s="757" t="s">
        <v>5447</v>
      </c>
      <c r="S83" s="757" t="s">
        <v>355</v>
      </c>
      <c r="T83" s="757" t="s">
        <v>4414</v>
      </c>
      <c r="U83" s="757">
        <v>2</v>
      </c>
      <c r="W83" s="649" t="str">
        <f>IF($S83="","",(VLOOKUP($S83,所属・種目コード!$B$2:$D$160,3,0)))</f>
        <v>031191</v>
      </c>
      <c r="X83" t="s">
        <v>3592</v>
      </c>
      <c r="Y83" s="758" t="str">
        <f t="shared" si="6"/>
        <v>花巻石鳥谷中中</v>
      </c>
      <c r="Z83" s="757" t="s">
        <v>4502</v>
      </c>
      <c r="AA83" s="769" t="str">
        <f t="shared" si="7"/>
        <v>ｵｵﾊﾗ ﾀﾏｷ</v>
      </c>
    </row>
    <row r="84" spans="1:27" ht="17" customHeight="1">
      <c r="A84" s="652"/>
      <c r="B84" s="757">
        <v>120</v>
      </c>
      <c r="C84" s="757" t="s">
        <v>6682</v>
      </c>
      <c r="D84" s="757" t="s">
        <v>3641</v>
      </c>
      <c r="E84" s="757" t="s">
        <v>249</v>
      </c>
      <c r="F84" s="757">
        <v>1</v>
      </c>
      <c r="G84" s="757">
        <v>3</v>
      </c>
      <c r="H84" s="649" t="str">
        <f>IF($E84="","",(VLOOKUP($E84,所属・種目コード!$B$2:$D$160,3,0)))</f>
        <v>031154</v>
      </c>
      <c r="I84" t="s">
        <v>3592</v>
      </c>
      <c r="J84" s="758" t="str">
        <f t="shared" si="5"/>
        <v>北上南中中</v>
      </c>
      <c r="K84" s="757" t="s">
        <v>2377</v>
      </c>
      <c r="L84" s="13" t="str">
        <f t="shared" si="4"/>
        <v>ﾀｶﾊｼ ｺｳｷ</v>
      </c>
      <c r="M84" s="772"/>
      <c r="N84" s="658"/>
      <c r="O84" s="13">
        <v>110</v>
      </c>
      <c r="P84" s="650" t="s">
        <v>799</v>
      </c>
      <c r="Q84" s="757" t="s">
        <v>6016</v>
      </c>
      <c r="R84" s="757" t="s">
        <v>5448</v>
      </c>
      <c r="S84" s="757" t="s">
        <v>355</v>
      </c>
      <c r="T84" s="757" t="s">
        <v>4414</v>
      </c>
      <c r="U84" s="757">
        <v>2</v>
      </c>
      <c r="W84" s="649" t="str">
        <f>IF($S84="","",(VLOOKUP($S84,所属・種目コード!$B$2:$D$160,3,0)))</f>
        <v>031191</v>
      </c>
      <c r="X84" t="s">
        <v>3592</v>
      </c>
      <c r="Y84" s="758" t="str">
        <f t="shared" si="6"/>
        <v>花巻石鳥谷中中</v>
      </c>
      <c r="Z84" s="757" t="s">
        <v>4503</v>
      </c>
      <c r="AA84" s="769" t="str">
        <f t="shared" si="7"/>
        <v>ｷｸﾁ ﾕﾂﾞｷ</v>
      </c>
    </row>
    <row r="85" spans="1:27" ht="17" customHeight="1">
      <c r="A85" s="652"/>
      <c r="B85" s="757">
        <v>121</v>
      </c>
      <c r="C85" s="757" t="s">
        <v>6683</v>
      </c>
      <c r="D85" s="757" t="s">
        <v>1175</v>
      </c>
      <c r="E85" s="757" t="s">
        <v>249</v>
      </c>
      <c r="F85" s="757">
        <v>1</v>
      </c>
      <c r="G85" s="757">
        <v>3</v>
      </c>
      <c r="H85" s="649" t="str">
        <f>IF($E85="","",(VLOOKUP($E85,所属・種目コード!$B$2:$D$160,3,0)))</f>
        <v>031154</v>
      </c>
      <c r="I85" t="s">
        <v>3592</v>
      </c>
      <c r="J85" s="758" t="str">
        <f t="shared" si="5"/>
        <v>北上南中中</v>
      </c>
      <c r="K85" s="757" t="s">
        <v>2378</v>
      </c>
      <c r="L85" s="13" t="str">
        <f t="shared" si="4"/>
        <v>ﾀｶﾊｼ ｼｮｳﾀ</v>
      </c>
      <c r="M85" s="772"/>
      <c r="N85" s="658"/>
      <c r="O85" s="13">
        <v>111</v>
      </c>
      <c r="P85" s="650" t="s">
        <v>799</v>
      </c>
      <c r="Q85" s="757" t="s">
        <v>6422</v>
      </c>
      <c r="R85" s="757" t="s">
        <v>5449</v>
      </c>
      <c r="S85" s="757" t="s">
        <v>355</v>
      </c>
      <c r="T85" s="757" t="s">
        <v>4414</v>
      </c>
      <c r="U85" s="757">
        <v>2</v>
      </c>
      <c r="W85" s="649" t="str">
        <f>IF($S85="","",(VLOOKUP($S85,所属・種目コード!$B$2:$D$160,3,0)))</f>
        <v>031191</v>
      </c>
      <c r="X85" t="s">
        <v>3592</v>
      </c>
      <c r="Y85" s="758" t="str">
        <f t="shared" si="6"/>
        <v>花巻石鳥谷中中</v>
      </c>
      <c r="Z85" s="757" t="s">
        <v>4504</v>
      </c>
      <c r="AA85" s="769" t="str">
        <f t="shared" si="7"/>
        <v>ｺｶﾜｸﾞﾁ ﾄﾓｶ</v>
      </c>
    </row>
    <row r="86" spans="1:27" ht="17" customHeight="1">
      <c r="A86" s="652"/>
      <c r="B86" s="757">
        <v>122</v>
      </c>
      <c r="C86" s="757" t="s">
        <v>6684</v>
      </c>
      <c r="D86" s="757" t="s">
        <v>1176</v>
      </c>
      <c r="E86" s="757" t="s">
        <v>249</v>
      </c>
      <c r="F86" s="757">
        <v>1</v>
      </c>
      <c r="G86" s="757">
        <v>3</v>
      </c>
      <c r="H86" s="649" t="str">
        <f>IF($E86="","",(VLOOKUP($E86,所属・種目コード!$B$2:$D$160,3,0)))</f>
        <v>031154</v>
      </c>
      <c r="I86" t="s">
        <v>3592</v>
      </c>
      <c r="J86" s="758" t="str">
        <f t="shared" si="5"/>
        <v>北上南中中</v>
      </c>
      <c r="K86" s="757" t="s">
        <v>2379</v>
      </c>
      <c r="L86" s="13" t="str">
        <f t="shared" si="4"/>
        <v>ﾀｶﾊｼ ﾄﾜ</v>
      </c>
      <c r="M86" s="772"/>
      <c r="N86" s="658"/>
      <c r="O86" s="13">
        <v>112</v>
      </c>
      <c r="P86" s="650" t="s">
        <v>799</v>
      </c>
      <c r="Q86" s="757" t="s">
        <v>6017</v>
      </c>
      <c r="R86" s="757" t="s">
        <v>5450</v>
      </c>
      <c r="S86" s="757" t="s">
        <v>355</v>
      </c>
      <c r="T86" s="757" t="s">
        <v>4414</v>
      </c>
      <c r="U86" s="757">
        <v>2</v>
      </c>
      <c r="W86" s="649" t="str">
        <f>IF($S86="","",(VLOOKUP($S86,所属・種目コード!$B$2:$D$160,3,0)))</f>
        <v>031191</v>
      </c>
      <c r="X86" t="s">
        <v>3592</v>
      </c>
      <c r="Y86" s="758" t="str">
        <f t="shared" si="6"/>
        <v>花巻石鳥谷中中</v>
      </c>
      <c r="Z86" s="757" t="s">
        <v>4505</v>
      </c>
      <c r="AA86" s="769" t="str">
        <f t="shared" si="7"/>
        <v>ﾋﾜﾀﾘ ﾕｽﾞｷ</v>
      </c>
    </row>
    <row r="87" spans="1:27" ht="17" customHeight="1">
      <c r="A87" s="652"/>
      <c r="B87" s="757">
        <v>123</v>
      </c>
      <c r="C87" s="757" t="s">
        <v>6685</v>
      </c>
      <c r="D87" s="757" t="s">
        <v>3642</v>
      </c>
      <c r="E87" s="757" t="s">
        <v>249</v>
      </c>
      <c r="F87" s="757">
        <v>1</v>
      </c>
      <c r="G87" s="757">
        <v>3</v>
      </c>
      <c r="H87" s="649" t="str">
        <f>IF($E87="","",(VLOOKUP($E87,所属・種目コード!$B$2:$D$160,3,0)))</f>
        <v>031154</v>
      </c>
      <c r="I87" t="s">
        <v>3592</v>
      </c>
      <c r="J87" s="758" t="str">
        <f t="shared" si="5"/>
        <v>北上南中中</v>
      </c>
      <c r="K87" s="757" t="s">
        <v>2380</v>
      </c>
      <c r="L87" s="13" t="str">
        <f t="shared" si="4"/>
        <v>ﾌｼﾞﾀ ｲﾌﾞｷ</v>
      </c>
      <c r="M87" s="772"/>
      <c r="N87" s="658"/>
      <c r="O87" s="13">
        <v>113</v>
      </c>
      <c r="P87" s="650" t="s">
        <v>799</v>
      </c>
      <c r="Q87" s="757" t="s">
        <v>6018</v>
      </c>
      <c r="R87" s="757" t="s">
        <v>5451</v>
      </c>
      <c r="S87" s="757" t="s">
        <v>328</v>
      </c>
      <c r="T87" s="757" t="s">
        <v>4414</v>
      </c>
      <c r="U87" s="757">
        <v>3</v>
      </c>
      <c r="W87" s="649" t="str">
        <f>IF($S87="","",(VLOOKUP($S87,所属・種目コード!$B$2:$D$160,3,0)))</f>
        <v>031174</v>
      </c>
      <c r="X87" t="s">
        <v>3592</v>
      </c>
      <c r="Y87" s="758" t="str">
        <f t="shared" si="6"/>
        <v>滝沢中中</v>
      </c>
      <c r="Z87" s="757" t="s">
        <v>4506</v>
      </c>
      <c r="AA87" s="769" t="str">
        <f t="shared" si="7"/>
        <v>ｲﾄｳ ｺﾅﾂ</v>
      </c>
    </row>
    <row r="88" spans="1:27" ht="17" customHeight="1">
      <c r="A88" s="652"/>
      <c r="B88" s="757">
        <v>124</v>
      </c>
      <c r="C88" s="757" t="s">
        <v>6686</v>
      </c>
      <c r="D88" s="757" t="s">
        <v>1177</v>
      </c>
      <c r="E88" s="757" t="s">
        <v>249</v>
      </c>
      <c r="F88" s="757">
        <v>1</v>
      </c>
      <c r="G88" s="757">
        <v>3</v>
      </c>
      <c r="H88" s="649" t="str">
        <f>IF($E88="","",(VLOOKUP($E88,所属・種目コード!$B$2:$D$160,3,0)))</f>
        <v>031154</v>
      </c>
      <c r="I88" t="s">
        <v>3592</v>
      </c>
      <c r="J88" s="758" t="str">
        <f t="shared" si="5"/>
        <v>北上南中中</v>
      </c>
      <c r="K88" s="757" t="s">
        <v>2381</v>
      </c>
      <c r="L88" s="13" t="str">
        <f t="shared" si="4"/>
        <v>ﾑﾗｶﾐ ｱｷﾄ</v>
      </c>
      <c r="M88" s="772"/>
      <c r="N88" s="658"/>
      <c r="O88" s="13">
        <v>114</v>
      </c>
      <c r="P88" s="650" t="s">
        <v>1445</v>
      </c>
      <c r="Q88" s="757" t="s">
        <v>1315</v>
      </c>
      <c r="R88" s="757" t="s">
        <v>1316</v>
      </c>
      <c r="S88" s="757" t="s">
        <v>328</v>
      </c>
      <c r="T88" s="757" t="s">
        <v>4414</v>
      </c>
      <c r="U88" s="757">
        <v>3</v>
      </c>
      <c r="W88" s="649" t="str">
        <f>IF($S88="","",(VLOOKUP($S88,所属・種目コード!$B$2:$D$160,3,0)))</f>
        <v>031174</v>
      </c>
      <c r="X88" t="s">
        <v>3592</v>
      </c>
      <c r="Y88" s="758" t="str">
        <f t="shared" si="6"/>
        <v>滝沢中中</v>
      </c>
      <c r="Z88" s="757" t="s">
        <v>4507</v>
      </c>
      <c r="AA88" s="769" t="str">
        <f t="shared" si="7"/>
        <v>ｲﾄｳ ﾌｳｶ</v>
      </c>
    </row>
    <row r="89" spans="1:27" ht="17" customHeight="1">
      <c r="A89" s="652"/>
      <c r="B89" s="757">
        <v>125</v>
      </c>
      <c r="C89" s="757" t="s">
        <v>6687</v>
      </c>
      <c r="D89" s="757" t="s">
        <v>1178</v>
      </c>
      <c r="E89" s="757" t="s">
        <v>249</v>
      </c>
      <c r="F89" s="757">
        <v>1</v>
      </c>
      <c r="G89" s="757">
        <v>3</v>
      </c>
      <c r="H89" s="649" t="str">
        <f>IF($E89="","",(VLOOKUP($E89,所属・種目コード!$B$2:$D$160,3,0)))</f>
        <v>031154</v>
      </c>
      <c r="I89" t="s">
        <v>3592</v>
      </c>
      <c r="J89" s="758" t="str">
        <f t="shared" si="5"/>
        <v>北上南中中</v>
      </c>
      <c r="K89" s="757" t="s">
        <v>2382</v>
      </c>
      <c r="L89" s="13" t="str">
        <f t="shared" si="4"/>
        <v>ﾜﾀﾅﾍﾞ ﾀﾂｷ</v>
      </c>
      <c r="M89" s="772"/>
      <c r="N89" s="658"/>
      <c r="O89" s="13">
        <v>115</v>
      </c>
      <c r="P89" s="650" t="s">
        <v>1445</v>
      </c>
      <c r="Q89" s="757" t="s">
        <v>6423</v>
      </c>
      <c r="R89" s="757" t="s">
        <v>1317</v>
      </c>
      <c r="S89" s="757" t="s">
        <v>328</v>
      </c>
      <c r="T89" s="757" t="s">
        <v>4414</v>
      </c>
      <c r="U89" s="757">
        <v>3</v>
      </c>
      <c r="W89" s="649" t="str">
        <f>IF($S89="","",(VLOOKUP($S89,所属・種目コード!$B$2:$D$160,3,0)))</f>
        <v>031174</v>
      </c>
      <c r="X89" t="s">
        <v>3592</v>
      </c>
      <c r="Y89" s="758" t="str">
        <f t="shared" si="6"/>
        <v>滝沢中中</v>
      </c>
      <c r="Z89" s="757" t="s">
        <v>4508</v>
      </c>
      <c r="AA89" s="769" t="str">
        <f t="shared" si="7"/>
        <v>ｴﾝﾄﾞｳ ﾋｶﾘ</v>
      </c>
    </row>
    <row r="90" spans="1:27" ht="17" customHeight="1">
      <c r="A90" s="652"/>
      <c r="B90" s="757">
        <v>126</v>
      </c>
      <c r="C90" s="757" t="s">
        <v>7700</v>
      </c>
      <c r="D90" s="757" t="s">
        <v>3643</v>
      </c>
      <c r="E90" s="757" t="s">
        <v>249</v>
      </c>
      <c r="F90" s="757">
        <v>1</v>
      </c>
      <c r="G90" s="757">
        <v>3</v>
      </c>
      <c r="H90" s="649" t="str">
        <f>IF($E90="","",(VLOOKUP($E90,所属・種目コード!$B$2:$D$160,3,0)))</f>
        <v>031154</v>
      </c>
      <c r="I90" t="s">
        <v>3592</v>
      </c>
      <c r="J90" s="758" t="str">
        <f t="shared" si="5"/>
        <v>北上南中中</v>
      </c>
      <c r="K90" s="757" t="s">
        <v>2383</v>
      </c>
      <c r="L90" s="13" t="str">
        <f t="shared" si="4"/>
        <v>ｵｲｶﾜ ﾘﾝ</v>
      </c>
      <c r="M90" s="772"/>
      <c r="N90" s="658"/>
      <c r="O90" s="13">
        <v>116</v>
      </c>
      <c r="P90" s="650" t="s">
        <v>1445</v>
      </c>
      <c r="Q90" s="757" t="s">
        <v>6424</v>
      </c>
      <c r="R90" s="757" t="s">
        <v>1318</v>
      </c>
      <c r="S90" s="757" t="s">
        <v>328</v>
      </c>
      <c r="T90" s="757" t="s">
        <v>4414</v>
      </c>
      <c r="U90" s="757">
        <v>3</v>
      </c>
      <c r="W90" s="649" t="str">
        <f>IF($S90="","",(VLOOKUP($S90,所属・種目コード!$B$2:$D$160,3,0)))</f>
        <v>031174</v>
      </c>
      <c r="X90" t="s">
        <v>3592</v>
      </c>
      <c r="Y90" s="758" t="str">
        <f t="shared" si="6"/>
        <v>滝沢中中</v>
      </c>
      <c r="Z90" s="757" t="s">
        <v>4509</v>
      </c>
      <c r="AA90" s="769" t="str">
        <f t="shared" si="7"/>
        <v>ｸﾏｶﾞｲ ﾋﾖﾘ</v>
      </c>
    </row>
    <row r="91" spans="1:27" ht="17" customHeight="1">
      <c r="A91" s="652"/>
      <c r="B91" s="757">
        <v>127</v>
      </c>
      <c r="C91" s="757" t="s">
        <v>6688</v>
      </c>
      <c r="D91" s="757" t="s">
        <v>1457</v>
      </c>
      <c r="E91" s="757" t="s">
        <v>249</v>
      </c>
      <c r="F91" s="757">
        <v>1</v>
      </c>
      <c r="G91" s="757">
        <v>2</v>
      </c>
      <c r="H91" s="649" t="str">
        <f>IF($E91="","",(VLOOKUP($E91,所属・種目コード!$B$2:$D$160,3,0)))</f>
        <v>031154</v>
      </c>
      <c r="I91" t="s">
        <v>3592</v>
      </c>
      <c r="J91" s="758" t="str">
        <f t="shared" si="5"/>
        <v>北上南中中</v>
      </c>
      <c r="K91" s="757" t="s">
        <v>2384</v>
      </c>
      <c r="L91" s="13" t="str">
        <f t="shared" si="4"/>
        <v>ｶｼﾜﾊﾞ ﾘｭｳｷ</v>
      </c>
      <c r="M91" s="772"/>
      <c r="N91" s="658"/>
      <c r="O91" s="13">
        <v>117</v>
      </c>
      <c r="P91" s="650" t="s">
        <v>1445</v>
      </c>
      <c r="Q91" s="757" t="s">
        <v>6425</v>
      </c>
      <c r="R91" s="757" t="s">
        <v>1319</v>
      </c>
      <c r="S91" s="757" t="s">
        <v>328</v>
      </c>
      <c r="T91" s="757" t="s">
        <v>4414</v>
      </c>
      <c r="U91" s="757">
        <v>3</v>
      </c>
      <c r="W91" s="649" t="str">
        <f>IF($S91="","",(VLOOKUP($S91,所属・種目コード!$B$2:$D$160,3,0)))</f>
        <v>031174</v>
      </c>
      <c r="X91" t="s">
        <v>3592</v>
      </c>
      <c r="Y91" s="758" t="str">
        <f t="shared" si="6"/>
        <v>滝沢中中</v>
      </c>
      <c r="Z91" s="757" t="s">
        <v>4510</v>
      </c>
      <c r="AA91" s="769" t="str">
        <f t="shared" si="7"/>
        <v>ｻﾄｳ ｱｲﾘ</v>
      </c>
    </row>
    <row r="92" spans="1:27" ht="17" customHeight="1">
      <c r="A92" s="652"/>
      <c r="B92" s="757">
        <v>128</v>
      </c>
      <c r="C92" s="757" t="s">
        <v>7611</v>
      </c>
      <c r="D92" s="757" t="s">
        <v>1458</v>
      </c>
      <c r="E92" s="757" t="s">
        <v>249</v>
      </c>
      <c r="F92" s="757">
        <v>1</v>
      </c>
      <c r="G92" s="757">
        <v>2</v>
      </c>
      <c r="H92" s="649" t="str">
        <f>IF($E92="","",(VLOOKUP($E92,所属・種目コード!$B$2:$D$160,3,0)))</f>
        <v>031154</v>
      </c>
      <c r="I92" t="s">
        <v>3592</v>
      </c>
      <c r="J92" s="758" t="str">
        <f t="shared" si="5"/>
        <v>北上南中中</v>
      </c>
      <c r="K92" s="757" t="s">
        <v>2385</v>
      </c>
      <c r="L92" s="13" t="str">
        <f t="shared" si="4"/>
        <v>ｻｻｷ ｵｳｾｲ</v>
      </c>
      <c r="M92" s="772"/>
      <c r="N92" s="658"/>
      <c r="O92" s="13">
        <v>118</v>
      </c>
      <c r="P92" s="650" t="s">
        <v>1445</v>
      </c>
      <c r="Q92" s="757" t="s">
        <v>7972</v>
      </c>
      <c r="R92" s="757" t="s">
        <v>1320</v>
      </c>
      <c r="S92" s="757" t="s">
        <v>328</v>
      </c>
      <c r="T92" s="757" t="s">
        <v>4414</v>
      </c>
      <c r="U92" s="757">
        <v>3</v>
      </c>
      <c r="W92" s="649" t="str">
        <f>IF($S92="","",(VLOOKUP($S92,所属・種目コード!$B$2:$D$160,3,0)))</f>
        <v>031174</v>
      </c>
      <c r="X92" t="s">
        <v>3592</v>
      </c>
      <c r="Y92" s="758" t="str">
        <f t="shared" si="6"/>
        <v>滝沢中中</v>
      </c>
      <c r="Z92" s="757" t="s">
        <v>4511</v>
      </c>
      <c r="AA92" s="769" t="str">
        <f t="shared" si="7"/>
        <v>ﾅｶﾑﾗ ｱﾝ</v>
      </c>
    </row>
    <row r="93" spans="1:27" ht="17" customHeight="1">
      <c r="A93" s="652"/>
      <c r="B93" s="757">
        <v>129</v>
      </c>
      <c r="C93" s="757" t="s">
        <v>7612</v>
      </c>
      <c r="D93" s="757" t="s">
        <v>1459</v>
      </c>
      <c r="E93" s="757" t="s">
        <v>249</v>
      </c>
      <c r="F93" s="757">
        <v>1</v>
      </c>
      <c r="G93" s="757">
        <v>2</v>
      </c>
      <c r="H93" s="649" t="str">
        <f>IF($E93="","",(VLOOKUP($E93,所属・種目コード!$B$2:$D$160,3,0)))</f>
        <v>031154</v>
      </c>
      <c r="I93" t="s">
        <v>3592</v>
      </c>
      <c r="J93" s="758" t="str">
        <f t="shared" si="5"/>
        <v>北上南中中</v>
      </c>
      <c r="K93" s="757" t="s">
        <v>2386</v>
      </c>
      <c r="L93" s="13" t="str">
        <f t="shared" si="4"/>
        <v>ｼﾞｭｳﾓﾝｼﾞ ﾋｻﾅ</v>
      </c>
      <c r="M93" s="772"/>
      <c r="N93" s="658"/>
      <c r="O93" s="13">
        <v>119</v>
      </c>
      <c r="P93" s="650" t="s">
        <v>1445</v>
      </c>
      <c r="Q93" s="757" t="s">
        <v>1321</v>
      </c>
      <c r="R93" s="757" t="s">
        <v>1322</v>
      </c>
      <c r="S93" s="757" t="s">
        <v>328</v>
      </c>
      <c r="T93" s="757" t="s">
        <v>4414</v>
      </c>
      <c r="U93" s="757">
        <v>3</v>
      </c>
      <c r="W93" s="649" t="str">
        <f>IF($S93="","",(VLOOKUP($S93,所属・種目コード!$B$2:$D$160,3,0)))</f>
        <v>031174</v>
      </c>
      <c r="X93" t="s">
        <v>3592</v>
      </c>
      <c r="Y93" s="758" t="str">
        <f t="shared" si="6"/>
        <v>滝沢中中</v>
      </c>
      <c r="Z93" s="757" t="s">
        <v>4512</v>
      </c>
      <c r="AA93" s="769" t="str">
        <f t="shared" si="7"/>
        <v>ﾅｶﾔﾏ ﾎﾉ</v>
      </c>
    </row>
    <row r="94" spans="1:27" ht="17" customHeight="1">
      <c r="A94" s="652"/>
      <c r="B94" s="757">
        <v>130</v>
      </c>
      <c r="C94" s="757" t="s">
        <v>6689</v>
      </c>
      <c r="D94" s="757" t="s">
        <v>1460</v>
      </c>
      <c r="E94" s="757" t="s">
        <v>249</v>
      </c>
      <c r="F94" s="757">
        <v>1</v>
      </c>
      <c r="G94" s="757">
        <v>2</v>
      </c>
      <c r="H94" s="649" t="str">
        <f>IF($E94="","",(VLOOKUP($E94,所属・種目コード!$B$2:$D$160,3,0)))</f>
        <v>031154</v>
      </c>
      <c r="I94" t="s">
        <v>3592</v>
      </c>
      <c r="J94" s="758" t="str">
        <f t="shared" si="5"/>
        <v>北上南中中</v>
      </c>
      <c r="K94" s="757" t="s">
        <v>2387</v>
      </c>
      <c r="L94" s="13" t="str">
        <f t="shared" si="4"/>
        <v>ﾀｶﾊｼ ｿｳﾃﾝ</v>
      </c>
      <c r="M94" s="772"/>
      <c r="N94" s="658"/>
      <c r="O94" s="13">
        <v>120</v>
      </c>
      <c r="P94" s="650" t="s">
        <v>1445</v>
      </c>
      <c r="Q94" s="757" t="s">
        <v>6426</v>
      </c>
      <c r="R94" s="757" t="s">
        <v>1323</v>
      </c>
      <c r="S94" s="757" t="s">
        <v>328</v>
      </c>
      <c r="T94" s="757" t="s">
        <v>4414</v>
      </c>
      <c r="U94" s="757">
        <v>3</v>
      </c>
      <c r="W94" s="649" t="str">
        <f>IF($S94="","",(VLOOKUP($S94,所属・種目コード!$B$2:$D$160,3,0)))</f>
        <v>031174</v>
      </c>
      <c r="X94" t="s">
        <v>3592</v>
      </c>
      <c r="Y94" s="758" t="str">
        <f t="shared" si="6"/>
        <v>滝沢中中</v>
      </c>
      <c r="Z94" s="757" t="s">
        <v>4513</v>
      </c>
      <c r="AA94" s="769" t="str">
        <f t="shared" si="7"/>
        <v>ﾊｼﾊﾞ ﾋﾖﾘ</v>
      </c>
    </row>
    <row r="95" spans="1:27" ht="17" customHeight="1">
      <c r="A95" s="652"/>
      <c r="B95" s="757">
        <v>131</v>
      </c>
      <c r="C95" s="757" t="s">
        <v>6690</v>
      </c>
      <c r="D95" s="757" t="s">
        <v>1461</v>
      </c>
      <c r="E95" s="757" t="s">
        <v>249</v>
      </c>
      <c r="F95" s="757">
        <v>1</v>
      </c>
      <c r="G95" s="757">
        <v>2</v>
      </c>
      <c r="H95" s="649" t="str">
        <f>IF($E95="","",(VLOOKUP($E95,所属・種目コード!$B$2:$D$160,3,0)))</f>
        <v>031154</v>
      </c>
      <c r="I95" t="s">
        <v>3592</v>
      </c>
      <c r="J95" s="758" t="str">
        <f t="shared" si="5"/>
        <v>北上南中中</v>
      </c>
      <c r="K95" s="757" t="s">
        <v>2388</v>
      </c>
      <c r="L95" s="13" t="str">
        <f t="shared" si="4"/>
        <v>ﾀｶﾊｼ ﾕｳﾘ</v>
      </c>
      <c r="M95" s="772"/>
      <c r="N95" s="658"/>
      <c r="O95" s="13">
        <v>121</v>
      </c>
      <c r="P95" s="650" t="s">
        <v>1445</v>
      </c>
      <c r="Q95" s="757" t="s">
        <v>1324</v>
      </c>
      <c r="R95" s="757" t="s">
        <v>1325</v>
      </c>
      <c r="S95" s="757" t="s">
        <v>328</v>
      </c>
      <c r="T95" s="757" t="s">
        <v>4414</v>
      </c>
      <c r="U95" s="757">
        <v>3</v>
      </c>
      <c r="W95" s="649" t="str">
        <f>IF($S95="","",(VLOOKUP($S95,所属・種目コード!$B$2:$D$160,3,0)))</f>
        <v>031174</v>
      </c>
      <c r="X95" t="s">
        <v>3592</v>
      </c>
      <c r="Y95" s="758" t="str">
        <f t="shared" si="6"/>
        <v>滝沢中中</v>
      </c>
      <c r="Z95" s="757" t="s">
        <v>4514</v>
      </c>
      <c r="AA95" s="769" t="str">
        <f t="shared" si="7"/>
        <v>ﾊｼﾓﾄ ﾕｳ</v>
      </c>
    </row>
    <row r="96" spans="1:27" ht="17" customHeight="1">
      <c r="A96" s="652"/>
      <c r="B96" s="757">
        <v>132</v>
      </c>
      <c r="C96" s="757" t="s">
        <v>6691</v>
      </c>
      <c r="D96" s="757" t="s">
        <v>1463</v>
      </c>
      <c r="E96" s="757" t="s">
        <v>249</v>
      </c>
      <c r="F96" s="757">
        <v>1</v>
      </c>
      <c r="G96" s="757">
        <v>2</v>
      </c>
      <c r="H96" s="649" t="str">
        <f>IF($E96="","",(VLOOKUP($E96,所属・種目コード!$B$2:$D$160,3,0)))</f>
        <v>031154</v>
      </c>
      <c r="I96" t="s">
        <v>3592</v>
      </c>
      <c r="J96" s="758" t="str">
        <f t="shared" si="5"/>
        <v>北上南中中</v>
      </c>
      <c r="K96" s="757" t="s">
        <v>2389</v>
      </c>
      <c r="L96" s="13" t="str">
        <f t="shared" si="4"/>
        <v>ﾔｴｶﾞｼ ｱｷﾗ</v>
      </c>
      <c r="M96" s="772"/>
      <c r="N96" s="658"/>
      <c r="O96" s="13">
        <v>122</v>
      </c>
      <c r="P96" s="650" t="s">
        <v>1445</v>
      </c>
      <c r="Q96" s="757" t="s">
        <v>6427</v>
      </c>
      <c r="R96" s="757" t="s">
        <v>1326</v>
      </c>
      <c r="S96" s="757" t="s">
        <v>328</v>
      </c>
      <c r="T96" s="757" t="s">
        <v>4414</v>
      </c>
      <c r="U96" s="757">
        <v>3</v>
      </c>
      <c r="W96" s="649" t="str">
        <f>IF($S96="","",(VLOOKUP($S96,所属・種目コード!$B$2:$D$160,3,0)))</f>
        <v>031174</v>
      </c>
      <c r="X96" t="s">
        <v>3592</v>
      </c>
      <c r="Y96" s="758" t="str">
        <f t="shared" si="6"/>
        <v>滝沢中中</v>
      </c>
      <c r="Z96" s="757" t="s">
        <v>4515</v>
      </c>
      <c r="AA96" s="769" t="str">
        <f t="shared" si="7"/>
        <v>ﾊｾｶﾞﾜ ﾘｺ</v>
      </c>
    </row>
    <row r="97" spans="1:27" ht="17" customHeight="1">
      <c r="A97" s="652"/>
      <c r="B97" s="757">
        <v>134</v>
      </c>
      <c r="C97" s="757" t="s">
        <v>7701</v>
      </c>
      <c r="D97" s="757" t="s">
        <v>1726</v>
      </c>
      <c r="E97" s="757" t="s">
        <v>316</v>
      </c>
      <c r="F97" s="757">
        <v>1</v>
      </c>
      <c r="G97" s="757">
        <v>3</v>
      </c>
      <c r="H97" s="649" t="str">
        <f>IF($E97="","",(VLOOKUP($E97,所属・種目コード!$B$2:$D$160,3,0)))</f>
        <v>031171</v>
      </c>
      <c r="I97" t="s">
        <v>3592</v>
      </c>
      <c r="J97" s="758" t="str">
        <f t="shared" si="5"/>
        <v>住田有住中中</v>
      </c>
      <c r="K97" s="757" t="s">
        <v>2390</v>
      </c>
      <c r="L97" s="13" t="str">
        <f t="shared" si="4"/>
        <v>ｻﾄｳ ﾔﾏﾄ</v>
      </c>
      <c r="M97" s="772"/>
      <c r="N97" s="658"/>
      <c r="O97" s="13">
        <v>123</v>
      </c>
      <c r="P97" s="650" t="s">
        <v>1431</v>
      </c>
      <c r="Q97" s="757" t="s">
        <v>1327</v>
      </c>
      <c r="R97" s="757" t="s">
        <v>1328</v>
      </c>
      <c r="S97" s="757" t="s">
        <v>328</v>
      </c>
      <c r="T97" s="757" t="s">
        <v>4414</v>
      </c>
      <c r="U97" s="757">
        <v>3</v>
      </c>
      <c r="W97" s="649" t="str">
        <f>IF($S97="","",(VLOOKUP($S97,所属・種目コード!$B$2:$D$160,3,0)))</f>
        <v>031174</v>
      </c>
      <c r="X97" t="s">
        <v>3592</v>
      </c>
      <c r="Y97" s="758" t="str">
        <f t="shared" si="6"/>
        <v>滝沢中中</v>
      </c>
      <c r="Z97" s="757" t="s">
        <v>4516</v>
      </c>
      <c r="AA97" s="769" t="str">
        <f t="shared" si="7"/>
        <v>ﾌｼﾞｻﾜ ｼｭﾝｶ</v>
      </c>
    </row>
    <row r="98" spans="1:27" ht="17" customHeight="1">
      <c r="A98" s="652"/>
      <c r="B98" s="757">
        <v>135</v>
      </c>
      <c r="C98" s="757" t="s">
        <v>6692</v>
      </c>
      <c r="D98" s="757" t="s">
        <v>1728</v>
      </c>
      <c r="E98" s="757" t="s">
        <v>316</v>
      </c>
      <c r="F98" s="757">
        <v>1</v>
      </c>
      <c r="G98" s="757">
        <v>3</v>
      </c>
      <c r="H98" s="649" t="str">
        <f>IF($E98="","",(VLOOKUP($E98,所属・種目コード!$B$2:$D$160,3,0)))</f>
        <v>031171</v>
      </c>
      <c r="I98" t="s">
        <v>3592</v>
      </c>
      <c r="J98" s="758" t="str">
        <f t="shared" si="5"/>
        <v>住田有住中中</v>
      </c>
      <c r="K98" s="757" t="s">
        <v>2391</v>
      </c>
      <c r="L98" s="13" t="str">
        <f t="shared" si="4"/>
        <v>ﾌｼﾞｲ ﾘｾｲ</v>
      </c>
      <c r="M98" s="772"/>
      <c r="N98" s="658"/>
      <c r="O98" s="13">
        <v>124</v>
      </c>
      <c r="P98" s="650" t="s">
        <v>762</v>
      </c>
      <c r="Q98" s="757" t="s">
        <v>1329</v>
      </c>
      <c r="R98" s="757" t="s">
        <v>1330</v>
      </c>
      <c r="S98" s="757" t="s">
        <v>328</v>
      </c>
      <c r="T98" s="757" t="s">
        <v>4414</v>
      </c>
      <c r="U98" s="757">
        <v>3</v>
      </c>
      <c r="W98" s="649" t="str">
        <f>IF($S98="","",(VLOOKUP($S98,所属・種目コード!$B$2:$D$160,3,0)))</f>
        <v>031174</v>
      </c>
      <c r="X98" t="s">
        <v>3592</v>
      </c>
      <c r="Y98" s="758" t="str">
        <f t="shared" si="6"/>
        <v>滝沢中中</v>
      </c>
      <c r="Z98" s="757" t="s">
        <v>4517</v>
      </c>
      <c r="AA98" s="769" t="str">
        <f t="shared" si="7"/>
        <v>ﾌｼﾞﾑﾗ ｾｲﾗ</v>
      </c>
    </row>
    <row r="99" spans="1:27" ht="17" customHeight="1">
      <c r="A99" s="652"/>
      <c r="B99" s="757">
        <v>136</v>
      </c>
      <c r="C99" s="757" t="s">
        <v>6693</v>
      </c>
      <c r="D99" s="757" t="s">
        <v>1723</v>
      </c>
      <c r="E99" s="757" t="s">
        <v>316</v>
      </c>
      <c r="F99" s="757">
        <v>1</v>
      </c>
      <c r="G99" s="757">
        <v>2</v>
      </c>
      <c r="H99" s="649" t="str">
        <f>IF($E99="","",(VLOOKUP($E99,所属・種目コード!$B$2:$D$160,3,0)))</f>
        <v>031171</v>
      </c>
      <c r="I99" t="s">
        <v>3592</v>
      </c>
      <c r="J99" s="758" t="str">
        <f t="shared" si="5"/>
        <v>住田有住中中</v>
      </c>
      <c r="K99" s="757" t="s">
        <v>2392</v>
      </c>
      <c r="L99" s="13" t="str">
        <f t="shared" si="4"/>
        <v>ｸﾛｻﾜ ｶﾞﾘｭｳ</v>
      </c>
      <c r="M99" s="772"/>
      <c r="N99" s="658"/>
      <c r="O99" s="13">
        <v>125</v>
      </c>
      <c r="P99" s="650" t="s">
        <v>762</v>
      </c>
      <c r="Q99" s="757" t="s">
        <v>1331</v>
      </c>
      <c r="R99" s="757" t="s">
        <v>1332</v>
      </c>
      <c r="S99" s="757" t="s">
        <v>328</v>
      </c>
      <c r="T99" s="757" t="s">
        <v>4414</v>
      </c>
      <c r="U99" s="757">
        <v>3</v>
      </c>
      <c r="W99" s="649" t="str">
        <f>IF($S99="","",(VLOOKUP($S99,所属・種目コード!$B$2:$D$160,3,0)))</f>
        <v>031174</v>
      </c>
      <c r="X99" t="s">
        <v>3592</v>
      </c>
      <c r="Y99" s="758" t="str">
        <f t="shared" si="6"/>
        <v>滝沢中中</v>
      </c>
      <c r="Z99" s="757" t="s">
        <v>4518</v>
      </c>
      <c r="AA99" s="769" t="str">
        <f t="shared" si="7"/>
        <v>ﾌﾙｶﾜ ﾋﾅ</v>
      </c>
    </row>
    <row r="100" spans="1:27" ht="17" customHeight="1">
      <c r="A100" s="652"/>
      <c r="B100" s="757">
        <v>137</v>
      </c>
      <c r="C100" s="757" t="s">
        <v>7613</v>
      </c>
      <c r="D100" s="757" t="s">
        <v>1724</v>
      </c>
      <c r="E100" s="757" t="s">
        <v>316</v>
      </c>
      <c r="F100" s="757">
        <v>1</v>
      </c>
      <c r="G100" s="757">
        <v>2</v>
      </c>
      <c r="H100" s="649" t="str">
        <f>IF($E100="","",(VLOOKUP($E100,所属・種目コード!$B$2:$D$160,3,0)))</f>
        <v>031171</v>
      </c>
      <c r="I100" t="s">
        <v>3592</v>
      </c>
      <c r="J100" s="758" t="str">
        <f t="shared" si="5"/>
        <v>住田有住中中</v>
      </c>
      <c r="K100" s="757" t="s">
        <v>2393</v>
      </c>
      <c r="L100" s="13" t="str">
        <f t="shared" si="4"/>
        <v>ｻｻｷ ﾏﾅﾄ</v>
      </c>
      <c r="M100" s="772"/>
      <c r="N100" s="658"/>
      <c r="O100" s="13">
        <v>126</v>
      </c>
      <c r="P100" s="650" t="s">
        <v>762</v>
      </c>
      <c r="Q100" s="757" t="s">
        <v>6019</v>
      </c>
      <c r="R100" s="757" t="s">
        <v>5452</v>
      </c>
      <c r="S100" s="757" t="s">
        <v>328</v>
      </c>
      <c r="T100" s="757" t="s">
        <v>4414</v>
      </c>
      <c r="U100" s="757">
        <v>2</v>
      </c>
      <c r="W100" s="649" t="str">
        <f>IF($S100="","",(VLOOKUP($S100,所属・種目コード!$B$2:$D$160,3,0)))</f>
        <v>031174</v>
      </c>
      <c r="X100" t="s">
        <v>3592</v>
      </c>
      <c r="Y100" s="758" t="str">
        <f t="shared" si="6"/>
        <v>滝沢中中</v>
      </c>
      <c r="Z100" s="757" t="s">
        <v>4519</v>
      </c>
      <c r="AA100" s="769" t="str">
        <f t="shared" si="7"/>
        <v>ｲﾄｳ ﾏｲ</v>
      </c>
    </row>
    <row r="101" spans="1:27" ht="17" customHeight="1">
      <c r="A101" s="652"/>
      <c r="B101" s="757">
        <v>138</v>
      </c>
      <c r="C101" s="757" t="s">
        <v>7702</v>
      </c>
      <c r="D101" s="757" t="s">
        <v>1725</v>
      </c>
      <c r="E101" s="757" t="s">
        <v>316</v>
      </c>
      <c r="F101" s="757">
        <v>1</v>
      </c>
      <c r="G101" s="757">
        <v>2</v>
      </c>
      <c r="H101" s="649" t="str">
        <f>IF($E101="","",(VLOOKUP($E101,所属・種目コード!$B$2:$D$160,3,0)))</f>
        <v>031171</v>
      </c>
      <c r="I101" t="s">
        <v>3592</v>
      </c>
      <c r="J101" s="758" t="str">
        <f t="shared" si="5"/>
        <v>住田有住中中</v>
      </c>
      <c r="K101" s="757" t="s">
        <v>2394</v>
      </c>
      <c r="L101" s="13" t="str">
        <f t="shared" si="4"/>
        <v>ｻﾄｳ ﾔｽｷ</v>
      </c>
      <c r="M101" s="772"/>
      <c r="N101" s="658"/>
      <c r="O101" s="13">
        <v>127</v>
      </c>
      <c r="P101" s="650" t="s">
        <v>762</v>
      </c>
      <c r="Q101" s="757" t="s">
        <v>6020</v>
      </c>
      <c r="R101" s="757" t="s">
        <v>5453</v>
      </c>
      <c r="S101" s="757" t="s">
        <v>328</v>
      </c>
      <c r="T101" s="757" t="s">
        <v>4414</v>
      </c>
      <c r="U101" s="757">
        <v>2</v>
      </c>
      <c r="W101" s="649" t="str">
        <f>IF($S101="","",(VLOOKUP($S101,所属・種目コード!$B$2:$D$160,3,0)))</f>
        <v>031174</v>
      </c>
      <c r="X101" t="s">
        <v>3592</v>
      </c>
      <c r="Y101" s="758" t="str">
        <f t="shared" si="6"/>
        <v>滝沢中中</v>
      </c>
      <c r="Z101" s="757" t="s">
        <v>4520</v>
      </c>
      <c r="AA101" s="769" t="str">
        <f t="shared" si="7"/>
        <v>ｲﾄｳ ﾕｳｷ</v>
      </c>
    </row>
    <row r="102" spans="1:27" ht="17" customHeight="1">
      <c r="A102" s="652"/>
      <c r="B102" s="757">
        <v>139</v>
      </c>
      <c r="C102" s="757" t="s">
        <v>6694</v>
      </c>
      <c r="D102" s="757" t="s">
        <v>1727</v>
      </c>
      <c r="E102" s="757" t="s">
        <v>316</v>
      </c>
      <c r="F102" s="757">
        <v>1</v>
      </c>
      <c r="G102" s="757">
        <v>2</v>
      </c>
      <c r="H102" s="649" t="str">
        <f>IF($E102="","",(VLOOKUP($E102,所属・種目コード!$B$2:$D$160,3,0)))</f>
        <v>031171</v>
      </c>
      <c r="I102" t="s">
        <v>3592</v>
      </c>
      <c r="J102" s="758" t="str">
        <f t="shared" si="5"/>
        <v>住田有住中中</v>
      </c>
      <c r="K102" s="757" t="s">
        <v>2395</v>
      </c>
      <c r="L102" s="13" t="str">
        <f t="shared" si="4"/>
        <v>ｼﾉﾊﾗ ﾄｳｺﾞ</v>
      </c>
      <c r="M102" s="772"/>
      <c r="N102" s="658"/>
      <c r="O102" s="13">
        <v>128</v>
      </c>
      <c r="P102" s="650" t="s">
        <v>762</v>
      </c>
      <c r="Q102" s="757" t="s">
        <v>6428</v>
      </c>
      <c r="R102" s="757" t="s">
        <v>5454</v>
      </c>
      <c r="S102" s="757" t="s">
        <v>328</v>
      </c>
      <c r="T102" s="757" t="s">
        <v>4414</v>
      </c>
      <c r="U102" s="757">
        <v>2</v>
      </c>
      <c r="W102" s="649" t="str">
        <f>IF($S102="","",(VLOOKUP($S102,所属・種目コード!$B$2:$D$160,3,0)))</f>
        <v>031174</v>
      </c>
      <c r="X102" t="s">
        <v>3592</v>
      </c>
      <c r="Y102" s="758" t="str">
        <f t="shared" si="6"/>
        <v>滝沢中中</v>
      </c>
      <c r="Z102" s="757" t="s">
        <v>4521</v>
      </c>
      <c r="AA102" s="769" t="str">
        <f t="shared" si="7"/>
        <v>ｲﾉｳｴ ﾊﾅﾉ</v>
      </c>
    </row>
    <row r="103" spans="1:27" ht="17" customHeight="1">
      <c r="A103" s="652"/>
      <c r="B103" s="757">
        <v>140</v>
      </c>
      <c r="C103" s="757" t="s">
        <v>6695</v>
      </c>
      <c r="D103" s="757" t="s">
        <v>3644</v>
      </c>
      <c r="E103" s="757" t="s">
        <v>316</v>
      </c>
      <c r="F103" s="757">
        <v>1</v>
      </c>
      <c r="G103" s="757">
        <v>2</v>
      </c>
      <c r="H103" s="649" t="str">
        <f>IF($E103="","",(VLOOKUP($E103,所属・種目コード!$B$2:$D$160,3,0)))</f>
        <v>031171</v>
      </c>
      <c r="I103" t="s">
        <v>3592</v>
      </c>
      <c r="J103" s="758" t="str">
        <f t="shared" si="5"/>
        <v>住田有住中中</v>
      </c>
      <c r="K103" s="757" t="s">
        <v>2396</v>
      </c>
      <c r="L103" s="13" t="str">
        <f t="shared" si="4"/>
        <v>ﾊﾀﾅｶ ﾘｭｳﾏ</v>
      </c>
      <c r="M103" s="772"/>
      <c r="N103" s="658"/>
      <c r="O103" s="13">
        <v>129</v>
      </c>
      <c r="P103" s="650" t="s">
        <v>762</v>
      </c>
      <c r="Q103" s="757" t="s">
        <v>6429</v>
      </c>
      <c r="R103" s="757" t="s">
        <v>5455</v>
      </c>
      <c r="S103" s="757" t="s">
        <v>328</v>
      </c>
      <c r="T103" s="757" t="s">
        <v>4414</v>
      </c>
      <c r="U103" s="757">
        <v>2</v>
      </c>
      <c r="W103" s="649" t="str">
        <f>IF($S103="","",(VLOOKUP($S103,所属・種目コード!$B$2:$D$160,3,0)))</f>
        <v>031174</v>
      </c>
      <c r="X103" t="s">
        <v>3592</v>
      </c>
      <c r="Y103" s="758" t="str">
        <f t="shared" si="6"/>
        <v>滝沢中中</v>
      </c>
      <c r="Z103" s="757" t="s">
        <v>4522</v>
      </c>
      <c r="AA103" s="769" t="str">
        <f t="shared" si="7"/>
        <v>ｵﾉﾃﾞﾗ ﾘﾉ</v>
      </c>
    </row>
    <row r="104" spans="1:27" ht="17" customHeight="1">
      <c r="A104" s="652"/>
      <c r="B104" s="757">
        <v>141</v>
      </c>
      <c r="C104" s="757" t="s">
        <v>7614</v>
      </c>
      <c r="D104" s="757" t="s">
        <v>1179</v>
      </c>
      <c r="E104" s="757" t="s">
        <v>229</v>
      </c>
      <c r="F104" s="757">
        <v>1</v>
      </c>
      <c r="G104" s="757">
        <v>3</v>
      </c>
      <c r="H104" s="649" t="str">
        <f>IF($E104="","",(VLOOKUP($E104,所属・種目コード!$B$2:$D$160,3,0)))</f>
        <v>031149</v>
      </c>
      <c r="I104" t="s">
        <v>3592</v>
      </c>
      <c r="J104" s="758" t="str">
        <f t="shared" si="5"/>
        <v>北上飯豊中中</v>
      </c>
      <c r="K104" s="757" t="s">
        <v>2397</v>
      </c>
      <c r="L104" s="13" t="str">
        <f t="shared" si="4"/>
        <v>ｵﾀﾞｼﾏ ｹｲﾀ</v>
      </c>
      <c r="M104" s="772"/>
      <c r="N104" s="658"/>
      <c r="O104" s="13">
        <v>130</v>
      </c>
      <c r="P104" s="650" t="s">
        <v>762</v>
      </c>
      <c r="Q104" s="757" t="s">
        <v>6021</v>
      </c>
      <c r="R104" s="757" t="s">
        <v>5456</v>
      </c>
      <c r="S104" s="757" t="s">
        <v>328</v>
      </c>
      <c r="T104" s="757" t="s">
        <v>4414</v>
      </c>
      <c r="U104" s="757">
        <v>2</v>
      </c>
      <c r="W104" s="649" t="str">
        <f>IF($S104="","",(VLOOKUP($S104,所属・種目コード!$B$2:$D$160,3,0)))</f>
        <v>031174</v>
      </c>
      <c r="X104" t="s">
        <v>3592</v>
      </c>
      <c r="Y104" s="758" t="str">
        <f t="shared" si="6"/>
        <v>滝沢中中</v>
      </c>
      <c r="Z104" s="757" t="s">
        <v>4523</v>
      </c>
      <c r="AA104" s="769" t="str">
        <f t="shared" si="7"/>
        <v>ｶﾄｳ ｷﾗ</v>
      </c>
    </row>
    <row r="105" spans="1:27" ht="17" customHeight="1">
      <c r="A105" s="652"/>
      <c r="B105" s="757">
        <v>142</v>
      </c>
      <c r="C105" s="757" t="s">
        <v>7703</v>
      </c>
      <c r="D105" s="757" t="s">
        <v>1650</v>
      </c>
      <c r="E105" s="757" t="s">
        <v>229</v>
      </c>
      <c r="F105" s="757">
        <v>1</v>
      </c>
      <c r="G105" s="757">
        <v>2</v>
      </c>
      <c r="H105" s="649" t="str">
        <f>IF($E105="","",(VLOOKUP($E105,所属・種目コード!$B$2:$D$160,3,0)))</f>
        <v>031149</v>
      </c>
      <c r="I105" t="s">
        <v>3592</v>
      </c>
      <c r="J105" s="758" t="str">
        <f t="shared" si="5"/>
        <v>北上飯豊中中</v>
      </c>
      <c r="K105" s="757" t="s">
        <v>2398</v>
      </c>
      <c r="L105" s="13" t="str">
        <f t="shared" si="4"/>
        <v>ｶｲ ﾋｶﾙ</v>
      </c>
      <c r="M105" s="772"/>
      <c r="N105" s="658"/>
      <c r="O105" s="13">
        <v>131</v>
      </c>
      <c r="P105" s="650" t="s">
        <v>762</v>
      </c>
      <c r="Q105" s="757" t="s">
        <v>2226</v>
      </c>
      <c r="R105" s="757" t="s">
        <v>2026</v>
      </c>
      <c r="S105" s="757" t="s">
        <v>328</v>
      </c>
      <c r="T105" s="757" t="s">
        <v>4414</v>
      </c>
      <c r="U105" s="757">
        <v>2</v>
      </c>
      <c r="W105" s="649" t="str">
        <f>IF($S105="","",(VLOOKUP($S105,所属・種目コード!$B$2:$D$160,3,0)))</f>
        <v>031174</v>
      </c>
      <c r="X105" t="s">
        <v>3592</v>
      </c>
      <c r="Y105" s="758" t="str">
        <f t="shared" si="6"/>
        <v>滝沢中中</v>
      </c>
      <c r="Z105" s="757" t="s">
        <v>4524</v>
      </c>
      <c r="AA105" s="769" t="str">
        <f t="shared" si="7"/>
        <v>ｶﾏｻﾞﾜ ｶﾘﾝ</v>
      </c>
    </row>
    <row r="106" spans="1:27" ht="17" customHeight="1">
      <c r="A106" s="652"/>
      <c r="B106" s="757">
        <v>143</v>
      </c>
      <c r="C106" s="757" t="s">
        <v>6696</v>
      </c>
      <c r="D106" s="757" t="s">
        <v>1063</v>
      </c>
      <c r="E106" s="757" t="s">
        <v>355</v>
      </c>
      <c r="F106" s="757">
        <v>1</v>
      </c>
      <c r="G106" s="757">
        <v>3</v>
      </c>
      <c r="H106" s="649" t="str">
        <f>IF($E106="","",(VLOOKUP($E106,所属・種目コード!$B$2:$D$160,3,0)))</f>
        <v>031191</v>
      </c>
      <c r="I106" t="s">
        <v>3592</v>
      </c>
      <c r="J106" s="758" t="str">
        <f t="shared" si="5"/>
        <v>花巻石鳥谷中中</v>
      </c>
      <c r="K106" s="757" t="s">
        <v>2399</v>
      </c>
      <c r="L106" s="13" t="str">
        <f t="shared" si="4"/>
        <v>ｵｶﾔﾏ ﾅｵﾔ</v>
      </c>
      <c r="M106" s="772"/>
      <c r="N106" s="658"/>
      <c r="O106" s="13">
        <v>132</v>
      </c>
      <c r="P106" s="650" t="s">
        <v>762</v>
      </c>
      <c r="Q106" s="757" t="s">
        <v>2227</v>
      </c>
      <c r="R106" s="757" t="s">
        <v>2027</v>
      </c>
      <c r="S106" s="757" t="s">
        <v>328</v>
      </c>
      <c r="T106" s="757" t="s">
        <v>4414</v>
      </c>
      <c r="U106" s="757">
        <v>2</v>
      </c>
      <c r="W106" s="649" t="str">
        <f>IF($S106="","",(VLOOKUP($S106,所属・種目コード!$B$2:$D$160,3,0)))</f>
        <v>031174</v>
      </c>
      <c r="X106" t="s">
        <v>3592</v>
      </c>
      <c r="Y106" s="758" t="str">
        <f t="shared" si="6"/>
        <v>滝沢中中</v>
      </c>
      <c r="Z106" s="757" t="s">
        <v>4525</v>
      </c>
      <c r="AA106" s="769" t="str">
        <f t="shared" si="7"/>
        <v>ｸﾎﾞ ｶﾉ</v>
      </c>
    </row>
    <row r="107" spans="1:27" ht="17" customHeight="1">
      <c r="A107" s="652"/>
      <c r="B107" s="757">
        <v>144</v>
      </c>
      <c r="C107" s="757" t="s">
        <v>6697</v>
      </c>
      <c r="D107" s="757" t="s">
        <v>1064</v>
      </c>
      <c r="E107" s="757" t="s">
        <v>355</v>
      </c>
      <c r="F107" s="757">
        <v>1</v>
      </c>
      <c r="G107" s="757">
        <v>3</v>
      </c>
      <c r="H107" s="649" t="str">
        <f>IF($E107="","",(VLOOKUP($E107,所属・種目コード!$B$2:$D$160,3,0)))</f>
        <v>031191</v>
      </c>
      <c r="I107" t="s">
        <v>3592</v>
      </c>
      <c r="J107" s="758" t="str">
        <f t="shared" si="5"/>
        <v>花巻石鳥谷中中</v>
      </c>
      <c r="K107" s="757" t="s">
        <v>2400</v>
      </c>
      <c r="L107" s="13" t="str">
        <f t="shared" si="4"/>
        <v>ｶﾜﾑﾗ ﾋﾅﾀ</v>
      </c>
      <c r="M107" s="772"/>
      <c r="N107" s="658"/>
      <c r="O107" s="13">
        <v>133</v>
      </c>
      <c r="P107" s="650" t="s">
        <v>762</v>
      </c>
      <c r="Q107" s="757" t="s">
        <v>6022</v>
      </c>
      <c r="R107" s="757" t="s">
        <v>5457</v>
      </c>
      <c r="S107" s="757" t="s">
        <v>328</v>
      </c>
      <c r="T107" s="757" t="s">
        <v>4414</v>
      </c>
      <c r="U107" s="757">
        <v>2</v>
      </c>
      <c r="W107" s="649" t="str">
        <f>IF($S107="","",(VLOOKUP($S107,所属・種目コード!$B$2:$D$160,3,0)))</f>
        <v>031174</v>
      </c>
      <c r="X107" t="s">
        <v>3592</v>
      </c>
      <c r="Y107" s="758" t="str">
        <f t="shared" si="6"/>
        <v>滝沢中中</v>
      </c>
      <c r="Z107" s="757" t="s">
        <v>4526</v>
      </c>
      <c r="AA107" s="769" t="str">
        <f t="shared" si="7"/>
        <v>ｻｸﾗﾀﾞ ﾘﾝﾊ</v>
      </c>
    </row>
    <row r="108" spans="1:27" ht="17" customHeight="1">
      <c r="A108" s="652"/>
      <c r="B108" s="757">
        <v>145</v>
      </c>
      <c r="C108" s="757" t="s">
        <v>6698</v>
      </c>
      <c r="D108" s="757" t="s">
        <v>1065</v>
      </c>
      <c r="E108" s="757" t="s">
        <v>355</v>
      </c>
      <c r="F108" s="757">
        <v>1</v>
      </c>
      <c r="G108" s="757">
        <v>3</v>
      </c>
      <c r="H108" s="649" t="str">
        <f>IF($E108="","",(VLOOKUP($E108,所属・種目コード!$B$2:$D$160,3,0)))</f>
        <v>031191</v>
      </c>
      <c r="I108" t="s">
        <v>3592</v>
      </c>
      <c r="J108" s="758" t="str">
        <f t="shared" si="5"/>
        <v>花巻石鳥谷中中</v>
      </c>
      <c r="K108" s="757" t="s">
        <v>2401</v>
      </c>
      <c r="L108" s="13" t="str">
        <f t="shared" si="4"/>
        <v>ｷｸﾁ ﾓﾄｷ</v>
      </c>
      <c r="M108" s="772"/>
      <c r="N108" s="658"/>
      <c r="O108" s="13">
        <v>134</v>
      </c>
      <c r="P108" s="650" t="s">
        <v>762</v>
      </c>
      <c r="Q108" s="757" t="s">
        <v>2228</v>
      </c>
      <c r="R108" s="757" t="s">
        <v>815</v>
      </c>
      <c r="S108" s="757" t="s">
        <v>328</v>
      </c>
      <c r="T108" s="757" t="s">
        <v>4414</v>
      </c>
      <c r="U108" s="757">
        <v>2</v>
      </c>
      <c r="W108" s="649" t="str">
        <f>IF($S108="","",(VLOOKUP($S108,所属・種目コード!$B$2:$D$160,3,0)))</f>
        <v>031174</v>
      </c>
      <c r="X108" t="s">
        <v>3592</v>
      </c>
      <c r="Y108" s="758" t="str">
        <f t="shared" si="6"/>
        <v>滝沢中中</v>
      </c>
      <c r="Z108" s="757" t="s">
        <v>4527</v>
      </c>
      <c r="AA108" s="769" t="str">
        <f t="shared" si="7"/>
        <v>ｻﾄｳ ﾚﾅ</v>
      </c>
    </row>
    <row r="109" spans="1:27" ht="17" customHeight="1">
      <c r="A109" s="652"/>
      <c r="B109" s="757">
        <v>146</v>
      </c>
      <c r="C109" s="757" t="s">
        <v>7704</v>
      </c>
      <c r="D109" s="757" t="s">
        <v>1066</v>
      </c>
      <c r="E109" s="757" t="s">
        <v>355</v>
      </c>
      <c r="F109" s="757">
        <v>1</v>
      </c>
      <c r="G109" s="757">
        <v>3</v>
      </c>
      <c r="H109" s="649" t="str">
        <f>IF($E109="","",(VLOOKUP($E109,所属・種目コード!$B$2:$D$160,3,0)))</f>
        <v>031191</v>
      </c>
      <c r="I109" t="s">
        <v>3592</v>
      </c>
      <c r="J109" s="758" t="str">
        <f t="shared" si="5"/>
        <v>花巻石鳥谷中中</v>
      </c>
      <c r="K109" s="757" t="s">
        <v>2402</v>
      </c>
      <c r="L109" s="13" t="str">
        <f t="shared" si="4"/>
        <v>ｻﾄｳ ｱｵｲ</v>
      </c>
      <c r="M109" s="772"/>
      <c r="N109" s="658"/>
      <c r="O109" s="13">
        <v>135</v>
      </c>
      <c r="P109" s="650" t="s">
        <v>762</v>
      </c>
      <c r="Q109" s="757" t="s">
        <v>6023</v>
      </c>
      <c r="R109" s="757" t="s">
        <v>5458</v>
      </c>
      <c r="S109" s="757" t="s">
        <v>328</v>
      </c>
      <c r="T109" s="757" t="s">
        <v>4414</v>
      </c>
      <c r="U109" s="757">
        <v>2</v>
      </c>
      <c r="W109" s="649" t="str">
        <f>IF($S109="","",(VLOOKUP($S109,所属・種目コード!$B$2:$D$160,3,0)))</f>
        <v>031174</v>
      </c>
      <c r="X109" t="s">
        <v>3592</v>
      </c>
      <c r="Y109" s="758" t="str">
        <f t="shared" si="6"/>
        <v>滝沢中中</v>
      </c>
      <c r="Z109" s="757" t="s">
        <v>4528</v>
      </c>
      <c r="AA109" s="769" t="str">
        <f t="shared" si="7"/>
        <v>ﾀｶﾊｼ ｱｲﾐ</v>
      </c>
    </row>
    <row r="110" spans="1:27" ht="17" customHeight="1">
      <c r="A110" s="652"/>
      <c r="B110" s="757">
        <v>147</v>
      </c>
      <c r="C110" s="757" t="s">
        <v>6699</v>
      </c>
      <c r="D110" s="757" t="s">
        <v>1067</v>
      </c>
      <c r="E110" s="757" t="s">
        <v>355</v>
      </c>
      <c r="F110" s="757">
        <v>1</v>
      </c>
      <c r="G110" s="757">
        <v>3</v>
      </c>
      <c r="H110" s="649" t="str">
        <f>IF($E110="","",(VLOOKUP($E110,所属・種目コード!$B$2:$D$160,3,0)))</f>
        <v>031191</v>
      </c>
      <c r="I110" t="s">
        <v>3592</v>
      </c>
      <c r="J110" s="758" t="str">
        <f t="shared" si="5"/>
        <v>花巻石鳥谷中中</v>
      </c>
      <c r="K110" s="757" t="s">
        <v>2403</v>
      </c>
      <c r="L110" s="13" t="str">
        <f t="shared" si="4"/>
        <v>ｻﾄｳ ｿｳﾏ</v>
      </c>
      <c r="M110" s="772"/>
      <c r="N110" s="658"/>
      <c r="O110" s="13">
        <v>136</v>
      </c>
      <c r="P110" s="650" t="s">
        <v>762</v>
      </c>
      <c r="Q110" s="757" t="s">
        <v>2229</v>
      </c>
      <c r="R110" s="757" t="s">
        <v>2028</v>
      </c>
      <c r="S110" s="757" t="s">
        <v>328</v>
      </c>
      <c r="T110" s="757" t="s">
        <v>4414</v>
      </c>
      <c r="U110" s="757">
        <v>2</v>
      </c>
      <c r="W110" s="649" t="str">
        <f>IF($S110="","",(VLOOKUP($S110,所属・種目コード!$B$2:$D$160,3,0)))</f>
        <v>031174</v>
      </c>
      <c r="X110" t="s">
        <v>3592</v>
      </c>
      <c r="Y110" s="758" t="str">
        <f t="shared" si="6"/>
        <v>滝沢中中</v>
      </c>
      <c r="Z110" s="757" t="s">
        <v>4529</v>
      </c>
      <c r="AA110" s="769" t="str">
        <f t="shared" si="7"/>
        <v>ﾐｳﾗ ﾋﾖﾘ</v>
      </c>
    </row>
    <row r="111" spans="1:27" ht="17" customHeight="1">
      <c r="A111" s="652"/>
      <c r="B111" s="757">
        <v>148</v>
      </c>
      <c r="C111" s="757" t="s">
        <v>6700</v>
      </c>
      <c r="D111" s="757" t="s">
        <v>3645</v>
      </c>
      <c r="E111" s="757" t="s">
        <v>355</v>
      </c>
      <c r="F111" s="757">
        <v>1</v>
      </c>
      <c r="G111" s="757">
        <v>3</v>
      </c>
      <c r="H111" s="649" t="str">
        <f>IF($E111="","",(VLOOKUP($E111,所属・種目コード!$B$2:$D$160,3,0)))</f>
        <v>031191</v>
      </c>
      <c r="I111" t="s">
        <v>3592</v>
      </c>
      <c r="J111" s="758" t="str">
        <f t="shared" si="5"/>
        <v>花巻石鳥谷中中</v>
      </c>
      <c r="K111" s="757" t="s">
        <v>2404</v>
      </c>
      <c r="L111" s="13" t="str">
        <f t="shared" si="4"/>
        <v>ｻﾄｳ ﾊﾙｷ</v>
      </c>
      <c r="M111" s="772"/>
      <c r="N111" s="658"/>
      <c r="O111" s="13">
        <v>137</v>
      </c>
      <c r="P111" s="650" t="s">
        <v>762</v>
      </c>
      <c r="Q111" s="757" t="s">
        <v>2230</v>
      </c>
      <c r="R111" s="757" t="s">
        <v>2029</v>
      </c>
      <c r="S111" s="757" t="s">
        <v>328</v>
      </c>
      <c r="T111" s="757" t="s">
        <v>4414</v>
      </c>
      <c r="U111" s="757">
        <v>2</v>
      </c>
      <c r="W111" s="649" t="str">
        <f>IF($S111="","",(VLOOKUP($S111,所属・種目コード!$B$2:$D$160,3,0)))</f>
        <v>031174</v>
      </c>
      <c r="X111" t="s">
        <v>3592</v>
      </c>
      <c r="Y111" s="758" t="str">
        <f t="shared" si="6"/>
        <v>滝沢中中</v>
      </c>
      <c r="Z111" s="757" t="s">
        <v>4530</v>
      </c>
      <c r="AA111" s="769" t="str">
        <f t="shared" si="7"/>
        <v>ﾐｶﾐ ﾒｲ</v>
      </c>
    </row>
    <row r="112" spans="1:27" ht="17" customHeight="1">
      <c r="A112" s="652"/>
      <c r="B112" s="757">
        <v>149</v>
      </c>
      <c r="C112" s="757" t="s">
        <v>6701</v>
      </c>
      <c r="D112" s="757" t="s">
        <v>3646</v>
      </c>
      <c r="E112" s="757" t="s">
        <v>355</v>
      </c>
      <c r="F112" s="757">
        <v>1</v>
      </c>
      <c r="G112" s="757">
        <v>3</v>
      </c>
      <c r="H112" s="649" t="str">
        <f>IF($E112="","",(VLOOKUP($E112,所属・種目コード!$B$2:$D$160,3,0)))</f>
        <v>031191</v>
      </c>
      <c r="I112" t="s">
        <v>3592</v>
      </c>
      <c r="J112" s="758" t="str">
        <f t="shared" si="5"/>
        <v>花巻石鳥谷中中</v>
      </c>
      <c r="K112" s="757" t="s">
        <v>2405</v>
      </c>
      <c r="L112" s="13" t="str">
        <f t="shared" si="4"/>
        <v>ｽｽﾞｷ ﾕｳﾀﾞｲ</v>
      </c>
      <c r="M112" s="772"/>
      <c r="N112" s="658"/>
      <c r="O112" s="13">
        <v>138</v>
      </c>
      <c r="P112" s="650" t="s">
        <v>881</v>
      </c>
      <c r="Q112" s="757" t="s">
        <v>6024</v>
      </c>
      <c r="R112" s="757" t="s">
        <v>5459</v>
      </c>
      <c r="S112" s="757" t="s">
        <v>328</v>
      </c>
      <c r="T112" s="757" t="s">
        <v>4414</v>
      </c>
      <c r="U112" s="757">
        <v>2</v>
      </c>
      <c r="W112" s="649" t="str">
        <f>IF($S112="","",(VLOOKUP($S112,所属・種目コード!$B$2:$D$160,3,0)))</f>
        <v>031174</v>
      </c>
      <c r="X112" t="s">
        <v>3592</v>
      </c>
      <c r="Y112" s="758" t="str">
        <f t="shared" si="6"/>
        <v>滝沢中中</v>
      </c>
      <c r="Z112" s="757" t="s">
        <v>4531</v>
      </c>
      <c r="AA112" s="769" t="str">
        <f t="shared" si="7"/>
        <v>ﾖｼﾀﾞ ﾋﾅ</v>
      </c>
    </row>
    <row r="113" spans="1:27" ht="17" customHeight="1">
      <c r="A113" s="652"/>
      <c r="B113" s="757">
        <v>150</v>
      </c>
      <c r="C113" s="757" t="s">
        <v>6702</v>
      </c>
      <c r="D113" s="757" t="s">
        <v>1068</v>
      </c>
      <c r="E113" s="757" t="s">
        <v>355</v>
      </c>
      <c r="F113" s="757">
        <v>1</v>
      </c>
      <c r="G113" s="757">
        <v>3</v>
      </c>
      <c r="H113" s="649" t="str">
        <f>IF($E113="","",(VLOOKUP($E113,所属・種目コード!$B$2:$D$160,3,0)))</f>
        <v>031191</v>
      </c>
      <c r="I113" t="s">
        <v>3592</v>
      </c>
      <c r="J113" s="758" t="str">
        <f t="shared" si="5"/>
        <v>花巻石鳥谷中中</v>
      </c>
      <c r="K113" s="757" t="s">
        <v>2406</v>
      </c>
      <c r="L113" s="13" t="str">
        <f t="shared" si="4"/>
        <v>ﾀｶﾊｼ ｹｲﾀ</v>
      </c>
      <c r="M113" s="772"/>
      <c r="N113" s="658"/>
      <c r="O113" s="13">
        <v>139</v>
      </c>
      <c r="P113" s="650" t="s">
        <v>881</v>
      </c>
      <c r="Q113" s="757" t="s">
        <v>6025</v>
      </c>
      <c r="R113" s="757" t="s">
        <v>5460</v>
      </c>
      <c r="S113" s="757" t="s">
        <v>328</v>
      </c>
      <c r="T113" s="757" t="s">
        <v>4414</v>
      </c>
      <c r="U113" s="757">
        <v>2</v>
      </c>
      <c r="W113" s="649" t="str">
        <f>IF($S113="","",(VLOOKUP($S113,所属・種目コード!$B$2:$D$160,3,0)))</f>
        <v>031174</v>
      </c>
      <c r="X113" t="s">
        <v>3592</v>
      </c>
      <c r="Y113" s="758" t="str">
        <f t="shared" si="6"/>
        <v>滝沢中中</v>
      </c>
      <c r="Z113" s="757" t="s">
        <v>4532</v>
      </c>
      <c r="AA113" s="769" t="str">
        <f t="shared" si="7"/>
        <v>ｵﾔﾏ ｲｵ</v>
      </c>
    </row>
    <row r="114" spans="1:27" ht="17" customHeight="1">
      <c r="A114" s="652"/>
      <c r="B114" s="757">
        <v>151</v>
      </c>
      <c r="C114" s="757" t="s">
        <v>6703</v>
      </c>
      <c r="D114" s="757" t="s">
        <v>1602</v>
      </c>
      <c r="E114" s="757" t="s">
        <v>355</v>
      </c>
      <c r="F114" s="757">
        <v>1</v>
      </c>
      <c r="G114" s="757">
        <v>3</v>
      </c>
      <c r="H114" s="649" t="str">
        <f>IF($E114="","",(VLOOKUP($E114,所属・種目コード!$B$2:$D$160,3,0)))</f>
        <v>031191</v>
      </c>
      <c r="I114" t="s">
        <v>3592</v>
      </c>
      <c r="J114" s="758" t="str">
        <f t="shared" si="5"/>
        <v>花巻石鳥谷中中</v>
      </c>
      <c r="K114" s="757" t="s">
        <v>2407</v>
      </c>
      <c r="L114" s="13" t="str">
        <f t="shared" si="4"/>
        <v>ﾀｶﾊｼ ﾊﾙﾋﾄ</v>
      </c>
      <c r="M114" s="772"/>
      <c r="N114" s="658"/>
      <c r="O114" s="13">
        <v>140</v>
      </c>
      <c r="P114" s="650" t="s">
        <v>881</v>
      </c>
      <c r="Q114" s="757" t="s">
        <v>1301</v>
      </c>
      <c r="R114" s="757" t="s">
        <v>1302</v>
      </c>
      <c r="S114" s="757" t="s">
        <v>428</v>
      </c>
      <c r="T114" s="757" t="s">
        <v>4414</v>
      </c>
      <c r="U114" s="757">
        <v>3</v>
      </c>
      <c r="W114" s="649" t="str">
        <f>IF($S114="","",(VLOOKUP($S114,所属・種目コード!$B$2:$D$160,3,0)))</f>
        <v>031232</v>
      </c>
      <c r="X114" t="s">
        <v>3592</v>
      </c>
      <c r="Y114" s="758" t="str">
        <f t="shared" si="6"/>
        <v>盛岡土淵中中</v>
      </c>
      <c r="Z114" s="757" t="s">
        <v>4533</v>
      </c>
      <c r="AA114" s="769" t="str">
        <f t="shared" si="7"/>
        <v>ｺﾊﾞﾔｼ ﾏﾅﾐ</v>
      </c>
    </row>
    <row r="115" spans="1:27" ht="17" customHeight="1">
      <c r="A115" s="652"/>
      <c r="B115" s="757">
        <v>152</v>
      </c>
      <c r="C115" s="757" t="s">
        <v>7705</v>
      </c>
      <c r="D115" s="757" t="s">
        <v>1069</v>
      </c>
      <c r="E115" s="757" t="s">
        <v>355</v>
      </c>
      <c r="F115" s="757">
        <v>1</v>
      </c>
      <c r="G115" s="757">
        <v>3</v>
      </c>
      <c r="H115" s="649" t="str">
        <f>IF($E115="","",(VLOOKUP($E115,所属・種目コード!$B$2:$D$160,3,0)))</f>
        <v>031191</v>
      </c>
      <c r="I115" t="s">
        <v>3592</v>
      </c>
      <c r="J115" s="758" t="str">
        <f t="shared" si="5"/>
        <v>花巻石鳥谷中中</v>
      </c>
      <c r="K115" s="757" t="s">
        <v>2408</v>
      </c>
      <c r="L115" s="13" t="str">
        <f t="shared" si="4"/>
        <v>ﾊﾀｹﾔﾏ ｶｲ</v>
      </c>
      <c r="M115" s="772"/>
      <c r="N115" s="658"/>
      <c r="O115" s="13">
        <v>141</v>
      </c>
      <c r="P115" s="650" t="s">
        <v>881</v>
      </c>
      <c r="Q115" s="757" t="s">
        <v>1303</v>
      </c>
      <c r="R115" s="757" t="s">
        <v>1304</v>
      </c>
      <c r="S115" s="757" t="s">
        <v>428</v>
      </c>
      <c r="T115" s="757" t="s">
        <v>4414</v>
      </c>
      <c r="U115" s="757">
        <v>3</v>
      </c>
      <c r="W115" s="649" t="str">
        <f>IF($S115="","",(VLOOKUP($S115,所属・種目コード!$B$2:$D$160,3,0)))</f>
        <v>031232</v>
      </c>
      <c r="X115" t="s">
        <v>3592</v>
      </c>
      <c r="Y115" s="758" t="str">
        <f t="shared" si="6"/>
        <v>盛岡土淵中中</v>
      </c>
      <c r="Z115" s="757" t="s">
        <v>4534</v>
      </c>
      <c r="AA115" s="769" t="str">
        <f t="shared" si="7"/>
        <v>ｺﾊﾞﾔｼ ﾑﾂﾐ</v>
      </c>
    </row>
    <row r="116" spans="1:27" ht="17" customHeight="1">
      <c r="A116" s="652"/>
      <c r="B116" s="757">
        <v>153</v>
      </c>
      <c r="C116" s="757" t="s">
        <v>7706</v>
      </c>
      <c r="D116" s="757" t="s">
        <v>3647</v>
      </c>
      <c r="E116" s="757" t="s">
        <v>355</v>
      </c>
      <c r="F116" s="757">
        <v>1</v>
      </c>
      <c r="G116" s="757">
        <v>3</v>
      </c>
      <c r="H116" s="649" t="str">
        <f>IF($E116="","",(VLOOKUP($E116,所属・種目コード!$B$2:$D$160,3,0)))</f>
        <v>031191</v>
      </c>
      <c r="I116" t="s">
        <v>3592</v>
      </c>
      <c r="J116" s="758" t="str">
        <f t="shared" si="5"/>
        <v>花巻石鳥谷中中</v>
      </c>
      <c r="K116" s="757" t="s">
        <v>2409</v>
      </c>
      <c r="L116" s="13" t="str">
        <f t="shared" si="4"/>
        <v>ﾌｼﾞﾜﾗ ｼﾞﾝ</v>
      </c>
      <c r="M116" s="772"/>
      <c r="N116" s="658"/>
      <c r="O116" s="13">
        <v>142</v>
      </c>
      <c r="P116" s="650" t="s">
        <v>881</v>
      </c>
      <c r="Q116" s="757" t="s">
        <v>6430</v>
      </c>
      <c r="R116" s="757" t="s">
        <v>1305</v>
      </c>
      <c r="S116" s="757" t="s">
        <v>428</v>
      </c>
      <c r="T116" s="757" t="s">
        <v>4414</v>
      </c>
      <c r="U116" s="757">
        <v>3</v>
      </c>
      <c r="W116" s="649" t="str">
        <f>IF($S116="","",(VLOOKUP($S116,所属・種目コード!$B$2:$D$160,3,0)))</f>
        <v>031232</v>
      </c>
      <c r="X116" t="s">
        <v>3592</v>
      </c>
      <c r="Y116" s="758" t="str">
        <f t="shared" si="6"/>
        <v>盛岡土淵中中</v>
      </c>
      <c r="Z116" s="757" t="s">
        <v>4535</v>
      </c>
      <c r="AA116" s="769" t="str">
        <f t="shared" si="7"/>
        <v>ｻｶｸﾗ ｺｺﾛ</v>
      </c>
    </row>
    <row r="117" spans="1:27" ht="17" customHeight="1">
      <c r="A117" s="652"/>
      <c r="B117" s="757">
        <v>154</v>
      </c>
      <c r="C117" s="757" t="s">
        <v>6704</v>
      </c>
      <c r="D117" s="757" t="s">
        <v>1070</v>
      </c>
      <c r="E117" s="757" t="s">
        <v>355</v>
      </c>
      <c r="F117" s="757">
        <v>1</v>
      </c>
      <c r="G117" s="757">
        <v>3</v>
      </c>
      <c r="H117" s="649" t="str">
        <f>IF($E117="","",(VLOOKUP($E117,所属・種目コード!$B$2:$D$160,3,0)))</f>
        <v>031191</v>
      </c>
      <c r="I117" t="s">
        <v>3592</v>
      </c>
      <c r="J117" s="758" t="str">
        <f t="shared" si="5"/>
        <v>花巻石鳥谷中中</v>
      </c>
      <c r="K117" s="757" t="s">
        <v>2410</v>
      </c>
      <c r="L117" s="13" t="str">
        <f t="shared" si="4"/>
        <v>ﾌｼﾞﾜﾗ ｿｳﾀ</v>
      </c>
      <c r="M117" s="772"/>
      <c r="N117" s="658"/>
      <c r="O117" s="13">
        <v>143</v>
      </c>
      <c r="P117" s="650" t="s">
        <v>881</v>
      </c>
      <c r="Q117" s="757" t="s">
        <v>6431</v>
      </c>
      <c r="R117" s="757" t="s">
        <v>1911</v>
      </c>
      <c r="S117" s="757" t="s">
        <v>428</v>
      </c>
      <c r="T117" s="757" t="s">
        <v>4414</v>
      </c>
      <c r="U117" s="757">
        <v>3</v>
      </c>
      <c r="W117" s="649" t="str">
        <f>IF($S117="","",(VLOOKUP($S117,所属・種目コード!$B$2:$D$160,3,0)))</f>
        <v>031232</v>
      </c>
      <c r="X117" t="s">
        <v>3592</v>
      </c>
      <c r="Y117" s="758" t="str">
        <f t="shared" si="6"/>
        <v>盛岡土淵中中</v>
      </c>
      <c r="Z117" s="757" t="s">
        <v>4536</v>
      </c>
      <c r="AA117" s="769" t="str">
        <f t="shared" si="7"/>
        <v>ﾁﾊﾞ ｲﾂﾅ</v>
      </c>
    </row>
    <row r="118" spans="1:27" ht="17" customHeight="1">
      <c r="A118" s="652"/>
      <c r="B118" s="757">
        <v>155</v>
      </c>
      <c r="C118" s="757" t="s">
        <v>6705</v>
      </c>
      <c r="D118" s="757" t="s">
        <v>1603</v>
      </c>
      <c r="E118" s="757" t="s">
        <v>355</v>
      </c>
      <c r="F118" s="757">
        <v>1</v>
      </c>
      <c r="G118" s="757">
        <v>2</v>
      </c>
      <c r="H118" s="649" t="str">
        <f>IF($E118="","",(VLOOKUP($E118,所属・種目コード!$B$2:$D$160,3,0)))</f>
        <v>031191</v>
      </c>
      <c r="I118" t="s">
        <v>3592</v>
      </c>
      <c r="J118" s="758" t="str">
        <f t="shared" si="5"/>
        <v>花巻石鳥谷中中</v>
      </c>
      <c r="K118" s="757" t="s">
        <v>2411</v>
      </c>
      <c r="L118" s="13" t="str">
        <f t="shared" si="4"/>
        <v>ｶﾐｶﾜ ｶｽﾞﾏ</v>
      </c>
      <c r="M118" s="772"/>
      <c r="N118" s="658"/>
      <c r="O118" s="13">
        <v>144</v>
      </c>
      <c r="P118" s="650" t="s">
        <v>881</v>
      </c>
      <c r="Q118" s="757" t="s">
        <v>7973</v>
      </c>
      <c r="R118" s="757" t="s">
        <v>1306</v>
      </c>
      <c r="S118" s="757" t="s">
        <v>428</v>
      </c>
      <c r="T118" s="757" t="s">
        <v>4414</v>
      </c>
      <c r="U118" s="757">
        <v>3</v>
      </c>
      <c r="W118" s="649" t="str">
        <f>IF($S118="","",(VLOOKUP($S118,所属・種目コード!$B$2:$D$160,3,0)))</f>
        <v>031232</v>
      </c>
      <c r="X118" t="s">
        <v>3592</v>
      </c>
      <c r="Y118" s="758" t="str">
        <f t="shared" si="6"/>
        <v>盛岡土淵中中</v>
      </c>
      <c r="Z118" s="757" t="s">
        <v>4537</v>
      </c>
      <c r="AA118" s="769" t="str">
        <f t="shared" si="7"/>
        <v>ﾃﾙｲ ﾋｼﾞﾘ</v>
      </c>
    </row>
    <row r="119" spans="1:27" ht="17" customHeight="1">
      <c r="A119" s="652"/>
      <c r="B119" s="757">
        <v>156</v>
      </c>
      <c r="C119" s="757" t="s">
        <v>6706</v>
      </c>
      <c r="D119" s="757" t="s">
        <v>3648</v>
      </c>
      <c r="E119" s="757" t="s">
        <v>355</v>
      </c>
      <c r="F119" s="757">
        <v>1</v>
      </c>
      <c r="G119" s="757">
        <v>2</v>
      </c>
      <c r="H119" s="649" t="str">
        <f>IF($E119="","",(VLOOKUP($E119,所属・種目コード!$B$2:$D$160,3,0)))</f>
        <v>031191</v>
      </c>
      <c r="I119" t="s">
        <v>3592</v>
      </c>
      <c r="J119" s="758" t="str">
        <f t="shared" si="5"/>
        <v>花巻石鳥谷中中</v>
      </c>
      <c r="K119" s="757" t="s">
        <v>2412</v>
      </c>
      <c r="L119" s="13" t="str">
        <f t="shared" si="4"/>
        <v>ｶﾐｶﾜ ｻﾂｷ</v>
      </c>
      <c r="M119" s="772"/>
      <c r="N119" s="658"/>
      <c r="O119" s="13">
        <v>145</v>
      </c>
      <c r="P119" s="650" t="s">
        <v>881</v>
      </c>
      <c r="Q119" s="757" t="s">
        <v>1307</v>
      </c>
      <c r="R119" s="757" t="s">
        <v>1308</v>
      </c>
      <c r="S119" s="757" t="s">
        <v>428</v>
      </c>
      <c r="T119" s="757" t="s">
        <v>4414</v>
      </c>
      <c r="U119" s="757">
        <v>3</v>
      </c>
      <c r="W119" s="649" t="str">
        <f>IF($S119="","",(VLOOKUP($S119,所属・種目コード!$B$2:$D$160,3,0)))</f>
        <v>031232</v>
      </c>
      <c r="X119" t="s">
        <v>3592</v>
      </c>
      <c r="Y119" s="758" t="str">
        <f t="shared" si="6"/>
        <v>盛岡土淵中中</v>
      </c>
      <c r="Z119" s="757" t="s">
        <v>4538</v>
      </c>
      <c r="AA119" s="769" t="str">
        <f t="shared" si="7"/>
        <v>ﾅﾅｳﾐ ｻﾜ</v>
      </c>
    </row>
    <row r="120" spans="1:27" ht="17" customHeight="1">
      <c r="A120" s="652"/>
      <c r="B120" s="757">
        <v>157</v>
      </c>
      <c r="C120" s="757" t="s">
        <v>6707</v>
      </c>
      <c r="D120" s="757" t="s">
        <v>1604</v>
      </c>
      <c r="E120" s="757" t="s">
        <v>355</v>
      </c>
      <c r="F120" s="757">
        <v>1</v>
      </c>
      <c r="G120" s="757">
        <v>2</v>
      </c>
      <c r="H120" s="649" t="str">
        <f>IF($E120="","",(VLOOKUP($E120,所属・種目コード!$B$2:$D$160,3,0)))</f>
        <v>031191</v>
      </c>
      <c r="I120" t="s">
        <v>3592</v>
      </c>
      <c r="J120" s="758" t="str">
        <f t="shared" si="5"/>
        <v>花巻石鳥谷中中</v>
      </c>
      <c r="K120" s="757" t="s">
        <v>2413</v>
      </c>
      <c r="L120" s="13" t="str">
        <f t="shared" si="4"/>
        <v>ｻｻｷ ｱｵｲ</v>
      </c>
      <c r="M120" s="772"/>
      <c r="N120" s="658"/>
      <c r="O120" s="13">
        <v>146</v>
      </c>
      <c r="P120" s="650" t="s">
        <v>881</v>
      </c>
      <c r="Q120" s="757" t="s">
        <v>1309</v>
      </c>
      <c r="R120" s="757" t="s">
        <v>1310</v>
      </c>
      <c r="S120" s="757" t="s">
        <v>428</v>
      </c>
      <c r="T120" s="757" t="s">
        <v>4414</v>
      </c>
      <c r="U120" s="757">
        <v>3</v>
      </c>
      <c r="W120" s="649" t="str">
        <f>IF($S120="","",(VLOOKUP($S120,所属・種目コード!$B$2:$D$160,3,0)))</f>
        <v>031232</v>
      </c>
      <c r="X120" t="s">
        <v>3592</v>
      </c>
      <c r="Y120" s="758" t="str">
        <f t="shared" si="6"/>
        <v>盛岡土淵中中</v>
      </c>
      <c r="Z120" s="757" t="s">
        <v>4539</v>
      </c>
      <c r="AA120" s="769" t="str">
        <f t="shared" si="7"/>
        <v>ﾋｶﾞｼﾉ ﾐｻｷ</v>
      </c>
    </row>
    <row r="121" spans="1:27" ht="17" customHeight="1">
      <c r="A121" s="652"/>
      <c r="B121" s="757">
        <v>158</v>
      </c>
      <c r="C121" s="757" t="s">
        <v>6708</v>
      </c>
      <c r="D121" s="757" t="s">
        <v>1605</v>
      </c>
      <c r="E121" s="757" t="s">
        <v>355</v>
      </c>
      <c r="F121" s="757">
        <v>1</v>
      </c>
      <c r="G121" s="757">
        <v>2</v>
      </c>
      <c r="H121" s="649" t="str">
        <f>IF($E121="","",(VLOOKUP($E121,所属・種目コード!$B$2:$D$160,3,0)))</f>
        <v>031191</v>
      </c>
      <c r="I121" t="s">
        <v>3592</v>
      </c>
      <c r="J121" s="758" t="str">
        <f t="shared" si="5"/>
        <v>花巻石鳥谷中中</v>
      </c>
      <c r="K121" s="757" t="s">
        <v>2414</v>
      </c>
      <c r="L121" s="13" t="str">
        <f t="shared" si="4"/>
        <v>ﾅｵﾏﾁ ｺｳｷ</v>
      </c>
      <c r="M121" s="772"/>
      <c r="N121" s="658"/>
      <c r="O121" s="13">
        <v>147</v>
      </c>
      <c r="P121" s="650" t="s">
        <v>881</v>
      </c>
      <c r="Q121" s="757" t="s">
        <v>6026</v>
      </c>
      <c r="R121" s="757" t="s">
        <v>5461</v>
      </c>
      <c r="S121" s="757" t="s">
        <v>428</v>
      </c>
      <c r="T121" s="757" t="s">
        <v>4414</v>
      </c>
      <c r="U121" s="757">
        <v>3</v>
      </c>
      <c r="W121" s="649" t="str">
        <f>IF($S121="","",(VLOOKUP($S121,所属・種目コード!$B$2:$D$160,3,0)))</f>
        <v>031232</v>
      </c>
      <c r="X121" t="s">
        <v>3592</v>
      </c>
      <c r="Y121" s="758" t="str">
        <f t="shared" si="6"/>
        <v>盛岡土淵中中</v>
      </c>
      <c r="Z121" s="757" t="s">
        <v>4540</v>
      </c>
      <c r="AA121" s="769" t="str">
        <f t="shared" si="7"/>
        <v>ﾓﾝｸﾞﾁ ﾊﾙｶ</v>
      </c>
    </row>
    <row r="122" spans="1:27" ht="17" customHeight="1">
      <c r="A122" s="652"/>
      <c r="B122" s="757">
        <v>159</v>
      </c>
      <c r="C122" s="757" t="s">
        <v>6709</v>
      </c>
      <c r="D122" s="757" t="s">
        <v>1606</v>
      </c>
      <c r="E122" s="757" t="s">
        <v>355</v>
      </c>
      <c r="F122" s="757">
        <v>1</v>
      </c>
      <c r="G122" s="757">
        <v>2</v>
      </c>
      <c r="H122" s="649" t="str">
        <f>IF($E122="","",(VLOOKUP($E122,所属・種目コード!$B$2:$D$160,3,0)))</f>
        <v>031191</v>
      </c>
      <c r="I122" t="s">
        <v>3592</v>
      </c>
      <c r="J122" s="758" t="str">
        <f t="shared" si="5"/>
        <v>花巻石鳥谷中中</v>
      </c>
      <c r="K122" s="757" t="s">
        <v>2415</v>
      </c>
      <c r="L122" s="13" t="str">
        <f t="shared" si="4"/>
        <v>ﾏｴﾀﾞ ﾐｶｹﾞ</v>
      </c>
      <c r="M122" s="772"/>
      <c r="N122" s="658"/>
      <c r="O122" s="13">
        <v>148</v>
      </c>
      <c r="P122" s="650" t="s">
        <v>771</v>
      </c>
      <c r="Q122" s="757" t="s">
        <v>1311</v>
      </c>
      <c r="R122" s="757" t="s">
        <v>1312</v>
      </c>
      <c r="S122" s="757" t="s">
        <v>428</v>
      </c>
      <c r="T122" s="757" t="s">
        <v>4414</v>
      </c>
      <c r="U122" s="757">
        <v>3</v>
      </c>
      <c r="W122" s="649" t="str">
        <f>IF($S122="","",(VLOOKUP($S122,所属・種目コード!$B$2:$D$160,3,0)))</f>
        <v>031232</v>
      </c>
      <c r="X122" t="s">
        <v>3592</v>
      </c>
      <c r="Y122" s="758" t="str">
        <f t="shared" si="6"/>
        <v>盛岡土淵中中</v>
      </c>
      <c r="Z122" s="757" t="s">
        <v>4541</v>
      </c>
      <c r="AA122" s="769" t="str">
        <f t="shared" si="7"/>
        <v>ﾖｺﾀ ﾘｺ</v>
      </c>
    </row>
    <row r="123" spans="1:27" ht="17" customHeight="1">
      <c r="A123" s="652"/>
      <c r="B123" s="757">
        <v>160</v>
      </c>
      <c r="C123" s="757" t="s">
        <v>7707</v>
      </c>
      <c r="D123" s="757" t="s">
        <v>1607</v>
      </c>
      <c r="E123" s="757" t="s">
        <v>355</v>
      </c>
      <c r="F123" s="757">
        <v>1</v>
      </c>
      <c r="G123" s="757">
        <v>2</v>
      </c>
      <c r="H123" s="649" t="str">
        <f>IF($E123="","",(VLOOKUP($E123,所属・種目コード!$B$2:$D$160,3,0)))</f>
        <v>031191</v>
      </c>
      <c r="I123" t="s">
        <v>3592</v>
      </c>
      <c r="J123" s="758" t="str">
        <f t="shared" si="5"/>
        <v>花巻石鳥谷中中</v>
      </c>
      <c r="K123" s="757" t="s">
        <v>2416</v>
      </c>
      <c r="L123" s="13" t="str">
        <f t="shared" si="4"/>
        <v>ﾔﾏﾀﾞ ﾘｸ</v>
      </c>
      <c r="M123" s="772"/>
      <c r="N123" s="658"/>
      <c r="O123" s="13">
        <v>149</v>
      </c>
      <c r="P123" s="650" t="s">
        <v>771</v>
      </c>
      <c r="Q123" s="757" t="s">
        <v>2153</v>
      </c>
      <c r="R123" s="757" t="s">
        <v>1912</v>
      </c>
      <c r="S123" s="757" t="s">
        <v>428</v>
      </c>
      <c r="T123" s="757" t="s">
        <v>4414</v>
      </c>
      <c r="U123" s="757">
        <v>2</v>
      </c>
      <c r="W123" s="649" t="str">
        <f>IF($S123="","",(VLOOKUP($S123,所属・種目コード!$B$2:$D$160,3,0)))</f>
        <v>031232</v>
      </c>
      <c r="X123" t="s">
        <v>3592</v>
      </c>
      <c r="Y123" s="758" t="str">
        <f t="shared" si="6"/>
        <v>盛岡土淵中中</v>
      </c>
      <c r="Z123" s="757" t="s">
        <v>4542</v>
      </c>
      <c r="AA123" s="769" t="str">
        <f t="shared" si="7"/>
        <v>ｸﾄﾞｳ ﾚｲﾅ</v>
      </c>
    </row>
    <row r="124" spans="1:27" ht="17" customHeight="1">
      <c r="A124" s="652"/>
      <c r="B124" s="757">
        <v>161</v>
      </c>
      <c r="C124" s="757" t="s">
        <v>6710</v>
      </c>
      <c r="D124" s="757" t="s">
        <v>1664</v>
      </c>
      <c r="E124" s="757" t="s">
        <v>2418</v>
      </c>
      <c r="F124" s="757">
        <v>1</v>
      </c>
      <c r="G124" s="757">
        <v>3</v>
      </c>
      <c r="H124" s="649" t="str">
        <f>IF($E124="","",(VLOOKUP($E124,所属・種目コード!$B$2:$D$160,3,0)))</f>
        <v>031182</v>
      </c>
      <c r="I124" t="s">
        <v>3592</v>
      </c>
      <c r="J124" s="758" t="str">
        <f t="shared" si="5"/>
        <v>金田一中中</v>
      </c>
      <c r="K124" s="757" t="s">
        <v>2417</v>
      </c>
      <c r="L124" s="13" t="str">
        <f t="shared" si="4"/>
        <v>ｵﾊﾞﾗ ﾈｵ</v>
      </c>
      <c r="M124" s="772"/>
      <c r="N124" s="658"/>
      <c r="O124" s="13">
        <v>150</v>
      </c>
      <c r="P124" s="650" t="s">
        <v>771</v>
      </c>
      <c r="Q124" s="757" t="s">
        <v>6027</v>
      </c>
      <c r="R124" s="757" t="s">
        <v>5462</v>
      </c>
      <c r="S124" s="757" t="s">
        <v>428</v>
      </c>
      <c r="T124" s="757" t="s">
        <v>4414</v>
      </c>
      <c r="U124" s="757">
        <v>2</v>
      </c>
      <c r="W124" s="649" t="str">
        <f>IF($S124="","",(VLOOKUP($S124,所属・種目コード!$B$2:$D$160,3,0)))</f>
        <v>031232</v>
      </c>
      <c r="X124" t="s">
        <v>3592</v>
      </c>
      <c r="Y124" s="758" t="str">
        <f t="shared" si="6"/>
        <v>盛岡土淵中中</v>
      </c>
      <c r="Z124" s="757" t="s">
        <v>4543</v>
      </c>
      <c r="AA124" s="769" t="str">
        <f t="shared" si="7"/>
        <v>ﾀｶﾊｼ ﾘﾝﾅ</v>
      </c>
    </row>
    <row r="125" spans="1:27" ht="17" customHeight="1">
      <c r="A125" s="652"/>
      <c r="B125" s="757">
        <v>162</v>
      </c>
      <c r="C125" s="757" t="s">
        <v>6711</v>
      </c>
      <c r="D125" s="757" t="s">
        <v>3649</v>
      </c>
      <c r="E125" s="757" t="s">
        <v>2418</v>
      </c>
      <c r="F125" s="757">
        <v>1</v>
      </c>
      <c r="G125" s="757">
        <v>3</v>
      </c>
      <c r="H125" s="649" t="str">
        <f>IF($E125="","",(VLOOKUP($E125,所属・種目コード!$B$2:$D$160,3,0)))</f>
        <v>031182</v>
      </c>
      <c r="I125" t="s">
        <v>3592</v>
      </c>
      <c r="J125" s="758" t="str">
        <f t="shared" si="5"/>
        <v>金田一中中</v>
      </c>
      <c r="K125" s="757" t="s">
        <v>2419</v>
      </c>
      <c r="L125" s="13" t="str">
        <f t="shared" si="4"/>
        <v>ｸﾄﾞｳ ﾕｳｼﾞ</v>
      </c>
      <c r="M125" s="772"/>
      <c r="N125" s="658"/>
      <c r="O125" s="13">
        <v>151</v>
      </c>
      <c r="P125" s="650" t="s">
        <v>771</v>
      </c>
      <c r="Q125" s="757" t="s">
        <v>6028</v>
      </c>
      <c r="R125" s="757" t="s">
        <v>5463</v>
      </c>
      <c r="S125" s="757" t="s">
        <v>428</v>
      </c>
      <c r="T125" s="757" t="s">
        <v>4414</v>
      </c>
      <c r="U125" s="757">
        <v>2</v>
      </c>
      <c r="W125" s="649" t="str">
        <f>IF($S125="","",(VLOOKUP($S125,所属・種目コード!$B$2:$D$160,3,0)))</f>
        <v>031232</v>
      </c>
      <c r="X125" t="s">
        <v>3592</v>
      </c>
      <c r="Y125" s="758" t="str">
        <f t="shared" si="6"/>
        <v>盛岡土淵中中</v>
      </c>
      <c r="Z125" s="757" t="s">
        <v>4544</v>
      </c>
      <c r="AA125" s="769" t="str">
        <f t="shared" si="7"/>
        <v>ﾌｶﾞﾈ ｻｴ</v>
      </c>
    </row>
    <row r="126" spans="1:27" ht="17" customHeight="1">
      <c r="A126" s="652"/>
      <c r="B126" s="757">
        <v>163</v>
      </c>
      <c r="C126" s="757" t="s">
        <v>6712</v>
      </c>
      <c r="D126" s="757" t="s">
        <v>3650</v>
      </c>
      <c r="E126" s="757" t="s">
        <v>2418</v>
      </c>
      <c r="F126" s="757">
        <v>1</v>
      </c>
      <c r="G126" s="757">
        <v>3</v>
      </c>
      <c r="H126" s="649" t="str">
        <f>IF($E126="","",(VLOOKUP($E126,所属・種目コード!$B$2:$D$160,3,0)))</f>
        <v>031182</v>
      </c>
      <c r="I126" t="s">
        <v>3592</v>
      </c>
      <c r="J126" s="758" t="str">
        <f t="shared" si="5"/>
        <v>金田一中中</v>
      </c>
      <c r="K126" s="757" t="s">
        <v>2420</v>
      </c>
      <c r="L126" s="13" t="str">
        <f t="shared" si="4"/>
        <v>ﾐﾅﾐﾀﾞﾃ ｼﾞｭｷ</v>
      </c>
      <c r="M126" s="772"/>
      <c r="N126" s="658"/>
      <c r="O126" s="13">
        <v>152</v>
      </c>
      <c r="P126" s="650" t="s">
        <v>771</v>
      </c>
      <c r="Q126" s="757" t="s">
        <v>6029</v>
      </c>
      <c r="R126" s="757" t="s">
        <v>5464</v>
      </c>
      <c r="S126" s="757" t="s">
        <v>292</v>
      </c>
      <c r="T126" s="757" t="s">
        <v>4414</v>
      </c>
      <c r="U126" s="757">
        <v>3</v>
      </c>
      <c r="W126" s="649" t="str">
        <f>IF($S126="","",(VLOOKUP($S126,所属・種目コード!$B$2:$D$160,3,0)))</f>
        <v>031165</v>
      </c>
      <c r="X126" t="s">
        <v>3592</v>
      </c>
      <c r="Y126" s="758" t="str">
        <f t="shared" si="6"/>
        <v>葛巻小屋瀬中中</v>
      </c>
      <c r="Z126" s="757" t="s">
        <v>4545</v>
      </c>
      <c r="AA126" s="769" t="str">
        <f t="shared" si="7"/>
        <v>ｵｵｼﾀ ﾕﾅ</v>
      </c>
    </row>
    <row r="127" spans="1:27" ht="17" customHeight="1">
      <c r="A127" s="652"/>
      <c r="B127" s="757">
        <v>164</v>
      </c>
      <c r="C127" s="757" t="s">
        <v>7615</v>
      </c>
      <c r="D127" s="757" t="s">
        <v>3651</v>
      </c>
      <c r="E127" s="757" t="s">
        <v>2418</v>
      </c>
      <c r="F127" s="757">
        <v>1</v>
      </c>
      <c r="G127" s="757">
        <v>2</v>
      </c>
      <c r="H127" s="649" t="str">
        <f>IF($E127="","",(VLOOKUP($E127,所属・種目コード!$B$2:$D$160,3,0)))</f>
        <v>031182</v>
      </c>
      <c r="I127" t="s">
        <v>3592</v>
      </c>
      <c r="J127" s="758" t="str">
        <f t="shared" si="5"/>
        <v>金田一中中</v>
      </c>
      <c r="K127" s="757" t="s">
        <v>2421</v>
      </c>
      <c r="L127" s="13" t="str">
        <f t="shared" si="4"/>
        <v>ｲﾂｶｲﾁ ﾊﾔﾄ</v>
      </c>
      <c r="M127" s="772"/>
      <c r="N127" s="658"/>
      <c r="O127" s="13">
        <v>153</v>
      </c>
      <c r="P127" s="650" t="s">
        <v>771</v>
      </c>
      <c r="Q127" s="757" t="s">
        <v>6030</v>
      </c>
      <c r="R127" s="757" t="s">
        <v>2045</v>
      </c>
      <c r="S127" s="757" t="s">
        <v>292</v>
      </c>
      <c r="T127" s="757" t="s">
        <v>4414</v>
      </c>
      <c r="U127" s="757">
        <v>3</v>
      </c>
      <c r="W127" s="649" t="str">
        <f>IF($S127="","",(VLOOKUP($S127,所属・種目コード!$B$2:$D$160,3,0)))</f>
        <v>031165</v>
      </c>
      <c r="X127" t="s">
        <v>3592</v>
      </c>
      <c r="Y127" s="758" t="str">
        <f t="shared" si="6"/>
        <v>葛巻小屋瀬中中</v>
      </c>
      <c r="Z127" s="757" t="s">
        <v>4546</v>
      </c>
      <c r="AA127" s="769" t="str">
        <f t="shared" si="7"/>
        <v>ﾁﾊﾞ ﾐﾊﾙ</v>
      </c>
    </row>
    <row r="128" spans="1:27" ht="17" customHeight="1">
      <c r="A128" s="652"/>
      <c r="B128" s="757">
        <v>165</v>
      </c>
      <c r="C128" s="757" t="s">
        <v>7708</v>
      </c>
      <c r="D128" s="757" t="s">
        <v>3652</v>
      </c>
      <c r="E128" s="757" t="s">
        <v>2418</v>
      </c>
      <c r="F128" s="757">
        <v>1</v>
      </c>
      <c r="G128" s="757">
        <v>2</v>
      </c>
      <c r="H128" s="649" t="str">
        <f>IF($E128="","",(VLOOKUP($E128,所属・種目コード!$B$2:$D$160,3,0)))</f>
        <v>031182</v>
      </c>
      <c r="I128" t="s">
        <v>3592</v>
      </c>
      <c r="J128" s="758" t="str">
        <f t="shared" si="5"/>
        <v>金田一中中</v>
      </c>
      <c r="K128" s="757" t="s">
        <v>2422</v>
      </c>
      <c r="L128" s="13" t="str">
        <f t="shared" si="4"/>
        <v>ｺﾌﾞﾈ ﾊﾙ</v>
      </c>
      <c r="M128" s="772"/>
      <c r="N128" s="658"/>
      <c r="O128" s="13">
        <v>154</v>
      </c>
      <c r="P128" s="650" t="s">
        <v>771</v>
      </c>
      <c r="Q128" s="757" t="s">
        <v>6031</v>
      </c>
      <c r="R128" s="757" t="s">
        <v>5465</v>
      </c>
      <c r="S128" s="757" t="s">
        <v>292</v>
      </c>
      <c r="T128" s="757" t="s">
        <v>4414</v>
      </c>
      <c r="U128" s="757">
        <v>3</v>
      </c>
      <c r="W128" s="649" t="str">
        <f>IF($S128="","",(VLOOKUP($S128,所属・種目コード!$B$2:$D$160,3,0)))</f>
        <v>031165</v>
      </c>
      <c r="X128" t="s">
        <v>3592</v>
      </c>
      <c r="Y128" s="758" t="str">
        <f t="shared" si="6"/>
        <v>葛巻小屋瀬中中</v>
      </c>
      <c r="Z128" s="757" t="s">
        <v>4547</v>
      </c>
      <c r="AA128" s="769" t="str">
        <f t="shared" si="7"/>
        <v>ﾏﾙﾔﾏ ｱｷﾅ</v>
      </c>
    </row>
    <row r="129" spans="1:27" ht="17" customHeight="1">
      <c r="A129" s="652"/>
      <c r="B129" s="757">
        <v>166</v>
      </c>
      <c r="C129" s="757" t="s">
        <v>7709</v>
      </c>
      <c r="D129" s="757" t="s">
        <v>1665</v>
      </c>
      <c r="E129" s="757" t="s">
        <v>2418</v>
      </c>
      <c r="F129" s="757">
        <v>1</v>
      </c>
      <c r="G129" s="757">
        <v>2</v>
      </c>
      <c r="H129" s="649" t="str">
        <f>IF($E129="","",(VLOOKUP($E129,所属・種目コード!$B$2:$D$160,3,0)))</f>
        <v>031182</v>
      </c>
      <c r="I129" t="s">
        <v>3592</v>
      </c>
      <c r="J129" s="758" t="str">
        <f t="shared" si="5"/>
        <v>金田一中中</v>
      </c>
      <c r="K129" s="757" t="s">
        <v>2423</v>
      </c>
      <c r="L129" s="13" t="str">
        <f t="shared" ref="L129:L192" si="8">ASC(K129)</f>
        <v>ﾄﾀﾞﾃ ｼｭｳ</v>
      </c>
      <c r="M129" s="772"/>
      <c r="N129" s="658"/>
      <c r="O129" s="13">
        <v>155</v>
      </c>
      <c r="P129" s="650" t="s">
        <v>771</v>
      </c>
      <c r="Q129" s="757" t="s">
        <v>6032</v>
      </c>
      <c r="R129" s="757" t="s">
        <v>5466</v>
      </c>
      <c r="S129" s="757" t="s">
        <v>292</v>
      </c>
      <c r="T129" s="757" t="s">
        <v>4414</v>
      </c>
      <c r="U129" s="757">
        <v>3</v>
      </c>
      <c r="W129" s="649" t="str">
        <f>IF($S129="","",(VLOOKUP($S129,所属・種目コード!$B$2:$D$160,3,0)))</f>
        <v>031165</v>
      </c>
      <c r="X129" t="s">
        <v>3592</v>
      </c>
      <c r="Y129" s="758" t="str">
        <f t="shared" si="6"/>
        <v>葛巻小屋瀬中中</v>
      </c>
      <c r="Z129" s="757" t="s">
        <v>4548</v>
      </c>
      <c r="AA129" s="769" t="str">
        <f t="shared" si="7"/>
        <v>ﾖｼﾀﾞ ｱﾔｶ</v>
      </c>
    </row>
    <row r="130" spans="1:27" ht="17" customHeight="1">
      <c r="A130" s="652"/>
      <c r="B130" s="757">
        <v>167</v>
      </c>
      <c r="C130" s="757" t="s">
        <v>6713</v>
      </c>
      <c r="D130" s="757" t="s">
        <v>3653</v>
      </c>
      <c r="E130" s="757" t="s">
        <v>2418</v>
      </c>
      <c r="F130" s="757">
        <v>1</v>
      </c>
      <c r="G130" s="757">
        <v>2</v>
      </c>
      <c r="H130" s="649" t="str">
        <f>IF($E130="","",(VLOOKUP($E130,所属・種目コード!$B$2:$D$160,3,0)))</f>
        <v>031182</v>
      </c>
      <c r="I130" t="s">
        <v>3592</v>
      </c>
      <c r="J130" s="758" t="str">
        <f t="shared" ref="J130:J193" si="9">_xlfn.CONCAT(E130,I130)</f>
        <v>金田一中中</v>
      </c>
      <c r="K130" s="757" t="s">
        <v>2424</v>
      </c>
      <c r="L130" s="13" t="str">
        <f t="shared" si="8"/>
        <v>ﾔﾏﾓﾄ ｲｯﾄ</v>
      </c>
      <c r="M130" s="772"/>
      <c r="N130" s="658"/>
      <c r="O130" s="13">
        <v>156</v>
      </c>
      <c r="P130" s="650" t="s">
        <v>771</v>
      </c>
      <c r="Q130" s="757" t="s">
        <v>7974</v>
      </c>
      <c r="R130" s="757" t="s">
        <v>5467</v>
      </c>
      <c r="S130" s="757" t="s">
        <v>292</v>
      </c>
      <c r="T130" s="757" t="s">
        <v>4414</v>
      </c>
      <c r="U130" s="757">
        <v>2</v>
      </c>
      <c r="W130" s="649" t="str">
        <f>IF($S130="","",(VLOOKUP($S130,所属・種目コード!$B$2:$D$160,3,0)))</f>
        <v>031165</v>
      </c>
      <c r="X130" t="s">
        <v>3592</v>
      </c>
      <c r="Y130" s="758" t="str">
        <f t="shared" ref="Y130:Y193" si="10">_xlfn.CONCAT(S130,X130)</f>
        <v>葛巻小屋瀬中中</v>
      </c>
      <c r="Z130" s="757" t="s">
        <v>4549</v>
      </c>
      <c r="AA130" s="769" t="str">
        <f t="shared" ref="AA130:AA193" si="11">ASC(Z130)</f>
        <v>ﾐﾅﾐﾀﾞﾃ ｱﾝ</v>
      </c>
    </row>
    <row r="131" spans="1:27" ht="17" customHeight="1">
      <c r="A131" s="652"/>
      <c r="B131" s="757">
        <v>168</v>
      </c>
      <c r="C131" s="757" t="s">
        <v>6714</v>
      </c>
      <c r="D131" s="757" t="s">
        <v>1111</v>
      </c>
      <c r="E131" s="757" t="s">
        <v>328</v>
      </c>
      <c r="F131" s="757">
        <v>1</v>
      </c>
      <c r="G131" s="757">
        <v>3</v>
      </c>
      <c r="H131" s="649" t="str">
        <f>IF($E131="","",(VLOOKUP($E131,所属・種目コード!$B$2:$D$160,3,0)))</f>
        <v>031174</v>
      </c>
      <c r="I131" t="s">
        <v>3592</v>
      </c>
      <c r="J131" s="758" t="str">
        <f t="shared" si="9"/>
        <v>滝沢中中</v>
      </c>
      <c r="K131" s="757" t="s">
        <v>2425</v>
      </c>
      <c r="L131" s="13" t="str">
        <f t="shared" si="8"/>
        <v>ｱﾍﾞ ｷﾖﾊﾙ</v>
      </c>
      <c r="M131" s="772"/>
      <c r="N131" s="658"/>
      <c r="O131" s="13">
        <v>157</v>
      </c>
      <c r="P131" s="650" t="s">
        <v>771</v>
      </c>
      <c r="Q131" s="757" t="s">
        <v>6033</v>
      </c>
      <c r="R131" s="757" t="s">
        <v>5468</v>
      </c>
      <c r="S131" s="757" t="s">
        <v>292</v>
      </c>
      <c r="T131" s="757" t="s">
        <v>4414</v>
      </c>
      <c r="U131" s="757">
        <v>2</v>
      </c>
      <c r="W131" s="649" t="str">
        <f>IF($S131="","",(VLOOKUP($S131,所属・種目コード!$B$2:$D$160,3,0)))</f>
        <v>031165</v>
      </c>
      <c r="X131" t="s">
        <v>3592</v>
      </c>
      <c r="Y131" s="758" t="str">
        <f t="shared" si="10"/>
        <v>葛巻小屋瀬中中</v>
      </c>
      <c r="Z131" s="757" t="s">
        <v>4550</v>
      </c>
      <c r="AA131" s="769" t="str">
        <f t="shared" si="11"/>
        <v>ﾖｼﾀﾞ ﾕｳｶ</v>
      </c>
    </row>
    <row r="132" spans="1:27" ht="17" customHeight="1">
      <c r="A132" s="652"/>
      <c r="B132" s="757">
        <v>169</v>
      </c>
      <c r="C132" s="757" t="s">
        <v>6715</v>
      </c>
      <c r="D132" s="757" t="s">
        <v>1112</v>
      </c>
      <c r="E132" s="757" t="s">
        <v>328</v>
      </c>
      <c r="F132" s="757">
        <v>1</v>
      </c>
      <c r="G132" s="757">
        <v>3</v>
      </c>
      <c r="H132" s="649" t="str">
        <f>IF($E132="","",(VLOOKUP($E132,所属・種目コード!$B$2:$D$160,3,0)))</f>
        <v>031174</v>
      </c>
      <c r="I132" t="s">
        <v>3592</v>
      </c>
      <c r="J132" s="758" t="str">
        <f t="shared" si="9"/>
        <v>滝沢中中</v>
      </c>
      <c r="K132" s="757" t="s">
        <v>2426</v>
      </c>
      <c r="L132" s="13" t="str">
        <f t="shared" si="8"/>
        <v>ｲﾜｻｷ ﾃﾙﾄ</v>
      </c>
      <c r="M132" s="772"/>
      <c r="N132" s="658"/>
      <c r="O132" s="13">
        <v>158</v>
      </c>
      <c r="P132" s="650" t="s">
        <v>810</v>
      </c>
      <c r="Q132" s="757" t="s">
        <v>6034</v>
      </c>
      <c r="R132" s="757" t="s">
        <v>5469</v>
      </c>
      <c r="S132" s="757" t="s">
        <v>378</v>
      </c>
      <c r="T132" s="757" t="s">
        <v>4414</v>
      </c>
      <c r="U132" s="757">
        <v>3</v>
      </c>
      <c r="W132" s="649" t="str">
        <f>IF($S132="","",(VLOOKUP($S132,所属・種目コード!$B$2:$D$160,3,0)))</f>
        <v>031215</v>
      </c>
      <c r="X132" t="s">
        <v>3592</v>
      </c>
      <c r="Y132" s="758" t="str">
        <f t="shared" si="10"/>
        <v>宮古花輪中中</v>
      </c>
      <c r="Z132" s="757" t="s">
        <v>4551</v>
      </c>
      <c r="AA132" s="769" t="str">
        <f t="shared" si="11"/>
        <v>ｻﾄｳ ｱｲﾗ</v>
      </c>
    </row>
    <row r="133" spans="1:27" ht="17" customHeight="1">
      <c r="A133" s="652"/>
      <c r="B133" s="757">
        <v>170</v>
      </c>
      <c r="C133" s="757" t="s">
        <v>7710</v>
      </c>
      <c r="D133" s="757" t="s">
        <v>3654</v>
      </c>
      <c r="E133" s="757" t="s">
        <v>328</v>
      </c>
      <c r="F133" s="757">
        <v>1</v>
      </c>
      <c r="G133" s="757">
        <v>3</v>
      </c>
      <c r="H133" s="649" t="str">
        <f>IF($E133="","",(VLOOKUP($E133,所属・種目コード!$B$2:$D$160,3,0)))</f>
        <v>031174</v>
      </c>
      <c r="I133" t="s">
        <v>3592</v>
      </c>
      <c r="J133" s="758" t="str">
        <f t="shared" si="9"/>
        <v>滝沢中中</v>
      </c>
      <c r="K133" s="757" t="s">
        <v>2427</v>
      </c>
      <c r="L133" s="13" t="str">
        <f t="shared" si="8"/>
        <v>ｶﾏｲｼ ﾊｼﾞﾒ</v>
      </c>
      <c r="M133" s="772"/>
      <c r="N133" s="658"/>
      <c r="O133" s="13">
        <v>159</v>
      </c>
      <c r="P133" s="650" t="s">
        <v>810</v>
      </c>
      <c r="Q133" s="757" t="s">
        <v>7975</v>
      </c>
      <c r="R133" s="757" t="s">
        <v>5470</v>
      </c>
      <c r="S133" s="757" t="s">
        <v>378</v>
      </c>
      <c r="T133" s="757" t="s">
        <v>4414</v>
      </c>
      <c r="U133" s="757">
        <v>3</v>
      </c>
      <c r="W133" s="649" t="str">
        <f>IF($S133="","",(VLOOKUP($S133,所属・種目コード!$B$2:$D$160,3,0)))</f>
        <v>031215</v>
      </c>
      <c r="X133" t="s">
        <v>3592</v>
      </c>
      <c r="Y133" s="758" t="str">
        <f t="shared" si="10"/>
        <v>宮古花輪中中</v>
      </c>
      <c r="Z133" s="757" t="s">
        <v>4552</v>
      </c>
      <c r="AA133" s="769" t="str">
        <f t="shared" si="11"/>
        <v>ｾｷｸﾞﾁ ﾏﾅﾐ</v>
      </c>
    </row>
    <row r="134" spans="1:27" ht="17" customHeight="1">
      <c r="A134" s="652"/>
      <c r="B134" s="757">
        <v>171</v>
      </c>
      <c r="C134" s="757" t="s">
        <v>6716</v>
      </c>
      <c r="D134" s="757" t="s">
        <v>1113</v>
      </c>
      <c r="E134" s="757" t="s">
        <v>328</v>
      </c>
      <c r="F134" s="757">
        <v>1</v>
      </c>
      <c r="G134" s="757">
        <v>3</v>
      </c>
      <c r="H134" s="649" t="str">
        <f>IF($E134="","",(VLOOKUP($E134,所属・種目コード!$B$2:$D$160,3,0)))</f>
        <v>031174</v>
      </c>
      <c r="I134" t="s">
        <v>3592</v>
      </c>
      <c r="J134" s="758" t="str">
        <f t="shared" si="9"/>
        <v>滝沢中中</v>
      </c>
      <c r="K134" s="757" t="s">
        <v>2428</v>
      </c>
      <c r="L134" s="13" t="str">
        <f t="shared" si="8"/>
        <v>ｸﾛﾇﾏ ﾄﾓｷ</v>
      </c>
      <c r="M134" s="772"/>
      <c r="N134" s="658"/>
      <c r="O134" s="13">
        <v>160</v>
      </c>
      <c r="P134" s="650" t="s">
        <v>810</v>
      </c>
      <c r="Q134" s="757" t="s">
        <v>6035</v>
      </c>
      <c r="R134" s="757" t="s">
        <v>5471</v>
      </c>
      <c r="S134" s="757" t="s">
        <v>378</v>
      </c>
      <c r="T134" s="757" t="s">
        <v>4414</v>
      </c>
      <c r="U134" s="757">
        <v>3</v>
      </c>
      <c r="W134" s="649" t="str">
        <f>IF($S134="","",(VLOOKUP($S134,所属・種目コード!$B$2:$D$160,3,0)))</f>
        <v>031215</v>
      </c>
      <c r="X134" t="s">
        <v>3592</v>
      </c>
      <c r="Y134" s="758" t="str">
        <f t="shared" si="10"/>
        <v>宮古花輪中中</v>
      </c>
      <c r="Z134" s="757" t="s">
        <v>4553</v>
      </c>
      <c r="AA134" s="769" t="str">
        <f t="shared" si="11"/>
        <v>ﾅｶﾑﾗ ﾕｽﾞｷ</v>
      </c>
    </row>
    <row r="135" spans="1:27" ht="17" customHeight="1">
      <c r="A135" s="652"/>
      <c r="B135" s="757">
        <v>172</v>
      </c>
      <c r="C135" s="757" t="s">
        <v>7616</v>
      </c>
      <c r="D135" s="757" t="s">
        <v>1114</v>
      </c>
      <c r="E135" s="757" t="s">
        <v>328</v>
      </c>
      <c r="F135" s="757">
        <v>1</v>
      </c>
      <c r="G135" s="757">
        <v>3</v>
      </c>
      <c r="H135" s="649" t="str">
        <f>IF($E135="","",(VLOOKUP($E135,所属・種目コード!$B$2:$D$160,3,0)))</f>
        <v>031174</v>
      </c>
      <c r="I135" t="s">
        <v>3592</v>
      </c>
      <c r="J135" s="758" t="str">
        <f t="shared" si="9"/>
        <v>滝沢中中</v>
      </c>
      <c r="K135" s="757" t="s">
        <v>2429</v>
      </c>
      <c r="L135" s="13" t="str">
        <f t="shared" si="8"/>
        <v>ｻｶﾓﾄ ｷｮｳﾀﾛｳ</v>
      </c>
      <c r="M135" s="772"/>
      <c r="N135" s="658"/>
      <c r="O135" s="13">
        <v>161</v>
      </c>
      <c r="P135" s="650" t="s">
        <v>810</v>
      </c>
      <c r="Q135" s="757" t="s">
        <v>7976</v>
      </c>
      <c r="R135" s="757" t="s">
        <v>5472</v>
      </c>
      <c r="S135" s="757" t="s">
        <v>378</v>
      </c>
      <c r="T135" s="757" t="s">
        <v>4414</v>
      </c>
      <c r="U135" s="757">
        <v>2</v>
      </c>
      <c r="W135" s="649" t="str">
        <f>IF($S135="","",(VLOOKUP($S135,所属・種目コード!$B$2:$D$160,3,0)))</f>
        <v>031215</v>
      </c>
      <c r="X135" t="s">
        <v>3592</v>
      </c>
      <c r="Y135" s="758" t="str">
        <f t="shared" si="10"/>
        <v>宮古花輪中中</v>
      </c>
      <c r="Z135" s="757" t="s">
        <v>4554</v>
      </c>
      <c r="AA135" s="769" t="str">
        <f t="shared" si="11"/>
        <v>ｲﾄｳ ｱｵｲ</v>
      </c>
    </row>
    <row r="136" spans="1:27" ht="17" customHeight="1">
      <c r="A136" s="652"/>
      <c r="B136" s="757">
        <v>173</v>
      </c>
      <c r="C136" s="757" t="s">
        <v>6717</v>
      </c>
      <c r="D136" s="757" t="s">
        <v>1115</v>
      </c>
      <c r="E136" s="757" t="s">
        <v>328</v>
      </c>
      <c r="F136" s="757">
        <v>1</v>
      </c>
      <c r="G136" s="757">
        <v>3</v>
      </c>
      <c r="H136" s="649" t="str">
        <f>IF($E136="","",(VLOOKUP($E136,所属・種目コード!$B$2:$D$160,3,0)))</f>
        <v>031174</v>
      </c>
      <c r="I136" t="s">
        <v>3592</v>
      </c>
      <c r="J136" s="758" t="str">
        <f t="shared" si="9"/>
        <v>滝沢中中</v>
      </c>
      <c r="K136" s="757" t="s">
        <v>2430</v>
      </c>
      <c r="L136" s="13" t="str">
        <f t="shared" si="8"/>
        <v>ｾｶﾞﾜ ｿﾗ</v>
      </c>
      <c r="M136" s="772"/>
      <c r="N136" s="658"/>
      <c r="O136" s="13">
        <v>162</v>
      </c>
      <c r="P136" s="650" t="s">
        <v>810</v>
      </c>
      <c r="Q136" s="757" t="s">
        <v>6036</v>
      </c>
      <c r="R136" s="757" t="s">
        <v>5473</v>
      </c>
      <c r="S136" s="757" t="s">
        <v>378</v>
      </c>
      <c r="T136" s="757" t="s">
        <v>4414</v>
      </c>
      <c r="U136" s="757">
        <v>2</v>
      </c>
      <c r="W136" s="649" t="str">
        <f>IF($S136="","",(VLOOKUP($S136,所属・種目コード!$B$2:$D$160,3,0)))</f>
        <v>031215</v>
      </c>
      <c r="X136" t="s">
        <v>3592</v>
      </c>
      <c r="Y136" s="758" t="str">
        <f t="shared" si="10"/>
        <v>宮古花輪中中</v>
      </c>
      <c r="Z136" s="757" t="s">
        <v>4555</v>
      </c>
      <c r="AA136" s="769" t="str">
        <f t="shared" si="11"/>
        <v>ｲﾜｻ ｺｺﾐ</v>
      </c>
    </row>
    <row r="137" spans="1:27" ht="17" customHeight="1">
      <c r="A137" s="652"/>
      <c r="B137" s="757">
        <v>174</v>
      </c>
      <c r="C137" s="757" t="s">
        <v>6718</v>
      </c>
      <c r="D137" s="757" t="s">
        <v>3655</v>
      </c>
      <c r="E137" s="757" t="s">
        <v>328</v>
      </c>
      <c r="F137" s="757">
        <v>1</v>
      </c>
      <c r="G137" s="757">
        <v>3</v>
      </c>
      <c r="H137" s="649" t="str">
        <f>IF($E137="","",(VLOOKUP($E137,所属・種目コード!$B$2:$D$160,3,0)))</f>
        <v>031174</v>
      </c>
      <c r="I137" t="s">
        <v>3592</v>
      </c>
      <c r="J137" s="758" t="str">
        <f t="shared" si="9"/>
        <v>滝沢中中</v>
      </c>
      <c r="K137" s="757" t="s">
        <v>2431</v>
      </c>
      <c r="L137" s="13" t="str">
        <f t="shared" si="8"/>
        <v>ｿﾌﾞ ｱﾙﾄ</v>
      </c>
      <c r="M137" s="772"/>
      <c r="N137" s="658"/>
      <c r="O137" s="13">
        <v>163</v>
      </c>
      <c r="P137" s="650" t="s">
        <v>810</v>
      </c>
      <c r="Q137" s="757" t="s">
        <v>6037</v>
      </c>
      <c r="R137" s="757" t="s">
        <v>5474</v>
      </c>
      <c r="S137" s="757" t="s">
        <v>378</v>
      </c>
      <c r="T137" s="757" t="s">
        <v>4414</v>
      </c>
      <c r="U137" s="757">
        <v>2</v>
      </c>
      <c r="W137" s="649" t="str">
        <f>IF($S137="","",(VLOOKUP($S137,所属・種目コード!$B$2:$D$160,3,0)))</f>
        <v>031215</v>
      </c>
      <c r="X137" t="s">
        <v>3592</v>
      </c>
      <c r="Y137" s="758" t="str">
        <f t="shared" si="10"/>
        <v>宮古花輪中中</v>
      </c>
      <c r="Z137" s="757" t="s">
        <v>4556</v>
      </c>
      <c r="AA137" s="769" t="str">
        <f t="shared" si="11"/>
        <v>ｵｶﾞﾜ ﾏｵ</v>
      </c>
    </row>
    <row r="138" spans="1:27" ht="17" customHeight="1">
      <c r="A138" s="652"/>
      <c r="B138" s="757">
        <v>175</v>
      </c>
      <c r="C138" s="757" t="s">
        <v>6719</v>
      </c>
      <c r="D138" s="757" t="s">
        <v>1116</v>
      </c>
      <c r="E138" s="757" t="s">
        <v>328</v>
      </c>
      <c r="F138" s="757">
        <v>1</v>
      </c>
      <c r="G138" s="757">
        <v>3</v>
      </c>
      <c r="H138" s="649" t="str">
        <f>IF($E138="","",(VLOOKUP($E138,所属・種目コード!$B$2:$D$160,3,0)))</f>
        <v>031174</v>
      </c>
      <c r="I138" t="s">
        <v>3592</v>
      </c>
      <c r="J138" s="758" t="str">
        <f t="shared" si="9"/>
        <v>滝沢中中</v>
      </c>
      <c r="K138" s="757" t="s">
        <v>2432</v>
      </c>
      <c r="L138" s="13" t="str">
        <f t="shared" si="8"/>
        <v>ﾅｶﾉ ｺﾄﾞｳ</v>
      </c>
      <c r="M138" s="772"/>
      <c r="N138" s="658"/>
      <c r="O138" s="13">
        <v>164</v>
      </c>
      <c r="P138" s="650" t="s">
        <v>810</v>
      </c>
      <c r="Q138" s="757" t="s">
        <v>6038</v>
      </c>
      <c r="R138" s="757" t="s">
        <v>5475</v>
      </c>
      <c r="S138" s="757" t="s">
        <v>378</v>
      </c>
      <c r="T138" s="757" t="s">
        <v>4414</v>
      </c>
      <c r="U138" s="757">
        <v>2</v>
      </c>
      <c r="W138" s="649" t="str">
        <f>IF($S138="","",(VLOOKUP($S138,所属・種目コード!$B$2:$D$160,3,0)))</f>
        <v>031215</v>
      </c>
      <c r="X138" t="s">
        <v>3592</v>
      </c>
      <c r="Y138" s="758" t="str">
        <f t="shared" si="10"/>
        <v>宮古花輪中中</v>
      </c>
      <c r="Z138" s="757" t="s">
        <v>4557</v>
      </c>
      <c r="AA138" s="769" t="str">
        <f t="shared" si="11"/>
        <v>ｻﾜﾀﾞ ｽﾐﾚ</v>
      </c>
    </row>
    <row r="139" spans="1:27" ht="17" customHeight="1">
      <c r="A139" s="652"/>
      <c r="B139" s="757">
        <v>176</v>
      </c>
      <c r="C139" s="757" t="s">
        <v>6720</v>
      </c>
      <c r="D139" s="757" t="s">
        <v>1117</v>
      </c>
      <c r="E139" s="757" t="s">
        <v>328</v>
      </c>
      <c r="F139" s="757">
        <v>1</v>
      </c>
      <c r="G139" s="757">
        <v>3</v>
      </c>
      <c r="H139" s="649" t="str">
        <f>IF($E139="","",(VLOOKUP($E139,所属・種目コード!$B$2:$D$160,3,0)))</f>
        <v>031174</v>
      </c>
      <c r="I139" t="s">
        <v>3592</v>
      </c>
      <c r="J139" s="758" t="str">
        <f t="shared" si="9"/>
        <v>滝沢中中</v>
      </c>
      <c r="K139" s="757" t="s">
        <v>2433</v>
      </c>
      <c r="L139" s="13" t="str">
        <f t="shared" si="8"/>
        <v>ﾉﾂﾞｷ ｹｲｼ</v>
      </c>
      <c r="M139" s="772"/>
      <c r="N139" s="658"/>
      <c r="O139" s="13">
        <v>165</v>
      </c>
      <c r="P139" s="650" t="s">
        <v>810</v>
      </c>
      <c r="Q139" s="757" t="s">
        <v>6039</v>
      </c>
      <c r="R139" s="757" t="s">
        <v>5476</v>
      </c>
      <c r="S139" s="757" t="s">
        <v>304</v>
      </c>
      <c r="T139" s="757" t="s">
        <v>4414</v>
      </c>
      <c r="U139" s="757">
        <v>3</v>
      </c>
      <c r="W139" s="649" t="str">
        <f>IF($S139="","",(VLOOKUP($S139,所属・種目コード!$B$2:$D$160,3,0)))</f>
        <v>031168</v>
      </c>
      <c r="X139" t="s">
        <v>3592</v>
      </c>
      <c r="Y139" s="758" t="str">
        <f t="shared" si="10"/>
        <v>紫波一中中</v>
      </c>
      <c r="Z139" s="757" t="s">
        <v>4558</v>
      </c>
      <c r="AA139" s="769" t="str">
        <f t="shared" si="11"/>
        <v>ｸｼﾞ ﾚﾉﾝ</v>
      </c>
    </row>
    <row r="140" spans="1:27" ht="17" customHeight="1">
      <c r="A140" s="652"/>
      <c r="B140" s="757">
        <v>177</v>
      </c>
      <c r="C140" s="757" t="s">
        <v>6721</v>
      </c>
      <c r="D140" s="757" t="s">
        <v>1118</v>
      </c>
      <c r="E140" s="757" t="s">
        <v>328</v>
      </c>
      <c r="F140" s="757">
        <v>1</v>
      </c>
      <c r="G140" s="757">
        <v>3</v>
      </c>
      <c r="H140" s="649" t="str">
        <f>IF($E140="","",(VLOOKUP($E140,所属・種目コード!$B$2:$D$160,3,0)))</f>
        <v>031174</v>
      </c>
      <c r="I140" t="s">
        <v>3592</v>
      </c>
      <c r="J140" s="758" t="str">
        <f t="shared" si="9"/>
        <v>滝沢中中</v>
      </c>
      <c r="K140" s="757" t="s">
        <v>2434</v>
      </c>
      <c r="L140" s="13" t="str">
        <f t="shared" si="8"/>
        <v>ﾏﾂｻｶ ﾀｲﾁ</v>
      </c>
      <c r="M140" s="772"/>
      <c r="N140" s="658"/>
      <c r="O140" s="13">
        <v>166</v>
      </c>
      <c r="P140" s="650" t="s">
        <v>810</v>
      </c>
      <c r="Q140" s="757" t="s">
        <v>6040</v>
      </c>
      <c r="R140" s="757" t="s">
        <v>5477</v>
      </c>
      <c r="S140" s="757" t="s">
        <v>304</v>
      </c>
      <c r="T140" s="757" t="s">
        <v>4414</v>
      </c>
      <c r="U140" s="757">
        <v>3</v>
      </c>
      <c r="W140" s="649" t="str">
        <f>IF($S140="","",(VLOOKUP($S140,所属・種目コード!$B$2:$D$160,3,0)))</f>
        <v>031168</v>
      </c>
      <c r="X140" t="s">
        <v>3592</v>
      </c>
      <c r="Y140" s="758" t="str">
        <f t="shared" si="10"/>
        <v>紫波一中中</v>
      </c>
      <c r="Z140" s="757" t="s">
        <v>4559</v>
      </c>
      <c r="AA140" s="769" t="str">
        <f t="shared" si="11"/>
        <v>ｻｲﾄｳ ﾚﾅ</v>
      </c>
    </row>
    <row r="141" spans="1:27" ht="17" customHeight="1">
      <c r="A141" s="652"/>
      <c r="B141" s="757">
        <v>178</v>
      </c>
      <c r="C141" s="757" t="s">
        <v>6722</v>
      </c>
      <c r="D141" s="757" t="s">
        <v>3656</v>
      </c>
      <c r="E141" s="757" t="s">
        <v>328</v>
      </c>
      <c r="F141" s="757">
        <v>1</v>
      </c>
      <c r="G141" s="757">
        <v>3</v>
      </c>
      <c r="H141" s="649" t="str">
        <f>IF($E141="","",(VLOOKUP($E141,所属・種目コード!$B$2:$D$160,3,0)))</f>
        <v>031174</v>
      </c>
      <c r="I141" t="s">
        <v>3592</v>
      </c>
      <c r="J141" s="758" t="str">
        <f t="shared" si="9"/>
        <v>滝沢中中</v>
      </c>
      <c r="K141" s="757" t="s">
        <v>2435</v>
      </c>
      <c r="L141" s="13" t="str">
        <f t="shared" si="8"/>
        <v>ﾏﾂﾑﾗ ﾅｵﾄ</v>
      </c>
      <c r="M141" s="772"/>
      <c r="N141" s="658"/>
      <c r="O141" s="13">
        <v>167</v>
      </c>
      <c r="P141" s="650" t="s">
        <v>810</v>
      </c>
      <c r="Q141" s="757" t="s">
        <v>6041</v>
      </c>
      <c r="R141" s="757" t="s">
        <v>1867</v>
      </c>
      <c r="S141" s="757" t="s">
        <v>304</v>
      </c>
      <c r="T141" s="757" t="s">
        <v>4414</v>
      </c>
      <c r="U141" s="757">
        <v>3</v>
      </c>
      <c r="W141" s="649" t="str">
        <f>IF($S141="","",(VLOOKUP($S141,所属・種目コード!$B$2:$D$160,3,0)))</f>
        <v>031168</v>
      </c>
      <c r="X141" t="s">
        <v>3592</v>
      </c>
      <c r="Y141" s="758" t="str">
        <f t="shared" si="10"/>
        <v>紫波一中中</v>
      </c>
      <c r="Z141" s="757" t="s">
        <v>4560</v>
      </c>
      <c r="AA141" s="769" t="str">
        <f t="shared" si="11"/>
        <v>ｻﾄｳ ﾕﾅ</v>
      </c>
    </row>
    <row r="142" spans="1:27" ht="17" customHeight="1">
      <c r="A142" s="652"/>
      <c r="B142" s="757">
        <v>179</v>
      </c>
      <c r="C142" s="757" t="s">
        <v>6723</v>
      </c>
      <c r="D142" s="757" t="s">
        <v>1119</v>
      </c>
      <c r="E142" s="757" t="s">
        <v>328</v>
      </c>
      <c r="F142" s="757">
        <v>1</v>
      </c>
      <c r="G142" s="757">
        <v>3</v>
      </c>
      <c r="H142" s="649" t="str">
        <f>IF($E142="","",(VLOOKUP($E142,所属・種目コード!$B$2:$D$160,3,0)))</f>
        <v>031174</v>
      </c>
      <c r="I142" t="s">
        <v>3592</v>
      </c>
      <c r="J142" s="758" t="str">
        <f t="shared" si="9"/>
        <v>滝沢中中</v>
      </c>
      <c r="K142" s="757" t="s">
        <v>2436</v>
      </c>
      <c r="L142" s="13" t="str">
        <f t="shared" si="8"/>
        <v>ﾏﾂﾓﾄ ｱｲﾙ</v>
      </c>
      <c r="M142" s="772"/>
      <c r="N142" s="658"/>
      <c r="O142" s="13">
        <v>168</v>
      </c>
      <c r="P142" s="650" t="s">
        <v>810</v>
      </c>
      <c r="Q142" s="757" t="s">
        <v>6042</v>
      </c>
      <c r="R142" s="757" t="s">
        <v>5478</v>
      </c>
      <c r="S142" s="757" t="s">
        <v>304</v>
      </c>
      <c r="T142" s="757" t="s">
        <v>4414</v>
      </c>
      <c r="U142" s="757">
        <v>3</v>
      </c>
      <c r="W142" s="649" t="str">
        <f>IF($S142="","",(VLOOKUP($S142,所属・種目コード!$B$2:$D$160,3,0)))</f>
        <v>031168</v>
      </c>
      <c r="X142" t="s">
        <v>3592</v>
      </c>
      <c r="Y142" s="758" t="str">
        <f t="shared" si="10"/>
        <v>紫波一中中</v>
      </c>
      <c r="Z142" s="757" t="s">
        <v>4561</v>
      </c>
      <c r="AA142" s="769" t="str">
        <f t="shared" si="11"/>
        <v>ﾈｺ ﾐﾕｳ</v>
      </c>
    </row>
    <row r="143" spans="1:27" ht="17" customHeight="1">
      <c r="A143" s="652"/>
      <c r="B143" s="757">
        <v>180</v>
      </c>
      <c r="C143" s="757" t="s">
        <v>7617</v>
      </c>
      <c r="D143" s="757" t="s">
        <v>3657</v>
      </c>
      <c r="E143" s="757" t="s">
        <v>328</v>
      </c>
      <c r="F143" s="757">
        <v>1</v>
      </c>
      <c r="G143" s="757">
        <v>3</v>
      </c>
      <c r="H143" s="649" t="str">
        <f>IF($E143="","",(VLOOKUP($E143,所属・種目コード!$B$2:$D$160,3,0)))</f>
        <v>031174</v>
      </c>
      <c r="I143" t="s">
        <v>3592</v>
      </c>
      <c r="J143" s="758" t="str">
        <f t="shared" si="9"/>
        <v>滝沢中中</v>
      </c>
      <c r="K143" s="757" t="s">
        <v>2437</v>
      </c>
      <c r="L143" s="13" t="str">
        <f t="shared" si="8"/>
        <v>ﾐﾝﾌﾞﾀ ｱｵﾄ</v>
      </c>
      <c r="M143" s="772"/>
      <c r="N143" s="658"/>
      <c r="O143" s="13">
        <v>169</v>
      </c>
      <c r="P143" s="650" t="s">
        <v>810</v>
      </c>
      <c r="Q143" s="757" t="s">
        <v>6043</v>
      </c>
      <c r="R143" s="757" t="s">
        <v>5479</v>
      </c>
      <c r="S143" s="757" t="s">
        <v>304</v>
      </c>
      <c r="T143" s="757" t="s">
        <v>4414</v>
      </c>
      <c r="U143" s="757">
        <v>2</v>
      </c>
      <c r="W143" s="649" t="str">
        <f>IF($S143="","",(VLOOKUP($S143,所属・種目コード!$B$2:$D$160,3,0)))</f>
        <v>031168</v>
      </c>
      <c r="X143" t="s">
        <v>3592</v>
      </c>
      <c r="Y143" s="758" t="str">
        <f t="shared" si="10"/>
        <v>紫波一中中</v>
      </c>
      <c r="Z143" s="757" t="s">
        <v>4562</v>
      </c>
      <c r="AA143" s="769" t="str">
        <f t="shared" si="11"/>
        <v>ｵｻﾅｲ ﾕｳﾘ</v>
      </c>
    </row>
    <row r="144" spans="1:27" ht="17" customHeight="1">
      <c r="A144" s="652"/>
      <c r="B144" s="757">
        <v>181</v>
      </c>
      <c r="C144" s="757" t="s">
        <v>6724</v>
      </c>
      <c r="D144" s="757" t="s">
        <v>1120</v>
      </c>
      <c r="E144" s="757" t="s">
        <v>328</v>
      </c>
      <c r="F144" s="757">
        <v>1</v>
      </c>
      <c r="G144" s="757">
        <v>3</v>
      </c>
      <c r="H144" s="649" t="str">
        <f>IF($E144="","",(VLOOKUP($E144,所属・種目コード!$B$2:$D$160,3,0)))</f>
        <v>031174</v>
      </c>
      <c r="I144" t="s">
        <v>3592</v>
      </c>
      <c r="J144" s="758" t="str">
        <f t="shared" si="9"/>
        <v>滝沢中中</v>
      </c>
      <c r="K144" s="757" t="s">
        <v>2438</v>
      </c>
      <c r="L144" s="13" t="str">
        <f t="shared" si="8"/>
        <v>ﾔﾏﾓﾄ ｵｳｶﾞ</v>
      </c>
      <c r="M144" s="772"/>
      <c r="N144" s="658"/>
      <c r="O144" s="13">
        <v>170</v>
      </c>
      <c r="P144" s="650" t="s">
        <v>774</v>
      </c>
      <c r="Q144" s="757" t="s">
        <v>6432</v>
      </c>
      <c r="R144" s="757" t="s">
        <v>5480</v>
      </c>
      <c r="S144" s="757" t="s">
        <v>304</v>
      </c>
      <c r="T144" s="757" t="s">
        <v>4414</v>
      </c>
      <c r="U144" s="757">
        <v>2</v>
      </c>
      <c r="W144" s="649" t="str">
        <f>IF($S144="","",(VLOOKUP($S144,所属・種目コード!$B$2:$D$160,3,0)))</f>
        <v>031168</v>
      </c>
      <c r="X144" t="s">
        <v>3592</v>
      </c>
      <c r="Y144" s="758" t="str">
        <f t="shared" si="10"/>
        <v>紫波一中中</v>
      </c>
      <c r="Z144" s="757" t="s">
        <v>4563</v>
      </c>
      <c r="AA144" s="769" t="str">
        <f t="shared" si="11"/>
        <v>ｻｸﾔﾏ ﾅﾅﾐ</v>
      </c>
    </row>
    <row r="145" spans="1:27" ht="17" customHeight="1">
      <c r="A145" s="652"/>
      <c r="B145" s="757">
        <v>182</v>
      </c>
      <c r="C145" s="757" t="s">
        <v>6725</v>
      </c>
      <c r="D145" s="757" t="s">
        <v>1737</v>
      </c>
      <c r="E145" s="757" t="s">
        <v>328</v>
      </c>
      <c r="F145" s="757">
        <v>1</v>
      </c>
      <c r="G145" s="757">
        <v>2</v>
      </c>
      <c r="H145" s="649" t="str">
        <f>IF($E145="","",(VLOOKUP($E145,所属・種目コード!$B$2:$D$160,3,0)))</f>
        <v>031174</v>
      </c>
      <c r="I145" t="s">
        <v>3592</v>
      </c>
      <c r="J145" s="758" t="str">
        <f t="shared" si="9"/>
        <v>滝沢中中</v>
      </c>
      <c r="K145" s="757" t="s">
        <v>2439</v>
      </c>
      <c r="L145" s="13" t="str">
        <f t="shared" si="8"/>
        <v>ｱｵﾔｷﾞ ﾄｳﾏ</v>
      </c>
      <c r="M145" s="772"/>
      <c r="N145" s="658"/>
      <c r="O145" s="13">
        <v>171</v>
      </c>
      <c r="P145" s="650" t="s">
        <v>774</v>
      </c>
      <c r="Q145" s="757" t="s">
        <v>6044</v>
      </c>
      <c r="R145" s="757" t="s">
        <v>5481</v>
      </c>
      <c r="S145" s="757" t="s">
        <v>424</v>
      </c>
      <c r="T145" s="757" t="s">
        <v>4414</v>
      </c>
      <c r="U145" s="757">
        <v>3</v>
      </c>
      <c r="W145" s="649" t="str">
        <f>IF($S145="","",(VLOOKUP($S145,所属・種目コード!$B$2:$D$160,3,0)))</f>
        <v>031227</v>
      </c>
      <c r="X145" t="s">
        <v>3592</v>
      </c>
      <c r="Y145" s="758" t="str">
        <f t="shared" si="10"/>
        <v>盛岡下橋中中</v>
      </c>
      <c r="Z145" s="757" t="s">
        <v>4564</v>
      </c>
      <c r="AA145" s="769" t="str">
        <f t="shared" si="11"/>
        <v>ｴﾝﾄﾞｳ ﾄﾓｴ</v>
      </c>
    </row>
    <row r="146" spans="1:27" ht="17" customHeight="1">
      <c r="A146" s="652"/>
      <c r="B146" s="757">
        <v>183</v>
      </c>
      <c r="C146" s="757" t="s">
        <v>6726</v>
      </c>
      <c r="D146" s="757" t="s">
        <v>1738</v>
      </c>
      <c r="E146" s="757" t="s">
        <v>328</v>
      </c>
      <c r="F146" s="757">
        <v>1</v>
      </c>
      <c r="G146" s="757">
        <v>2</v>
      </c>
      <c r="H146" s="649" t="str">
        <f>IF($E146="","",(VLOOKUP($E146,所属・種目コード!$B$2:$D$160,3,0)))</f>
        <v>031174</v>
      </c>
      <c r="I146" t="s">
        <v>3592</v>
      </c>
      <c r="J146" s="758" t="str">
        <f t="shared" si="9"/>
        <v>滝沢中中</v>
      </c>
      <c r="K146" s="757" t="s">
        <v>2440</v>
      </c>
      <c r="L146" s="13" t="str">
        <f t="shared" si="8"/>
        <v>ｲﾜｻｷ ｴｲﾑ</v>
      </c>
      <c r="M146" s="772"/>
      <c r="N146" s="658"/>
      <c r="O146" s="13">
        <v>172</v>
      </c>
      <c r="P146" s="650" t="s">
        <v>774</v>
      </c>
      <c r="Q146" s="757" t="s">
        <v>6433</v>
      </c>
      <c r="R146" s="757" t="s">
        <v>1281</v>
      </c>
      <c r="S146" s="757" t="s">
        <v>424</v>
      </c>
      <c r="T146" s="757" t="s">
        <v>4414</v>
      </c>
      <c r="U146" s="757">
        <v>3</v>
      </c>
      <c r="W146" s="649" t="str">
        <f>IF($S146="","",(VLOOKUP($S146,所属・種目コード!$B$2:$D$160,3,0)))</f>
        <v>031227</v>
      </c>
      <c r="X146" t="s">
        <v>3592</v>
      </c>
      <c r="Y146" s="758" t="str">
        <f t="shared" si="10"/>
        <v>盛岡下橋中中</v>
      </c>
      <c r="Z146" s="757" t="s">
        <v>4565</v>
      </c>
      <c r="AA146" s="769" t="str">
        <f t="shared" si="11"/>
        <v>ｶﾝﾀﾞ ｻﾕﾘ</v>
      </c>
    </row>
    <row r="147" spans="1:27" ht="17" customHeight="1">
      <c r="A147" s="652"/>
      <c r="B147" s="757">
        <v>184</v>
      </c>
      <c r="C147" s="757" t="s">
        <v>6727</v>
      </c>
      <c r="D147" s="757" t="s">
        <v>3658</v>
      </c>
      <c r="E147" s="757" t="s">
        <v>328</v>
      </c>
      <c r="F147" s="757">
        <v>1</v>
      </c>
      <c r="G147" s="757">
        <v>2</v>
      </c>
      <c r="H147" s="649" t="str">
        <f>IF($E147="","",(VLOOKUP($E147,所属・種目コード!$B$2:$D$160,3,0)))</f>
        <v>031174</v>
      </c>
      <c r="I147" t="s">
        <v>3592</v>
      </c>
      <c r="J147" s="758" t="str">
        <f t="shared" si="9"/>
        <v>滝沢中中</v>
      </c>
      <c r="K147" s="757" t="s">
        <v>2441</v>
      </c>
      <c r="L147" s="13" t="str">
        <f t="shared" si="8"/>
        <v>ｶﾜﾏﾀ ｼﾞｭﾝﾍﾟｲ</v>
      </c>
      <c r="M147" s="772"/>
      <c r="N147" s="658"/>
      <c r="O147" s="13">
        <v>173</v>
      </c>
      <c r="P147" s="650" t="s">
        <v>774</v>
      </c>
      <c r="Q147" s="757" t="s">
        <v>6045</v>
      </c>
      <c r="R147" s="757" t="s">
        <v>5482</v>
      </c>
      <c r="S147" s="757" t="s">
        <v>424</v>
      </c>
      <c r="T147" s="757" t="s">
        <v>4414</v>
      </c>
      <c r="U147" s="757">
        <v>3</v>
      </c>
      <c r="W147" s="649" t="str">
        <f>IF($S147="","",(VLOOKUP($S147,所属・種目コード!$B$2:$D$160,3,0)))</f>
        <v>031227</v>
      </c>
      <c r="X147" t="s">
        <v>3592</v>
      </c>
      <c r="Y147" s="758" t="str">
        <f t="shared" si="10"/>
        <v>盛岡下橋中中</v>
      </c>
      <c r="Z147" s="757" t="s">
        <v>4566</v>
      </c>
      <c r="AA147" s="769" t="str">
        <f t="shared" si="11"/>
        <v>ｻｲﾄｳ ﾘｺ</v>
      </c>
    </row>
    <row r="148" spans="1:27" ht="17" customHeight="1">
      <c r="A148" s="652"/>
      <c r="B148" s="757">
        <v>185</v>
      </c>
      <c r="C148" s="757" t="s">
        <v>7618</v>
      </c>
      <c r="D148" s="757" t="s">
        <v>3659</v>
      </c>
      <c r="E148" s="757" t="s">
        <v>328</v>
      </c>
      <c r="F148" s="757">
        <v>1</v>
      </c>
      <c r="G148" s="757">
        <v>2</v>
      </c>
      <c r="H148" s="649" t="str">
        <f>IF($E148="","",(VLOOKUP($E148,所属・種目コード!$B$2:$D$160,3,0)))</f>
        <v>031174</v>
      </c>
      <c r="I148" t="s">
        <v>3592</v>
      </c>
      <c r="J148" s="758" t="str">
        <f t="shared" si="9"/>
        <v>滝沢中中</v>
      </c>
      <c r="K148" s="757" t="s">
        <v>2442</v>
      </c>
      <c r="L148" s="13" t="str">
        <f t="shared" si="8"/>
        <v>ｷﾝﾀﾞｲﾁ ｺｳｾｲ</v>
      </c>
      <c r="M148" s="772"/>
      <c r="N148" s="658"/>
      <c r="O148" s="13">
        <v>174</v>
      </c>
      <c r="P148" s="650" t="s">
        <v>774</v>
      </c>
      <c r="Q148" s="757" t="s">
        <v>6434</v>
      </c>
      <c r="R148" s="757" t="s">
        <v>975</v>
      </c>
      <c r="S148" s="757" t="s">
        <v>424</v>
      </c>
      <c r="T148" s="757" t="s">
        <v>4414</v>
      </c>
      <c r="U148" s="757">
        <v>3</v>
      </c>
      <c r="W148" s="649" t="str">
        <f>IF($S148="","",(VLOOKUP($S148,所属・種目コード!$B$2:$D$160,3,0)))</f>
        <v>031227</v>
      </c>
      <c r="X148" t="s">
        <v>3592</v>
      </c>
      <c r="Y148" s="758" t="str">
        <f t="shared" si="10"/>
        <v>盛岡下橋中中</v>
      </c>
      <c r="Z148" s="757" t="s">
        <v>4567</v>
      </c>
      <c r="AA148" s="769" t="str">
        <f t="shared" si="11"/>
        <v>ｻﾜﾀﾞ ｼｲｺ</v>
      </c>
    </row>
    <row r="149" spans="1:27" ht="17" customHeight="1">
      <c r="A149" s="652"/>
      <c r="B149" s="757">
        <v>186</v>
      </c>
      <c r="C149" s="757" t="s">
        <v>7619</v>
      </c>
      <c r="D149" s="757" t="s">
        <v>1487</v>
      </c>
      <c r="E149" s="757" t="s">
        <v>328</v>
      </c>
      <c r="F149" s="757">
        <v>1</v>
      </c>
      <c r="G149" s="757">
        <v>2</v>
      </c>
      <c r="H149" s="649" t="str">
        <f>IF($E149="","",(VLOOKUP($E149,所属・種目コード!$B$2:$D$160,3,0)))</f>
        <v>031174</v>
      </c>
      <c r="I149" t="s">
        <v>3592</v>
      </c>
      <c r="J149" s="758" t="str">
        <f t="shared" si="9"/>
        <v>滝沢中中</v>
      </c>
      <c r="K149" s="757" t="s">
        <v>2443</v>
      </c>
      <c r="L149" s="13" t="str">
        <f t="shared" si="8"/>
        <v>ｻｻｷ ｶﾝﾀ</v>
      </c>
      <c r="M149" s="772"/>
      <c r="N149" s="658"/>
      <c r="O149" s="13">
        <v>175</v>
      </c>
      <c r="P149" s="650" t="s">
        <v>774</v>
      </c>
      <c r="Q149" s="757" t="s">
        <v>6046</v>
      </c>
      <c r="R149" s="757" t="s">
        <v>5483</v>
      </c>
      <c r="S149" s="757" t="s">
        <v>424</v>
      </c>
      <c r="T149" s="757" t="s">
        <v>4414</v>
      </c>
      <c r="U149" s="757">
        <v>3</v>
      </c>
      <c r="W149" s="649" t="str">
        <f>IF($S149="","",(VLOOKUP($S149,所属・種目コード!$B$2:$D$160,3,0)))</f>
        <v>031227</v>
      </c>
      <c r="X149" t="s">
        <v>3592</v>
      </c>
      <c r="Y149" s="758" t="str">
        <f t="shared" si="10"/>
        <v>盛岡下橋中中</v>
      </c>
      <c r="Z149" s="757" t="s">
        <v>4568</v>
      </c>
      <c r="AA149" s="769" t="str">
        <f t="shared" si="11"/>
        <v>ﾀﾅｶ ﾐｽﾞｷ</v>
      </c>
    </row>
    <row r="150" spans="1:27" ht="17" customHeight="1">
      <c r="A150" s="652"/>
      <c r="B150" s="757">
        <v>187</v>
      </c>
      <c r="C150" s="757" t="s">
        <v>7620</v>
      </c>
      <c r="D150" s="757" t="s">
        <v>1589</v>
      </c>
      <c r="E150" s="757" t="s">
        <v>328</v>
      </c>
      <c r="F150" s="757">
        <v>1</v>
      </c>
      <c r="G150" s="757">
        <v>2</v>
      </c>
      <c r="H150" s="649" t="str">
        <f>IF($E150="","",(VLOOKUP($E150,所属・種目コード!$B$2:$D$160,3,0)))</f>
        <v>031174</v>
      </c>
      <c r="I150" t="s">
        <v>3592</v>
      </c>
      <c r="J150" s="758" t="str">
        <f t="shared" si="9"/>
        <v>滝沢中中</v>
      </c>
      <c r="K150" s="757" t="s">
        <v>2444</v>
      </c>
      <c r="L150" s="13" t="str">
        <f t="shared" si="8"/>
        <v>ｻｻｷ ﾕｳﾄ</v>
      </c>
      <c r="M150" s="772"/>
      <c r="N150" s="658"/>
      <c r="O150" s="13">
        <v>176</v>
      </c>
      <c r="P150" s="650" t="s">
        <v>774</v>
      </c>
      <c r="Q150" s="757" t="s">
        <v>7977</v>
      </c>
      <c r="R150" s="757" t="s">
        <v>5484</v>
      </c>
      <c r="S150" s="757" t="s">
        <v>424</v>
      </c>
      <c r="T150" s="757" t="s">
        <v>4414</v>
      </c>
      <c r="U150" s="757">
        <v>3</v>
      </c>
      <c r="W150" s="649" t="str">
        <f>IF($S150="","",(VLOOKUP($S150,所属・種目コード!$B$2:$D$160,3,0)))</f>
        <v>031227</v>
      </c>
      <c r="X150" t="s">
        <v>3592</v>
      </c>
      <c r="Y150" s="758" t="str">
        <f t="shared" si="10"/>
        <v>盛岡下橋中中</v>
      </c>
      <c r="Z150" s="757" t="s">
        <v>4569</v>
      </c>
      <c r="AA150" s="769" t="str">
        <f t="shared" si="11"/>
        <v>ﾌｸｼ ﾕｳ</v>
      </c>
    </row>
    <row r="151" spans="1:27" ht="17" customHeight="1">
      <c r="A151" s="652"/>
      <c r="B151" s="757">
        <v>188</v>
      </c>
      <c r="C151" s="757" t="s">
        <v>6728</v>
      </c>
      <c r="D151" s="757" t="s">
        <v>1739</v>
      </c>
      <c r="E151" s="757" t="s">
        <v>328</v>
      </c>
      <c r="F151" s="757">
        <v>1</v>
      </c>
      <c r="G151" s="757">
        <v>2</v>
      </c>
      <c r="H151" s="649" t="str">
        <f>IF($E151="","",(VLOOKUP($E151,所属・種目コード!$B$2:$D$160,3,0)))</f>
        <v>031174</v>
      </c>
      <c r="I151" t="s">
        <v>3592</v>
      </c>
      <c r="J151" s="758" t="str">
        <f t="shared" si="9"/>
        <v>滝沢中中</v>
      </c>
      <c r="K151" s="757" t="s">
        <v>2445</v>
      </c>
      <c r="L151" s="13" t="str">
        <f t="shared" si="8"/>
        <v>ﾀｶﾑﾗ ｿｳﾀ</v>
      </c>
      <c r="M151" s="772"/>
      <c r="N151" s="658"/>
      <c r="O151" s="13">
        <v>177</v>
      </c>
      <c r="P151" s="650" t="s">
        <v>774</v>
      </c>
      <c r="Q151" s="757" t="s">
        <v>6047</v>
      </c>
      <c r="R151" s="757" t="s">
        <v>5485</v>
      </c>
      <c r="S151" s="757" t="s">
        <v>424</v>
      </c>
      <c r="T151" s="757" t="s">
        <v>4414</v>
      </c>
      <c r="U151" s="757">
        <v>3</v>
      </c>
      <c r="W151" s="649" t="str">
        <f>IF($S151="","",(VLOOKUP($S151,所属・種目コード!$B$2:$D$160,3,0)))</f>
        <v>031227</v>
      </c>
      <c r="X151" t="s">
        <v>3592</v>
      </c>
      <c r="Y151" s="758" t="str">
        <f t="shared" si="10"/>
        <v>盛岡下橋中中</v>
      </c>
      <c r="Z151" s="757" t="s">
        <v>4570</v>
      </c>
      <c r="AA151" s="769" t="str">
        <f t="shared" si="11"/>
        <v>ﾎﾝﾏ ﾘｺ</v>
      </c>
    </row>
    <row r="152" spans="1:27" ht="17" customHeight="1">
      <c r="A152" s="652"/>
      <c r="B152" s="757">
        <v>189</v>
      </c>
      <c r="C152" s="757" t="s">
        <v>6729</v>
      </c>
      <c r="D152" s="757" t="s">
        <v>1740</v>
      </c>
      <c r="E152" s="757" t="s">
        <v>328</v>
      </c>
      <c r="F152" s="757">
        <v>1</v>
      </c>
      <c r="G152" s="757">
        <v>2</v>
      </c>
      <c r="H152" s="649" t="str">
        <f>IF($E152="","",(VLOOKUP($E152,所属・種目コード!$B$2:$D$160,3,0)))</f>
        <v>031174</v>
      </c>
      <c r="I152" t="s">
        <v>3592</v>
      </c>
      <c r="J152" s="758" t="str">
        <f t="shared" si="9"/>
        <v>滝沢中中</v>
      </c>
      <c r="K152" s="757" t="s">
        <v>2446</v>
      </c>
      <c r="L152" s="13" t="str">
        <f t="shared" si="8"/>
        <v>ﾀｹﾀﾞ ｼﾞｭｳﾄ</v>
      </c>
      <c r="M152" s="772"/>
      <c r="N152" s="658"/>
      <c r="O152" s="13">
        <v>178</v>
      </c>
      <c r="P152" s="650" t="s">
        <v>774</v>
      </c>
      <c r="Q152" s="757" t="s">
        <v>999</v>
      </c>
      <c r="R152" s="757" t="s">
        <v>968</v>
      </c>
      <c r="S152" s="757" t="s">
        <v>424</v>
      </c>
      <c r="T152" s="757" t="s">
        <v>4414</v>
      </c>
      <c r="U152" s="757">
        <v>3</v>
      </c>
      <c r="W152" s="649" t="str">
        <f>IF($S152="","",(VLOOKUP($S152,所属・種目コード!$B$2:$D$160,3,0)))</f>
        <v>031227</v>
      </c>
      <c r="X152" t="s">
        <v>3592</v>
      </c>
      <c r="Y152" s="758" t="str">
        <f t="shared" si="10"/>
        <v>盛岡下橋中中</v>
      </c>
      <c r="Z152" s="757" t="s">
        <v>4571</v>
      </c>
      <c r="AA152" s="769" t="str">
        <f t="shared" si="11"/>
        <v>ﾏｴﾀ ﾐﾊﾈ</v>
      </c>
    </row>
    <row r="153" spans="1:27" ht="17" customHeight="1">
      <c r="A153" s="652"/>
      <c r="B153" s="757">
        <v>190</v>
      </c>
      <c r="C153" s="757" t="s">
        <v>6730</v>
      </c>
      <c r="D153" s="757" t="s">
        <v>1741</v>
      </c>
      <c r="E153" s="757" t="s">
        <v>328</v>
      </c>
      <c r="F153" s="757">
        <v>1</v>
      </c>
      <c r="G153" s="757">
        <v>2</v>
      </c>
      <c r="H153" s="649" t="str">
        <f>IF($E153="","",(VLOOKUP($E153,所属・種目コード!$B$2:$D$160,3,0)))</f>
        <v>031174</v>
      </c>
      <c r="I153" t="s">
        <v>3592</v>
      </c>
      <c r="J153" s="758" t="str">
        <f t="shared" si="9"/>
        <v>滝沢中中</v>
      </c>
      <c r="K153" s="757" t="s">
        <v>2447</v>
      </c>
      <c r="L153" s="13" t="str">
        <f t="shared" si="8"/>
        <v>ﾁﾊﾞ ﾌｳﾏ</v>
      </c>
      <c r="M153" s="772"/>
      <c r="N153" s="658"/>
      <c r="O153" s="13">
        <v>179</v>
      </c>
      <c r="P153" s="650" t="s">
        <v>774</v>
      </c>
      <c r="Q153" s="757" t="s">
        <v>6048</v>
      </c>
      <c r="R153" s="757" t="s">
        <v>5486</v>
      </c>
      <c r="S153" s="757" t="s">
        <v>424</v>
      </c>
      <c r="T153" s="757" t="s">
        <v>4414</v>
      </c>
      <c r="U153" s="757">
        <v>3</v>
      </c>
      <c r="W153" s="649" t="str">
        <f>IF($S153="","",(VLOOKUP($S153,所属・種目コード!$B$2:$D$160,3,0)))</f>
        <v>031227</v>
      </c>
      <c r="X153" t="s">
        <v>3592</v>
      </c>
      <c r="Y153" s="758" t="str">
        <f t="shared" si="10"/>
        <v>盛岡下橋中中</v>
      </c>
      <c r="Z153" s="757" t="s">
        <v>4572</v>
      </c>
      <c r="AA153" s="769" t="str">
        <f t="shared" si="11"/>
        <v>ﾔﾅｷﾞﾀﾞ ｻﾗ</v>
      </c>
    </row>
    <row r="154" spans="1:27" ht="17" customHeight="1">
      <c r="A154" s="652"/>
      <c r="B154" s="757">
        <v>191</v>
      </c>
      <c r="C154" s="757" t="s">
        <v>6731</v>
      </c>
      <c r="D154" s="757" t="s">
        <v>1742</v>
      </c>
      <c r="E154" s="757" t="s">
        <v>328</v>
      </c>
      <c r="F154" s="757">
        <v>1</v>
      </c>
      <c r="G154" s="757">
        <v>2</v>
      </c>
      <c r="H154" s="649" t="str">
        <f>IF($E154="","",(VLOOKUP($E154,所属・種目コード!$B$2:$D$160,3,0)))</f>
        <v>031174</v>
      </c>
      <c r="I154" t="s">
        <v>3592</v>
      </c>
      <c r="J154" s="758" t="str">
        <f t="shared" si="9"/>
        <v>滝沢中中</v>
      </c>
      <c r="K154" s="757" t="s">
        <v>2448</v>
      </c>
      <c r="L154" s="13" t="str">
        <f t="shared" si="8"/>
        <v>ﾉｻﾞﾄ ﾚｵ</v>
      </c>
      <c r="M154" s="772"/>
      <c r="N154" s="658"/>
      <c r="O154" s="13">
        <v>180</v>
      </c>
      <c r="P154" s="650" t="s">
        <v>774</v>
      </c>
      <c r="Q154" s="757" t="s">
        <v>6049</v>
      </c>
      <c r="R154" s="757" t="s">
        <v>5487</v>
      </c>
      <c r="S154" s="757" t="s">
        <v>424</v>
      </c>
      <c r="T154" s="757" t="s">
        <v>4414</v>
      </c>
      <c r="U154" s="757">
        <v>2</v>
      </c>
      <c r="W154" s="649" t="str">
        <f>IF($S154="","",(VLOOKUP($S154,所属・種目コード!$B$2:$D$160,3,0)))</f>
        <v>031227</v>
      </c>
      <c r="X154" t="s">
        <v>3592</v>
      </c>
      <c r="Y154" s="758" t="str">
        <f t="shared" si="10"/>
        <v>盛岡下橋中中</v>
      </c>
      <c r="Z154" s="757" t="s">
        <v>4573</v>
      </c>
      <c r="AA154" s="769" t="str">
        <f t="shared" si="11"/>
        <v>ｲﾄｳ ｼﾞｭﾘ</v>
      </c>
    </row>
    <row r="155" spans="1:27" ht="17" customHeight="1">
      <c r="A155" s="652"/>
      <c r="B155" s="757">
        <v>192</v>
      </c>
      <c r="C155" s="757" t="s">
        <v>6732</v>
      </c>
      <c r="D155" s="757" t="s">
        <v>1743</v>
      </c>
      <c r="E155" s="757" t="s">
        <v>328</v>
      </c>
      <c r="F155" s="757">
        <v>1</v>
      </c>
      <c r="G155" s="757">
        <v>2</v>
      </c>
      <c r="H155" s="649" t="str">
        <f>IF($E155="","",(VLOOKUP($E155,所属・種目コード!$B$2:$D$160,3,0)))</f>
        <v>031174</v>
      </c>
      <c r="I155" t="s">
        <v>3592</v>
      </c>
      <c r="J155" s="758" t="str">
        <f t="shared" si="9"/>
        <v>滝沢中中</v>
      </c>
      <c r="K155" s="757" t="s">
        <v>2449</v>
      </c>
      <c r="L155" s="13" t="str">
        <f t="shared" si="8"/>
        <v>ﾌﾄﾉ ﾏｻﾉﾘ</v>
      </c>
      <c r="M155" s="772"/>
      <c r="N155" s="658"/>
      <c r="O155" s="13">
        <v>181</v>
      </c>
      <c r="P155" s="650" t="s">
        <v>774</v>
      </c>
      <c r="Q155" s="757" t="s">
        <v>1282</v>
      </c>
      <c r="R155" s="757" t="s">
        <v>1283</v>
      </c>
      <c r="S155" s="757" t="s">
        <v>424</v>
      </c>
      <c r="T155" s="757" t="s">
        <v>4414</v>
      </c>
      <c r="U155" s="757">
        <v>2</v>
      </c>
      <c r="W155" s="649" t="str">
        <f>IF($S155="","",(VLOOKUP($S155,所属・種目コード!$B$2:$D$160,3,0)))</f>
        <v>031227</v>
      </c>
      <c r="X155" t="s">
        <v>3592</v>
      </c>
      <c r="Y155" s="758" t="str">
        <f t="shared" si="10"/>
        <v>盛岡下橋中中</v>
      </c>
      <c r="Z155" s="757" t="s">
        <v>4574</v>
      </c>
      <c r="AA155" s="769" t="str">
        <f t="shared" si="11"/>
        <v>ｳｴﾅｶ ﾕｳﾅ</v>
      </c>
    </row>
    <row r="156" spans="1:27" ht="17" customHeight="1">
      <c r="A156" s="652"/>
      <c r="B156" s="757">
        <v>193</v>
      </c>
      <c r="C156" s="757" t="s">
        <v>6733</v>
      </c>
      <c r="D156" s="757" t="s">
        <v>3660</v>
      </c>
      <c r="E156" s="757" t="s">
        <v>328</v>
      </c>
      <c r="F156" s="757">
        <v>1</v>
      </c>
      <c r="G156" s="757">
        <v>2</v>
      </c>
      <c r="H156" s="649" t="str">
        <f>IF($E156="","",(VLOOKUP($E156,所属・種目コード!$B$2:$D$160,3,0)))</f>
        <v>031174</v>
      </c>
      <c r="I156" t="s">
        <v>3592</v>
      </c>
      <c r="J156" s="758" t="str">
        <f t="shared" si="9"/>
        <v>滝沢中中</v>
      </c>
      <c r="K156" s="757" t="s">
        <v>2450</v>
      </c>
      <c r="L156" s="13" t="str">
        <f t="shared" si="8"/>
        <v>ﾌﾙｶﾜ ﾉｱ</v>
      </c>
      <c r="M156" s="772"/>
      <c r="N156" s="658"/>
      <c r="O156" s="13">
        <v>182</v>
      </c>
      <c r="P156" s="650" t="s">
        <v>774</v>
      </c>
      <c r="Q156" s="757" t="s">
        <v>7978</v>
      </c>
      <c r="R156" s="757" t="s">
        <v>5488</v>
      </c>
      <c r="S156" s="757" t="s">
        <v>424</v>
      </c>
      <c r="T156" s="757" t="s">
        <v>4414</v>
      </c>
      <c r="U156" s="757">
        <v>2</v>
      </c>
      <c r="W156" s="649" t="str">
        <f>IF($S156="","",(VLOOKUP($S156,所属・種目コード!$B$2:$D$160,3,0)))</f>
        <v>031227</v>
      </c>
      <c r="X156" t="s">
        <v>3592</v>
      </c>
      <c r="Y156" s="758" t="str">
        <f t="shared" si="10"/>
        <v>盛岡下橋中中</v>
      </c>
      <c r="Z156" s="757" t="s">
        <v>4575</v>
      </c>
      <c r="AA156" s="769" t="str">
        <f t="shared" si="11"/>
        <v>ｼﾗﾄ ﾘﾝ</v>
      </c>
    </row>
    <row r="157" spans="1:27" ht="17" customHeight="1">
      <c r="A157" s="652"/>
      <c r="B157" s="757">
        <v>194</v>
      </c>
      <c r="C157" s="757" t="s">
        <v>6734</v>
      </c>
      <c r="D157" s="757" t="s">
        <v>1744</v>
      </c>
      <c r="E157" s="757" t="s">
        <v>328</v>
      </c>
      <c r="F157" s="757">
        <v>1</v>
      </c>
      <c r="G157" s="757">
        <v>2</v>
      </c>
      <c r="H157" s="649" t="str">
        <f>IF($E157="","",(VLOOKUP($E157,所属・種目コード!$B$2:$D$160,3,0)))</f>
        <v>031174</v>
      </c>
      <c r="I157" t="s">
        <v>3592</v>
      </c>
      <c r="J157" s="758" t="str">
        <f t="shared" si="9"/>
        <v>滝沢中中</v>
      </c>
      <c r="K157" s="757" t="s">
        <v>2451</v>
      </c>
      <c r="L157" s="13" t="str">
        <f t="shared" si="8"/>
        <v>ﾌﾙｶﾜ ﾊﾙｷ</v>
      </c>
      <c r="M157" s="772"/>
      <c r="N157" s="658"/>
      <c r="O157" s="13">
        <v>183</v>
      </c>
      <c r="P157" s="650" t="s">
        <v>774</v>
      </c>
      <c r="Q157" s="757" t="s">
        <v>6050</v>
      </c>
      <c r="R157" s="757" t="s">
        <v>5489</v>
      </c>
      <c r="S157" s="757" t="s">
        <v>424</v>
      </c>
      <c r="T157" s="757" t="s">
        <v>4414</v>
      </c>
      <c r="U157" s="757">
        <v>2</v>
      </c>
      <c r="W157" s="649" t="str">
        <f>IF($S157="","",(VLOOKUP($S157,所属・種目コード!$B$2:$D$160,3,0)))</f>
        <v>031227</v>
      </c>
      <c r="X157" t="s">
        <v>3592</v>
      </c>
      <c r="Y157" s="758" t="str">
        <f t="shared" si="10"/>
        <v>盛岡下橋中中</v>
      </c>
      <c r="Z157" s="757" t="s">
        <v>4576</v>
      </c>
      <c r="AA157" s="769" t="str">
        <f t="shared" si="11"/>
        <v>ｼﾝﾓﾄ ﾖｳｺ</v>
      </c>
    </row>
    <row r="158" spans="1:27" ht="17" customHeight="1">
      <c r="A158" s="652"/>
      <c r="B158" s="757">
        <v>195</v>
      </c>
      <c r="C158" s="757" t="s">
        <v>6735</v>
      </c>
      <c r="D158" s="757" t="s">
        <v>3661</v>
      </c>
      <c r="E158" s="757" t="s">
        <v>328</v>
      </c>
      <c r="F158" s="757">
        <v>1</v>
      </c>
      <c r="G158" s="757">
        <v>2</v>
      </c>
      <c r="H158" s="649" t="str">
        <f>IF($E158="","",(VLOOKUP($E158,所属・種目コード!$B$2:$D$160,3,0)))</f>
        <v>031174</v>
      </c>
      <c r="I158" t="s">
        <v>3592</v>
      </c>
      <c r="J158" s="758" t="str">
        <f t="shared" si="9"/>
        <v>滝沢中中</v>
      </c>
      <c r="K158" s="757" t="s">
        <v>2452</v>
      </c>
      <c r="L158" s="13" t="str">
        <f t="shared" si="8"/>
        <v>ﾏｴﾀﾞ ｺｳｽｹ</v>
      </c>
      <c r="M158" s="772"/>
      <c r="N158" s="658"/>
      <c r="O158" s="13">
        <v>184</v>
      </c>
      <c r="P158" s="650" t="s">
        <v>774</v>
      </c>
      <c r="Q158" s="757" t="s">
        <v>6051</v>
      </c>
      <c r="R158" s="757" t="s">
        <v>5490</v>
      </c>
      <c r="S158" s="757" t="s">
        <v>424</v>
      </c>
      <c r="T158" s="757" t="s">
        <v>4414</v>
      </c>
      <c r="U158" s="757">
        <v>2</v>
      </c>
      <c r="W158" s="649" t="str">
        <f>IF($S158="","",(VLOOKUP($S158,所属・種目コード!$B$2:$D$160,3,0)))</f>
        <v>031227</v>
      </c>
      <c r="X158" t="s">
        <v>3592</v>
      </c>
      <c r="Y158" s="758" t="str">
        <f t="shared" si="10"/>
        <v>盛岡下橋中中</v>
      </c>
      <c r="Z158" s="757" t="s">
        <v>4577</v>
      </c>
      <c r="AA158" s="769" t="str">
        <f t="shared" si="11"/>
        <v>ﾁﾊﾞ ﾈﾈ</v>
      </c>
    </row>
    <row r="159" spans="1:27" ht="17" customHeight="1">
      <c r="A159" s="652"/>
      <c r="B159" s="757">
        <v>196</v>
      </c>
      <c r="C159" s="757" t="s">
        <v>7711</v>
      </c>
      <c r="D159" s="757" t="s">
        <v>1745</v>
      </c>
      <c r="E159" s="757" t="s">
        <v>328</v>
      </c>
      <c r="F159" s="757">
        <v>1</v>
      </c>
      <c r="G159" s="757">
        <v>2</v>
      </c>
      <c r="H159" s="649" t="str">
        <f>IF($E159="","",(VLOOKUP($E159,所属・種目コード!$B$2:$D$160,3,0)))</f>
        <v>031174</v>
      </c>
      <c r="I159" t="s">
        <v>3592</v>
      </c>
      <c r="J159" s="758" t="str">
        <f t="shared" si="9"/>
        <v>滝沢中中</v>
      </c>
      <c r="K159" s="757" t="s">
        <v>2453</v>
      </c>
      <c r="L159" s="13" t="str">
        <f t="shared" si="8"/>
        <v>ﾐｽﾞﾉ ﾋﾋﾞｷ</v>
      </c>
      <c r="M159" s="772"/>
      <c r="N159" s="658"/>
      <c r="O159" s="13">
        <v>185</v>
      </c>
      <c r="P159" s="650" t="s">
        <v>774</v>
      </c>
      <c r="Q159" s="757" t="s">
        <v>6052</v>
      </c>
      <c r="R159" s="757" t="s">
        <v>5491</v>
      </c>
      <c r="S159" s="757" t="s">
        <v>424</v>
      </c>
      <c r="T159" s="757" t="s">
        <v>4414</v>
      </c>
      <c r="U159" s="757">
        <v>2</v>
      </c>
      <c r="W159" s="649" t="str">
        <f>IF($S159="","",(VLOOKUP($S159,所属・種目コード!$B$2:$D$160,3,0)))</f>
        <v>031227</v>
      </c>
      <c r="X159" t="s">
        <v>3592</v>
      </c>
      <c r="Y159" s="758" t="str">
        <f t="shared" si="10"/>
        <v>盛岡下橋中中</v>
      </c>
      <c r="Z159" s="757" t="s">
        <v>4578</v>
      </c>
      <c r="AA159" s="769" t="str">
        <f t="shared" si="11"/>
        <v>ﾅｶｻﾞﾜ ｶﾉﾝ</v>
      </c>
    </row>
    <row r="160" spans="1:27" ht="17" customHeight="1">
      <c r="A160" s="652"/>
      <c r="B160" s="757">
        <v>197</v>
      </c>
      <c r="C160" s="757" t="s">
        <v>6736</v>
      </c>
      <c r="D160" s="757" t="s">
        <v>1746</v>
      </c>
      <c r="E160" s="757" t="s">
        <v>328</v>
      </c>
      <c r="F160" s="757">
        <v>1</v>
      </c>
      <c r="G160" s="757">
        <v>2</v>
      </c>
      <c r="H160" s="649" t="str">
        <f>IF($E160="","",(VLOOKUP($E160,所属・種目コード!$B$2:$D$160,3,0)))</f>
        <v>031174</v>
      </c>
      <c r="I160" t="s">
        <v>3592</v>
      </c>
      <c r="J160" s="758" t="str">
        <f t="shared" si="9"/>
        <v>滝沢中中</v>
      </c>
      <c r="K160" s="757" t="s">
        <v>2454</v>
      </c>
      <c r="L160" s="13" t="str">
        <f t="shared" si="8"/>
        <v>ﾑﾛｵｶ ﾘｭｳﾄ</v>
      </c>
      <c r="M160" s="772"/>
      <c r="N160" s="658"/>
      <c r="O160" s="13">
        <v>186</v>
      </c>
      <c r="P160" s="650" t="s">
        <v>801</v>
      </c>
      <c r="Q160" s="757" t="s">
        <v>1284</v>
      </c>
      <c r="R160" s="757" t="s">
        <v>1285</v>
      </c>
      <c r="S160" s="757" t="s">
        <v>424</v>
      </c>
      <c r="T160" s="757" t="s">
        <v>4414</v>
      </c>
      <c r="U160" s="757">
        <v>2</v>
      </c>
      <c r="W160" s="649" t="str">
        <f>IF($S160="","",(VLOOKUP($S160,所属・種目コード!$B$2:$D$160,3,0)))</f>
        <v>031227</v>
      </c>
      <c r="X160" t="s">
        <v>3592</v>
      </c>
      <c r="Y160" s="758" t="str">
        <f t="shared" si="10"/>
        <v>盛岡下橋中中</v>
      </c>
      <c r="Z160" s="757" t="s">
        <v>4579</v>
      </c>
      <c r="AA160" s="769" t="str">
        <f t="shared" si="11"/>
        <v>ﾅｶｼﾞﾏ ﾕﾘ</v>
      </c>
    </row>
    <row r="161" spans="1:27" ht="17" customHeight="1">
      <c r="A161" s="652"/>
      <c r="B161" s="757">
        <v>198</v>
      </c>
      <c r="C161" s="757" t="s">
        <v>6737</v>
      </c>
      <c r="D161" s="757" t="s">
        <v>1747</v>
      </c>
      <c r="E161" s="757" t="s">
        <v>328</v>
      </c>
      <c r="F161" s="757">
        <v>1</v>
      </c>
      <c r="G161" s="757">
        <v>2</v>
      </c>
      <c r="H161" s="649" t="str">
        <f>IF($E161="","",(VLOOKUP($E161,所属・種目コード!$B$2:$D$160,3,0)))</f>
        <v>031174</v>
      </c>
      <c r="I161" t="s">
        <v>3592</v>
      </c>
      <c r="J161" s="758" t="str">
        <f t="shared" si="9"/>
        <v>滝沢中中</v>
      </c>
      <c r="K161" s="757" t="s">
        <v>2455</v>
      </c>
      <c r="L161" s="13" t="str">
        <f t="shared" si="8"/>
        <v>ﾖｼﾀﾞ ﾀﾞｲﾁ</v>
      </c>
      <c r="M161" s="772"/>
      <c r="N161" s="658"/>
      <c r="O161" s="13">
        <v>187</v>
      </c>
      <c r="P161" s="650" t="s">
        <v>801</v>
      </c>
      <c r="Q161" s="757" t="s">
        <v>2073</v>
      </c>
      <c r="R161" s="757" t="s">
        <v>1801</v>
      </c>
      <c r="S161" s="757" t="s">
        <v>424</v>
      </c>
      <c r="T161" s="757" t="s">
        <v>4414</v>
      </c>
      <c r="U161" s="757">
        <v>2</v>
      </c>
      <c r="W161" s="649" t="str">
        <f>IF($S161="","",(VLOOKUP($S161,所属・種目コード!$B$2:$D$160,3,0)))</f>
        <v>031227</v>
      </c>
      <c r="X161" t="s">
        <v>3592</v>
      </c>
      <c r="Y161" s="758" t="str">
        <f t="shared" si="10"/>
        <v>盛岡下橋中中</v>
      </c>
      <c r="Z161" s="757" t="s">
        <v>4580</v>
      </c>
      <c r="AA161" s="769" t="str">
        <f t="shared" si="11"/>
        <v>ﾋﾗﾀ ｻｴ</v>
      </c>
    </row>
    <row r="162" spans="1:27" ht="17" customHeight="1">
      <c r="A162" s="652"/>
      <c r="B162" s="757">
        <v>199</v>
      </c>
      <c r="C162" s="757" t="s">
        <v>6738</v>
      </c>
      <c r="D162" s="757" t="s">
        <v>3662</v>
      </c>
      <c r="E162" s="757" t="s">
        <v>428</v>
      </c>
      <c r="F162" s="757">
        <v>1</v>
      </c>
      <c r="G162" s="757">
        <v>3</v>
      </c>
      <c r="H162" s="649" t="str">
        <f>IF($E162="","",(VLOOKUP($E162,所属・種目コード!$B$2:$D$160,3,0)))</f>
        <v>031232</v>
      </c>
      <c r="I162" t="s">
        <v>3592</v>
      </c>
      <c r="J162" s="758" t="str">
        <f t="shared" si="9"/>
        <v>盛岡土淵中中</v>
      </c>
      <c r="K162" s="757" t="s">
        <v>2456</v>
      </c>
      <c r="L162" s="13" t="str">
        <f t="shared" si="8"/>
        <v>ｱﾝｻﾞｲ ﾘｭｳｷ</v>
      </c>
      <c r="M162" s="772"/>
      <c r="N162" s="658"/>
      <c r="O162" s="13">
        <v>188</v>
      </c>
      <c r="P162" s="650" t="s">
        <v>801</v>
      </c>
      <c r="Q162" s="757" t="s">
        <v>1268</v>
      </c>
      <c r="R162" s="757" t="s">
        <v>1269</v>
      </c>
      <c r="S162" s="757" t="s">
        <v>300</v>
      </c>
      <c r="T162" s="757" t="s">
        <v>4414</v>
      </c>
      <c r="U162" s="757">
        <v>3</v>
      </c>
      <c r="W162" s="649" t="str">
        <f>IF($S162="","",(VLOOKUP($S162,所属・種目コード!$B$2:$D$160,3,0)))</f>
        <v>031167</v>
      </c>
      <c r="X162" t="s">
        <v>3592</v>
      </c>
      <c r="Y162" s="758" t="str">
        <f t="shared" si="10"/>
        <v>雫石中中</v>
      </c>
      <c r="Z162" s="757" t="s">
        <v>4581</v>
      </c>
      <c r="AA162" s="769" t="str">
        <f t="shared" si="11"/>
        <v>ｵｶﾞﾀ ﾕｳﾅ</v>
      </c>
    </row>
    <row r="163" spans="1:27" ht="17" customHeight="1">
      <c r="A163" s="652"/>
      <c r="B163" s="757">
        <v>200</v>
      </c>
      <c r="C163" s="757" t="s">
        <v>6739</v>
      </c>
      <c r="D163" s="757" t="s">
        <v>1105</v>
      </c>
      <c r="E163" s="757" t="s">
        <v>428</v>
      </c>
      <c r="F163" s="757">
        <v>1</v>
      </c>
      <c r="G163" s="757">
        <v>3</v>
      </c>
      <c r="H163" s="649" t="str">
        <f>IF($E163="","",(VLOOKUP($E163,所属・種目コード!$B$2:$D$160,3,0)))</f>
        <v>031232</v>
      </c>
      <c r="I163" t="s">
        <v>3592</v>
      </c>
      <c r="J163" s="758" t="str">
        <f t="shared" si="9"/>
        <v>盛岡土淵中中</v>
      </c>
      <c r="K163" s="757" t="s">
        <v>2457</v>
      </c>
      <c r="L163" s="13" t="str">
        <f t="shared" si="8"/>
        <v>ｲﾃﾞ ｺｳﾔ</v>
      </c>
      <c r="M163" s="772"/>
      <c r="N163" s="658"/>
      <c r="O163" s="13">
        <v>189</v>
      </c>
      <c r="P163" s="650" t="s">
        <v>801</v>
      </c>
      <c r="Q163" s="757" t="s">
        <v>1270</v>
      </c>
      <c r="R163" s="757" t="s">
        <v>1271</v>
      </c>
      <c r="S163" s="757" t="s">
        <v>300</v>
      </c>
      <c r="T163" s="757" t="s">
        <v>4414</v>
      </c>
      <c r="U163" s="757">
        <v>3</v>
      </c>
      <c r="W163" s="649" t="str">
        <f>IF($S163="","",(VLOOKUP($S163,所属・種目コード!$B$2:$D$160,3,0)))</f>
        <v>031167</v>
      </c>
      <c r="X163" t="s">
        <v>3592</v>
      </c>
      <c r="Y163" s="758" t="str">
        <f t="shared" si="10"/>
        <v>雫石中中</v>
      </c>
      <c r="Z163" s="757" t="s">
        <v>4582</v>
      </c>
      <c r="AA163" s="769" t="str">
        <f t="shared" si="11"/>
        <v>ｻｸﾗｺｳｼﾞ ｱｵｲ</v>
      </c>
    </row>
    <row r="164" spans="1:27" ht="17" customHeight="1">
      <c r="A164" s="652"/>
      <c r="B164" s="757">
        <v>201</v>
      </c>
      <c r="C164" s="757" t="s">
        <v>7712</v>
      </c>
      <c r="D164" s="757" t="s">
        <v>3663</v>
      </c>
      <c r="E164" s="757" t="s">
        <v>428</v>
      </c>
      <c r="F164" s="757">
        <v>1</v>
      </c>
      <c r="G164" s="757">
        <v>3</v>
      </c>
      <c r="H164" s="649" t="str">
        <f>IF($E164="","",(VLOOKUP($E164,所属・種目コード!$B$2:$D$160,3,0)))</f>
        <v>031232</v>
      </c>
      <c r="I164" t="s">
        <v>3592</v>
      </c>
      <c r="J164" s="758" t="str">
        <f t="shared" si="9"/>
        <v>盛岡土淵中中</v>
      </c>
      <c r="K164" s="757" t="s">
        <v>2458</v>
      </c>
      <c r="L164" s="13" t="str">
        <f t="shared" si="8"/>
        <v>ｵﾊﾞﾗ ﾕｳ</v>
      </c>
      <c r="M164" s="772"/>
      <c r="N164" s="658"/>
      <c r="O164" s="13">
        <v>190</v>
      </c>
      <c r="P164" s="650" t="s">
        <v>801</v>
      </c>
      <c r="Q164" s="757" t="s">
        <v>1272</v>
      </c>
      <c r="R164" s="757" t="s">
        <v>1273</v>
      </c>
      <c r="S164" s="757" t="s">
        <v>300</v>
      </c>
      <c r="T164" s="757" t="s">
        <v>4414</v>
      </c>
      <c r="U164" s="757">
        <v>3</v>
      </c>
      <c r="W164" s="649" t="str">
        <f>IF($S164="","",(VLOOKUP($S164,所属・種目コード!$B$2:$D$160,3,0)))</f>
        <v>031167</v>
      </c>
      <c r="X164" t="s">
        <v>3592</v>
      </c>
      <c r="Y164" s="758" t="str">
        <f t="shared" si="10"/>
        <v>雫石中中</v>
      </c>
      <c r="Z164" s="757" t="s">
        <v>4583</v>
      </c>
      <c r="AA164" s="769" t="str">
        <f t="shared" si="11"/>
        <v>ﾀｹﾀﾞ ｱｲﾘ</v>
      </c>
    </row>
    <row r="165" spans="1:27" ht="17" customHeight="1">
      <c r="A165" s="652"/>
      <c r="B165" s="757">
        <v>202</v>
      </c>
      <c r="C165" s="757" t="s">
        <v>6740</v>
      </c>
      <c r="D165" s="757" t="s">
        <v>3664</v>
      </c>
      <c r="E165" s="757" t="s">
        <v>428</v>
      </c>
      <c r="F165" s="757">
        <v>1</v>
      </c>
      <c r="G165" s="757">
        <v>3</v>
      </c>
      <c r="H165" s="649" t="str">
        <f>IF($E165="","",(VLOOKUP($E165,所属・種目コード!$B$2:$D$160,3,0)))</f>
        <v>031232</v>
      </c>
      <c r="I165" t="s">
        <v>3592</v>
      </c>
      <c r="J165" s="758" t="str">
        <f t="shared" si="9"/>
        <v>盛岡土淵中中</v>
      </c>
      <c r="K165" s="757" t="s">
        <v>2459</v>
      </c>
      <c r="L165" s="13" t="str">
        <f t="shared" si="8"/>
        <v>ｷﾀﾏﾀ ｴｲﾄ</v>
      </c>
      <c r="M165" s="772"/>
      <c r="N165" s="658"/>
      <c r="O165" s="13">
        <v>191</v>
      </c>
      <c r="P165" s="650" t="s">
        <v>801</v>
      </c>
      <c r="Q165" s="757" t="s">
        <v>6435</v>
      </c>
      <c r="R165" s="757" t="s">
        <v>1274</v>
      </c>
      <c r="S165" s="757" t="s">
        <v>300</v>
      </c>
      <c r="T165" s="757" t="s">
        <v>4414</v>
      </c>
      <c r="U165" s="757">
        <v>3</v>
      </c>
      <c r="W165" s="649" t="str">
        <f>IF($S165="","",(VLOOKUP($S165,所属・種目コード!$B$2:$D$160,3,0)))</f>
        <v>031167</v>
      </c>
      <c r="X165" t="s">
        <v>3592</v>
      </c>
      <c r="Y165" s="758" t="str">
        <f t="shared" si="10"/>
        <v>雫石中中</v>
      </c>
      <c r="Z165" s="757" t="s">
        <v>4584</v>
      </c>
      <c r="AA165" s="769" t="str">
        <f t="shared" si="11"/>
        <v>ﾋﾗﾉ ﾋﾏﾘ</v>
      </c>
    </row>
    <row r="166" spans="1:27" ht="17" customHeight="1">
      <c r="A166" s="652"/>
      <c r="B166" s="757">
        <v>203</v>
      </c>
      <c r="C166" s="757" t="s">
        <v>7621</v>
      </c>
      <c r="D166" s="757" t="s">
        <v>3665</v>
      </c>
      <c r="E166" s="757" t="s">
        <v>428</v>
      </c>
      <c r="F166" s="757">
        <v>1</v>
      </c>
      <c r="G166" s="757">
        <v>3</v>
      </c>
      <c r="H166" s="649" t="str">
        <f>IF($E166="","",(VLOOKUP($E166,所属・種目コード!$B$2:$D$160,3,0)))</f>
        <v>031232</v>
      </c>
      <c r="I166" t="s">
        <v>3592</v>
      </c>
      <c r="J166" s="758" t="str">
        <f t="shared" si="9"/>
        <v>盛岡土淵中中</v>
      </c>
      <c r="K166" s="757" t="s">
        <v>2460</v>
      </c>
      <c r="L166" s="13" t="str">
        <f t="shared" si="8"/>
        <v>ｻｻｷ ﾘｮｳﾀﾞｲ</v>
      </c>
      <c r="M166" s="772"/>
      <c r="N166" s="658"/>
      <c r="O166" s="13">
        <v>192</v>
      </c>
      <c r="P166" s="650" t="s">
        <v>801</v>
      </c>
      <c r="Q166" s="757" t="s">
        <v>1275</v>
      </c>
      <c r="R166" s="757" t="s">
        <v>1276</v>
      </c>
      <c r="S166" s="757" t="s">
        <v>300</v>
      </c>
      <c r="T166" s="757" t="s">
        <v>4414</v>
      </c>
      <c r="U166" s="757">
        <v>3</v>
      </c>
      <c r="W166" s="649" t="str">
        <f>IF($S166="","",(VLOOKUP($S166,所属・種目コード!$B$2:$D$160,3,0)))</f>
        <v>031167</v>
      </c>
      <c r="X166" t="s">
        <v>3592</v>
      </c>
      <c r="Y166" s="758" t="str">
        <f t="shared" si="10"/>
        <v>雫石中中</v>
      </c>
      <c r="Z166" s="757" t="s">
        <v>4585</v>
      </c>
      <c r="AA166" s="769" t="str">
        <f t="shared" si="11"/>
        <v>ﾌｼﾞﾀ ﾕｳﾅ</v>
      </c>
    </row>
    <row r="167" spans="1:27" ht="17" customHeight="1">
      <c r="A167" s="652"/>
      <c r="B167" s="757">
        <v>204</v>
      </c>
      <c r="C167" s="757" t="s">
        <v>7713</v>
      </c>
      <c r="D167" s="757" t="s">
        <v>1107</v>
      </c>
      <c r="E167" s="757" t="s">
        <v>428</v>
      </c>
      <c r="F167" s="757">
        <v>1</v>
      </c>
      <c r="G167" s="757">
        <v>3</v>
      </c>
      <c r="H167" s="649" t="str">
        <f>IF($E167="","",(VLOOKUP($E167,所属・種目コード!$B$2:$D$160,3,0)))</f>
        <v>031232</v>
      </c>
      <c r="I167" t="s">
        <v>3592</v>
      </c>
      <c r="J167" s="758" t="str">
        <f t="shared" si="9"/>
        <v>盛岡土淵中中</v>
      </c>
      <c r="K167" s="757" t="s">
        <v>2461</v>
      </c>
      <c r="L167" s="13" t="str">
        <f t="shared" si="8"/>
        <v>ｻﾄ ﾗｲﾄ</v>
      </c>
      <c r="M167" s="772"/>
      <c r="N167" s="658"/>
      <c r="O167" s="13">
        <v>193</v>
      </c>
      <c r="P167" s="650" t="s">
        <v>801</v>
      </c>
      <c r="Q167" s="757" t="s">
        <v>7979</v>
      </c>
      <c r="R167" s="757" t="s">
        <v>963</v>
      </c>
      <c r="S167" s="757" t="s">
        <v>300</v>
      </c>
      <c r="T167" s="757" t="s">
        <v>4414</v>
      </c>
      <c r="U167" s="757">
        <v>3</v>
      </c>
      <c r="W167" s="649" t="str">
        <f>IF($S167="","",(VLOOKUP($S167,所属・種目コード!$B$2:$D$160,3,0)))</f>
        <v>031167</v>
      </c>
      <c r="X167" t="s">
        <v>3592</v>
      </c>
      <c r="Y167" s="758" t="str">
        <f t="shared" si="10"/>
        <v>雫石中中</v>
      </c>
      <c r="Z167" s="757" t="s">
        <v>4586</v>
      </c>
      <c r="AA167" s="769" t="str">
        <f t="shared" si="11"/>
        <v>ﾑﾗﾀ ｱｵｲ</v>
      </c>
    </row>
    <row r="168" spans="1:27" ht="17" customHeight="1">
      <c r="A168" s="652"/>
      <c r="B168" s="757">
        <v>205</v>
      </c>
      <c r="C168" s="757" t="s">
        <v>7714</v>
      </c>
      <c r="D168" s="757" t="s">
        <v>1610</v>
      </c>
      <c r="E168" s="757" t="s">
        <v>428</v>
      </c>
      <c r="F168" s="757">
        <v>1</v>
      </c>
      <c r="G168" s="757">
        <v>3</v>
      </c>
      <c r="H168" s="649" t="str">
        <f>IF($E168="","",(VLOOKUP($E168,所属・種目コード!$B$2:$D$160,3,0)))</f>
        <v>031232</v>
      </c>
      <c r="I168" t="s">
        <v>3592</v>
      </c>
      <c r="J168" s="758" t="str">
        <f t="shared" si="9"/>
        <v>盛岡土淵中中</v>
      </c>
      <c r="K168" s="757" t="s">
        <v>2462</v>
      </c>
      <c r="L168" s="13" t="str">
        <f t="shared" si="8"/>
        <v>ｻﾄｳ ﾚﾝ</v>
      </c>
      <c r="M168" s="772"/>
      <c r="N168" s="658"/>
      <c r="O168" s="13">
        <v>194</v>
      </c>
      <c r="P168" s="650" t="s">
        <v>864</v>
      </c>
      <c r="Q168" s="757" t="s">
        <v>995</v>
      </c>
      <c r="R168" s="757" t="s">
        <v>964</v>
      </c>
      <c r="S168" s="757" t="s">
        <v>300</v>
      </c>
      <c r="T168" s="757" t="s">
        <v>4414</v>
      </c>
      <c r="U168" s="757">
        <v>3</v>
      </c>
      <c r="W168" s="649" t="str">
        <f>IF($S168="","",(VLOOKUP($S168,所属・種目コード!$B$2:$D$160,3,0)))</f>
        <v>031167</v>
      </c>
      <c r="X168" t="s">
        <v>3592</v>
      </c>
      <c r="Y168" s="758" t="str">
        <f t="shared" si="10"/>
        <v>雫石中中</v>
      </c>
      <c r="Z168" s="757" t="s">
        <v>4587</v>
      </c>
      <c r="AA168" s="769" t="str">
        <f t="shared" si="11"/>
        <v>ﾑﾗﾀ ﾅﾉ</v>
      </c>
    </row>
    <row r="169" spans="1:27" ht="17" customHeight="1">
      <c r="A169" s="652"/>
      <c r="B169" s="757">
        <v>206</v>
      </c>
      <c r="C169" s="757" t="s">
        <v>6741</v>
      </c>
      <c r="D169" s="757" t="s">
        <v>3666</v>
      </c>
      <c r="E169" s="757" t="s">
        <v>428</v>
      </c>
      <c r="F169" s="757">
        <v>1</v>
      </c>
      <c r="G169" s="757">
        <v>3</v>
      </c>
      <c r="H169" s="649" t="str">
        <f>IF($E169="","",(VLOOKUP($E169,所属・種目コード!$B$2:$D$160,3,0)))</f>
        <v>031232</v>
      </c>
      <c r="I169" t="s">
        <v>3592</v>
      </c>
      <c r="J169" s="758" t="str">
        <f t="shared" si="9"/>
        <v>盛岡土淵中中</v>
      </c>
      <c r="K169" s="757" t="s">
        <v>2463</v>
      </c>
      <c r="L169" s="13" t="str">
        <f t="shared" si="8"/>
        <v>ｼﾏｻﾞｷ ﾕｳｺﾞ</v>
      </c>
      <c r="M169" s="772"/>
      <c r="N169" s="658"/>
      <c r="O169" s="13">
        <v>195</v>
      </c>
      <c r="P169" s="650" t="s">
        <v>783</v>
      </c>
      <c r="Q169" s="757" t="s">
        <v>1277</v>
      </c>
      <c r="R169" s="757" t="s">
        <v>1278</v>
      </c>
      <c r="S169" s="757" t="s">
        <v>300</v>
      </c>
      <c r="T169" s="757" t="s">
        <v>4414</v>
      </c>
      <c r="U169" s="757">
        <v>3</v>
      </c>
      <c r="W169" s="649" t="str">
        <f>IF($S169="","",(VLOOKUP($S169,所属・種目コード!$B$2:$D$160,3,0)))</f>
        <v>031167</v>
      </c>
      <c r="X169" t="s">
        <v>3592</v>
      </c>
      <c r="Y169" s="758" t="str">
        <f t="shared" si="10"/>
        <v>雫石中中</v>
      </c>
      <c r="Z169" s="757" t="s">
        <v>4588</v>
      </c>
      <c r="AA169" s="769" t="str">
        <f t="shared" si="11"/>
        <v>ﾑﾗﾀ ﾓﾓｶ</v>
      </c>
    </row>
    <row r="170" spans="1:27" ht="17" customHeight="1">
      <c r="A170" s="652"/>
      <c r="B170" s="757">
        <v>207</v>
      </c>
      <c r="C170" s="757" t="s">
        <v>6742</v>
      </c>
      <c r="D170" s="757" t="s">
        <v>1108</v>
      </c>
      <c r="E170" s="757" t="s">
        <v>428</v>
      </c>
      <c r="F170" s="757">
        <v>1</v>
      </c>
      <c r="G170" s="757">
        <v>3</v>
      </c>
      <c r="H170" s="649" t="str">
        <f>IF($E170="","",(VLOOKUP($E170,所属・種目コード!$B$2:$D$160,3,0)))</f>
        <v>031232</v>
      </c>
      <c r="I170" t="s">
        <v>3592</v>
      </c>
      <c r="J170" s="758" t="str">
        <f t="shared" si="9"/>
        <v>盛岡土淵中中</v>
      </c>
      <c r="K170" s="757" t="s">
        <v>2464</v>
      </c>
      <c r="L170" s="13" t="str">
        <f t="shared" si="8"/>
        <v>ﾄﾁｻﾞﾜ ﾕｳｷ</v>
      </c>
      <c r="M170" s="772"/>
      <c r="N170" s="658"/>
      <c r="O170" s="13">
        <v>196</v>
      </c>
      <c r="P170" s="650" t="s">
        <v>783</v>
      </c>
      <c r="Q170" s="757" t="s">
        <v>6053</v>
      </c>
      <c r="R170" s="757" t="s">
        <v>5492</v>
      </c>
      <c r="S170" s="757" t="s">
        <v>300</v>
      </c>
      <c r="T170" s="757" t="s">
        <v>4414</v>
      </c>
      <c r="U170" s="757">
        <v>2</v>
      </c>
      <c r="W170" s="649" t="str">
        <f>IF($S170="","",(VLOOKUP($S170,所属・種目コード!$B$2:$D$160,3,0)))</f>
        <v>031167</v>
      </c>
      <c r="X170" t="s">
        <v>3592</v>
      </c>
      <c r="Y170" s="758" t="str">
        <f t="shared" si="10"/>
        <v>雫石中中</v>
      </c>
      <c r="Z170" s="757" t="s">
        <v>4589</v>
      </c>
      <c r="AA170" s="769" t="str">
        <f t="shared" si="11"/>
        <v>ｵｲｶﾜ ﾚﾐ</v>
      </c>
    </row>
    <row r="171" spans="1:27" ht="17" customHeight="1">
      <c r="A171" s="652"/>
      <c r="B171" s="757">
        <v>208</v>
      </c>
      <c r="C171" s="757" t="s">
        <v>6743</v>
      </c>
      <c r="D171" s="757" t="s">
        <v>1109</v>
      </c>
      <c r="E171" s="757" t="s">
        <v>428</v>
      </c>
      <c r="F171" s="757">
        <v>1</v>
      </c>
      <c r="G171" s="757">
        <v>3</v>
      </c>
      <c r="H171" s="649" t="str">
        <f>IF($E171="","",(VLOOKUP($E171,所属・種目コード!$B$2:$D$160,3,0)))</f>
        <v>031232</v>
      </c>
      <c r="I171" t="s">
        <v>3592</v>
      </c>
      <c r="J171" s="758" t="str">
        <f t="shared" si="9"/>
        <v>盛岡土淵中中</v>
      </c>
      <c r="K171" s="757" t="s">
        <v>2465</v>
      </c>
      <c r="L171" s="13" t="str">
        <f t="shared" si="8"/>
        <v>ﾊｼﾀﾞ ﾅﾙｾ</v>
      </c>
      <c r="M171" s="772"/>
      <c r="N171" s="658"/>
      <c r="O171" s="13">
        <v>197</v>
      </c>
      <c r="P171" s="650" t="s">
        <v>783</v>
      </c>
      <c r="Q171" s="757" t="s">
        <v>2106</v>
      </c>
      <c r="R171" s="757" t="s">
        <v>1843</v>
      </c>
      <c r="S171" s="757" t="s">
        <v>300</v>
      </c>
      <c r="T171" s="757" t="s">
        <v>4414</v>
      </c>
      <c r="U171" s="757">
        <v>2</v>
      </c>
      <c r="W171" s="649" t="str">
        <f>IF($S171="","",(VLOOKUP($S171,所属・種目コード!$B$2:$D$160,3,0)))</f>
        <v>031167</v>
      </c>
      <c r="X171" t="s">
        <v>3592</v>
      </c>
      <c r="Y171" s="758" t="str">
        <f t="shared" si="10"/>
        <v>雫石中中</v>
      </c>
      <c r="Z171" s="757" t="s">
        <v>4590</v>
      </c>
      <c r="AA171" s="769" t="str">
        <f t="shared" si="11"/>
        <v>ｻﾄｳ ﾒｲ</v>
      </c>
    </row>
    <row r="172" spans="1:27" ht="17" customHeight="1">
      <c r="A172" s="652"/>
      <c r="B172" s="757">
        <v>209</v>
      </c>
      <c r="C172" s="757" t="s">
        <v>6744</v>
      </c>
      <c r="D172" s="757" t="s">
        <v>3667</v>
      </c>
      <c r="E172" s="757" t="s">
        <v>428</v>
      </c>
      <c r="F172" s="757">
        <v>1</v>
      </c>
      <c r="G172" s="757">
        <v>3</v>
      </c>
      <c r="H172" s="649" t="str">
        <f>IF($E172="","",(VLOOKUP($E172,所属・種目コード!$B$2:$D$160,3,0)))</f>
        <v>031232</v>
      </c>
      <c r="I172" t="s">
        <v>3592</v>
      </c>
      <c r="J172" s="758" t="str">
        <f t="shared" si="9"/>
        <v>盛岡土淵中中</v>
      </c>
      <c r="K172" s="757" t="s">
        <v>2466</v>
      </c>
      <c r="L172" s="13" t="str">
        <f t="shared" si="8"/>
        <v>ﾌｼﾞｲ ｶｽﾞﾉﾘ</v>
      </c>
      <c r="M172" s="772"/>
      <c r="N172" s="658"/>
      <c r="O172" s="13">
        <v>198</v>
      </c>
      <c r="P172" s="650" t="s">
        <v>783</v>
      </c>
      <c r="Q172" s="757" t="s">
        <v>7980</v>
      </c>
      <c r="R172" s="757" t="s">
        <v>2021</v>
      </c>
      <c r="S172" s="757" t="s">
        <v>300</v>
      </c>
      <c r="T172" s="757" t="s">
        <v>4414</v>
      </c>
      <c r="U172" s="757">
        <v>2</v>
      </c>
      <c r="W172" s="649" t="str">
        <f>IF($S172="","",(VLOOKUP($S172,所属・種目コード!$B$2:$D$160,3,0)))</f>
        <v>031167</v>
      </c>
      <c r="X172" t="s">
        <v>3592</v>
      </c>
      <c r="Y172" s="758" t="str">
        <f t="shared" si="10"/>
        <v>雫石中中</v>
      </c>
      <c r="Z172" s="757" t="s">
        <v>4591</v>
      </c>
      <c r="AA172" s="769" t="str">
        <f t="shared" si="11"/>
        <v>ﾂﾁﾄｲ ｴﾝ</v>
      </c>
    </row>
    <row r="173" spans="1:27" ht="17" customHeight="1">
      <c r="A173" s="652"/>
      <c r="B173" s="757">
        <v>210</v>
      </c>
      <c r="C173" s="757" t="s">
        <v>6745</v>
      </c>
      <c r="D173" s="757" t="s">
        <v>1110</v>
      </c>
      <c r="E173" s="757" t="s">
        <v>428</v>
      </c>
      <c r="F173" s="757">
        <v>1</v>
      </c>
      <c r="G173" s="757">
        <v>3</v>
      </c>
      <c r="H173" s="649" t="str">
        <f>IF($E173="","",(VLOOKUP($E173,所属・種目コード!$B$2:$D$160,3,0)))</f>
        <v>031232</v>
      </c>
      <c r="I173" t="s">
        <v>3592</v>
      </c>
      <c r="J173" s="758" t="str">
        <f t="shared" si="9"/>
        <v>盛岡土淵中中</v>
      </c>
      <c r="K173" s="757" t="s">
        <v>2467</v>
      </c>
      <c r="L173" s="13" t="str">
        <f t="shared" si="8"/>
        <v>ﾎｿﾔ ｲﾌﾞｷ</v>
      </c>
      <c r="M173" s="772"/>
      <c r="N173" s="658"/>
      <c r="O173" s="13">
        <v>199</v>
      </c>
      <c r="P173" s="650" t="s">
        <v>783</v>
      </c>
      <c r="Q173" s="757" t="s">
        <v>6436</v>
      </c>
      <c r="R173" s="757" t="s">
        <v>5493</v>
      </c>
      <c r="S173" s="757" t="s">
        <v>300</v>
      </c>
      <c r="T173" s="757" t="s">
        <v>4414</v>
      </c>
      <c r="U173" s="757">
        <v>2</v>
      </c>
      <c r="W173" s="649" t="str">
        <f>IF($S173="","",(VLOOKUP($S173,所属・種目コード!$B$2:$D$160,3,0)))</f>
        <v>031167</v>
      </c>
      <c r="X173" t="s">
        <v>3592</v>
      </c>
      <c r="Y173" s="758" t="str">
        <f t="shared" si="10"/>
        <v>雫石中中</v>
      </c>
      <c r="Z173" s="757" t="s">
        <v>4592</v>
      </c>
      <c r="AA173" s="769" t="str">
        <f t="shared" si="11"/>
        <v>ﾅｶﾑﾗ ﾏﾘﾅ</v>
      </c>
    </row>
    <row r="174" spans="1:27" ht="17" customHeight="1">
      <c r="A174" s="652"/>
      <c r="B174" s="757">
        <v>211</v>
      </c>
      <c r="C174" s="757" t="s">
        <v>6746</v>
      </c>
      <c r="D174" s="757" t="s">
        <v>1611</v>
      </c>
      <c r="E174" s="757" t="s">
        <v>428</v>
      </c>
      <c r="F174" s="757">
        <v>1</v>
      </c>
      <c r="G174" s="757">
        <v>3</v>
      </c>
      <c r="H174" s="649" t="str">
        <f>IF($E174="","",(VLOOKUP($E174,所属・種目コード!$B$2:$D$160,3,0)))</f>
        <v>031232</v>
      </c>
      <c r="I174" t="s">
        <v>3592</v>
      </c>
      <c r="J174" s="758" t="str">
        <f t="shared" si="9"/>
        <v>盛岡土淵中中</v>
      </c>
      <c r="K174" s="757" t="s">
        <v>2468</v>
      </c>
      <c r="L174" s="13" t="str">
        <f t="shared" si="8"/>
        <v>ﾖｺｻﾜ ﾗｲﾄ</v>
      </c>
      <c r="M174" s="772"/>
      <c r="N174" s="658"/>
      <c r="O174" s="13">
        <v>200</v>
      </c>
      <c r="P174" s="650" t="s">
        <v>783</v>
      </c>
      <c r="Q174" s="757" t="s">
        <v>2107</v>
      </c>
      <c r="R174" s="757" t="s">
        <v>1844</v>
      </c>
      <c r="S174" s="757" t="s">
        <v>300</v>
      </c>
      <c r="T174" s="757" t="s">
        <v>4414</v>
      </c>
      <c r="U174" s="757">
        <v>2</v>
      </c>
      <c r="W174" s="649" t="str">
        <f>IF($S174="","",(VLOOKUP($S174,所属・種目コード!$B$2:$D$160,3,0)))</f>
        <v>031167</v>
      </c>
      <c r="X174" t="s">
        <v>3592</v>
      </c>
      <c r="Y174" s="758" t="str">
        <f t="shared" si="10"/>
        <v>雫石中中</v>
      </c>
      <c r="Z174" s="757" t="s">
        <v>4593</v>
      </c>
      <c r="AA174" s="769" t="str">
        <f t="shared" si="11"/>
        <v>ﾏｽﾀﾆ ﾐｶﾅ</v>
      </c>
    </row>
    <row r="175" spans="1:27" ht="17" customHeight="1">
      <c r="A175" s="652"/>
      <c r="B175" s="757">
        <v>212</v>
      </c>
      <c r="C175" s="757" t="s">
        <v>7715</v>
      </c>
      <c r="D175" s="757" t="s">
        <v>3668</v>
      </c>
      <c r="E175" s="757" t="s">
        <v>428</v>
      </c>
      <c r="F175" s="757">
        <v>1</v>
      </c>
      <c r="G175" s="757">
        <v>2</v>
      </c>
      <c r="H175" s="649" t="str">
        <f>IF($E175="","",(VLOOKUP($E175,所属・種目コード!$B$2:$D$160,3,0)))</f>
        <v>031232</v>
      </c>
      <c r="I175" t="s">
        <v>3592</v>
      </c>
      <c r="J175" s="758" t="str">
        <f t="shared" si="9"/>
        <v>盛岡土淵中中</v>
      </c>
      <c r="K175" s="757" t="s">
        <v>2469</v>
      </c>
      <c r="L175" s="13" t="str">
        <f t="shared" si="8"/>
        <v>ｻｲﾄｳ ｿﾗ</v>
      </c>
      <c r="M175" s="772"/>
      <c r="N175" s="658"/>
      <c r="O175" s="13">
        <v>201</v>
      </c>
      <c r="P175" s="650" t="s">
        <v>783</v>
      </c>
      <c r="Q175" s="757" t="s">
        <v>6054</v>
      </c>
      <c r="R175" s="757" t="s">
        <v>5494</v>
      </c>
      <c r="S175" s="757" t="s">
        <v>300</v>
      </c>
      <c r="T175" s="757" t="s">
        <v>4414</v>
      </c>
      <c r="U175" s="757">
        <v>2</v>
      </c>
      <c r="W175" s="649" t="str">
        <f>IF($S175="","",(VLOOKUP($S175,所属・種目コード!$B$2:$D$160,3,0)))</f>
        <v>031167</v>
      </c>
      <c r="X175" t="s">
        <v>3592</v>
      </c>
      <c r="Y175" s="758" t="str">
        <f t="shared" si="10"/>
        <v>雫石中中</v>
      </c>
      <c r="Z175" s="757" t="s">
        <v>4594</v>
      </c>
      <c r="AA175" s="769" t="str">
        <f t="shared" si="11"/>
        <v>ﾖｼﾀﾞ ﾐｸ</v>
      </c>
    </row>
    <row r="176" spans="1:27" ht="17" customHeight="1">
      <c r="A176" s="652"/>
      <c r="B176" s="757">
        <v>213</v>
      </c>
      <c r="C176" s="757" t="s">
        <v>6747</v>
      </c>
      <c r="D176" s="757" t="s">
        <v>3669</v>
      </c>
      <c r="E176" s="757" t="s">
        <v>428</v>
      </c>
      <c r="F176" s="757">
        <v>1</v>
      </c>
      <c r="G176" s="757">
        <v>2</v>
      </c>
      <c r="H176" s="649" t="str">
        <f>IF($E176="","",(VLOOKUP($E176,所属・種目コード!$B$2:$D$160,3,0)))</f>
        <v>031232</v>
      </c>
      <c r="I176" t="s">
        <v>3592</v>
      </c>
      <c r="J176" s="758" t="str">
        <f t="shared" si="9"/>
        <v>盛岡土淵中中</v>
      </c>
      <c r="K176" s="757" t="s">
        <v>2470</v>
      </c>
      <c r="L176" s="13" t="str">
        <f t="shared" si="8"/>
        <v>ｻｲﾄｳ ﾘｭｳｾｲ</v>
      </c>
      <c r="M176" s="772"/>
      <c r="N176" s="658"/>
      <c r="O176" s="13">
        <v>202</v>
      </c>
      <c r="P176" s="650" t="s">
        <v>783</v>
      </c>
      <c r="Q176" s="757" t="s">
        <v>2108</v>
      </c>
      <c r="R176" s="757" t="s">
        <v>1845</v>
      </c>
      <c r="S176" s="757" t="s">
        <v>300</v>
      </c>
      <c r="T176" s="757" t="s">
        <v>4414</v>
      </c>
      <c r="U176" s="757">
        <v>2</v>
      </c>
      <c r="W176" s="649" t="str">
        <f>IF($S176="","",(VLOOKUP($S176,所属・種目コード!$B$2:$D$160,3,0)))</f>
        <v>031167</v>
      </c>
      <c r="X176" t="s">
        <v>3592</v>
      </c>
      <c r="Y176" s="758" t="str">
        <f t="shared" si="10"/>
        <v>雫石中中</v>
      </c>
      <c r="Z176" s="757" t="s">
        <v>4595</v>
      </c>
      <c r="AA176" s="769" t="str">
        <f t="shared" si="11"/>
        <v>ﾖｼﾀﾞ ﾕﾒﾉ</v>
      </c>
    </row>
    <row r="177" spans="1:27" ht="17" customHeight="1">
      <c r="A177" s="652"/>
      <c r="B177" s="757">
        <v>214</v>
      </c>
      <c r="C177" s="757" t="s">
        <v>6748</v>
      </c>
      <c r="D177" s="757" t="s">
        <v>3670</v>
      </c>
      <c r="E177" s="757" t="s">
        <v>428</v>
      </c>
      <c r="F177" s="757">
        <v>1</v>
      </c>
      <c r="G177" s="757">
        <v>2</v>
      </c>
      <c r="H177" s="649" t="str">
        <f>IF($E177="","",(VLOOKUP($E177,所属・種目コード!$B$2:$D$160,3,0)))</f>
        <v>031232</v>
      </c>
      <c r="I177" t="s">
        <v>3592</v>
      </c>
      <c r="J177" s="758" t="str">
        <f t="shared" si="9"/>
        <v>盛岡土淵中中</v>
      </c>
      <c r="K177" s="757" t="s">
        <v>2471</v>
      </c>
      <c r="L177" s="13" t="str">
        <f t="shared" si="8"/>
        <v>ﾀｶｼﾏ ｶｽﾞｷ</v>
      </c>
      <c r="M177" s="772"/>
      <c r="N177" s="658"/>
      <c r="O177" s="13">
        <v>203</v>
      </c>
      <c r="P177" s="650" t="s">
        <v>765</v>
      </c>
      <c r="Q177" s="757" t="s">
        <v>6624</v>
      </c>
      <c r="R177" s="757" t="s">
        <v>1351</v>
      </c>
      <c r="S177" s="757" t="s">
        <v>241</v>
      </c>
      <c r="T177" s="757" t="s">
        <v>4414</v>
      </c>
      <c r="U177" s="757">
        <v>3</v>
      </c>
      <c r="W177" s="649" t="str">
        <f>IF($S177="","",(VLOOKUP($S177,所属・種目コード!$B$2:$D$160,3,0)))</f>
        <v>031152</v>
      </c>
      <c r="X177" t="s">
        <v>3592</v>
      </c>
      <c r="Y177" s="758" t="str">
        <f t="shared" si="10"/>
        <v>北上中中</v>
      </c>
      <c r="Z177" s="757" t="s">
        <v>4596</v>
      </c>
      <c r="AA177" s="769" t="str">
        <f t="shared" si="11"/>
        <v>ｲｽﾞﾐ ﾙﾅ</v>
      </c>
    </row>
    <row r="178" spans="1:27" ht="17" customHeight="1">
      <c r="A178" s="652"/>
      <c r="B178" s="757">
        <v>215</v>
      </c>
      <c r="C178" s="757" t="s">
        <v>7622</v>
      </c>
      <c r="D178" s="757" t="s">
        <v>3671</v>
      </c>
      <c r="E178" s="757" t="s">
        <v>428</v>
      </c>
      <c r="F178" s="757">
        <v>1</v>
      </c>
      <c r="G178" s="757">
        <v>2</v>
      </c>
      <c r="H178" s="649" t="str">
        <f>IF($E178="","",(VLOOKUP($E178,所属・種目コード!$B$2:$D$160,3,0)))</f>
        <v>031232</v>
      </c>
      <c r="I178" t="s">
        <v>3592</v>
      </c>
      <c r="J178" s="758" t="str">
        <f t="shared" si="9"/>
        <v>盛岡土淵中中</v>
      </c>
      <c r="K178" s="757" t="s">
        <v>2472</v>
      </c>
      <c r="L178" s="13" t="str">
        <f t="shared" si="8"/>
        <v>ﾀｶﾊｼ ｹﾝｼﾛｳ</v>
      </c>
      <c r="M178" s="772"/>
      <c r="N178" s="658"/>
      <c r="O178" s="13">
        <v>204</v>
      </c>
      <c r="P178" s="650" t="s">
        <v>765</v>
      </c>
      <c r="Q178" s="757" t="s">
        <v>1352</v>
      </c>
      <c r="R178" s="757" t="s">
        <v>1353</v>
      </c>
      <c r="S178" s="757" t="s">
        <v>241</v>
      </c>
      <c r="T178" s="757" t="s">
        <v>4414</v>
      </c>
      <c r="U178" s="757">
        <v>3</v>
      </c>
      <c r="W178" s="649" t="str">
        <f>IF($S178="","",(VLOOKUP($S178,所属・種目コード!$B$2:$D$160,3,0)))</f>
        <v>031152</v>
      </c>
      <c r="X178" t="s">
        <v>3592</v>
      </c>
      <c r="Y178" s="758" t="str">
        <f t="shared" si="10"/>
        <v>北上中中</v>
      </c>
      <c r="Z178" s="757" t="s">
        <v>4597</v>
      </c>
      <c r="AA178" s="769" t="str">
        <f t="shared" si="11"/>
        <v>ｵｶﾞｻﾜﾗ ｷﾗﾘ</v>
      </c>
    </row>
    <row r="179" spans="1:27" ht="17" customHeight="1">
      <c r="A179" s="652"/>
      <c r="B179" s="757">
        <v>216</v>
      </c>
      <c r="C179" s="757" t="s">
        <v>7716</v>
      </c>
      <c r="D179" s="757" t="s">
        <v>1612</v>
      </c>
      <c r="E179" s="757" t="s">
        <v>428</v>
      </c>
      <c r="F179" s="757">
        <v>1</v>
      </c>
      <c r="G179" s="757">
        <v>2</v>
      </c>
      <c r="H179" s="649" t="str">
        <f>IF($E179="","",(VLOOKUP($E179,所属・種目コード!$B$2:$D$160,3,0)))</f>
        <v>031232</v>
      </c>
      <c r="I179" t="s">
        <v>3592</v>
      </c>
      <c r="J179" s="758" t="str">
        <f t="shared" si="9"/>
        <v>盛岡土淵中中</v>
      </c>
      <c r="K179" s="757" t="s">
        <v>2473</v>
      </c>
      <c r="L179" s="13" t="str">
        <f t="shared" si="8"/>
        <v>ﾀｶﾊｼ ｼｮｳ</v>
      </c>
      <c r="M179" s="772"/>
      <c r="N179" s="658"/>
      <c r="O179" s="13">
        <v>205</v>
      </c>
      <c r="P179" s="650" t="s">
        <v>765</v>
      </c>
      <c r="Q179" s="757" t="s">
        <v>1354</v>
      </c>
      <c r="R179" s="757" t="s">
        <v>1355</v>
      </c>
      <c r="S179" s="757" t="s">
        <v>241</v>
      </c>
      <c r="T179" s="757" t="s">
        <v>4414</v>
      </c>
      <c r="U179" s="757">
        <v>3</v>
      </c>
      <c r="W179" s="649" t="str">
        <f>IF($S179="","",(VLOOKUP($S179,所属・種目コード!$B$2:$D$160,3,0)))</f>
        <v>031152</v>
      </c>
      <c r="X179" t="s">
        <v>3592</v>
      </c>
      <c r="Y179" s="758" t="str">
        <f t="shared" si="10"/>
        <v>北上中中</v>
      </c>
      <c r="Z179" s="757" t="s">
        <v>4598</v>
      </c>
      <c r="AA179" s="769" t="str">
        <f t="shared" si="11"/>
        <v>ｸﾄﾞｳ ﾐﾘ</v>
      </c>
    </row>
    <row r="180" spans="1:27" ht="17" customHeight="1">
      <c r="A180" s="652"/>
      <c r="B180" s="757">
        <v>217</v>
      </c>
      <c r="C180" s="757" t="s">
        <v>6749</v>
      </c>
      <c r="D180" s="757" t="s">
        <v>1053</v>
      </c>
      <c r="E180" s="757" t="s">
        <v>428</v>
      </c>
      <c r="F180" s="757">
        <v>1</v>
      </c>
      <c r="G180" s="757">
        <v>2</v>
      </c>
      <c r="H180" s="649" t="str">
        <f>IF($E180="","",(VLOOKUP($E180,所属・種目コード!$B$2:$D$160,3,0)))</f>
        <v>031232</v>
      </c>
      <c r="I180" t="s">
        <v>3592</v>
      </c>
      <c r="J180" s="758" t="str">
        <f t="shared" si="9"/>
        <v>盛岡土淵中中</v>
      </c>
      <c r="K180" s="757" t="s">
        <v>2474</v>
      </c>
      <c r="L180" s="13" t="str">
        <f t="shared" si="8"/>
        <v>ﾀｶﾊｼ ﾊﾙﾄ</v>
      </c>
      <c r="M180" s="772"/>
      <c r="N180" s="658"/>
      <c r="O180" s="13">
        <v>206</v>
      </c>
      <c r="P180" s="650" t="s">
        <v>765</v>
      </c>
      <c r="Q180" s="757" t="s">
        <v>6055</v>
      </c>
      <c r="R180" s="757" t="s">
        <v>1357</v>
      </c>
      <c r="S180" s="757" t="s">
        <v>241</v>
      </c>
      <c r="T180" s="757" t="s">
        <v>4414</v>
      </c>
      <c r="U180" s="757">
        <v>3</v>
      </c>
      <c r="W180" s="649" t="str">
        <f>IF($S180="","",(VLOOKUP($S180,所属・種目コード!$B$2:$D$160,3,0)))</f>
        <v>031152</v>
      </c>
      <c r="X180" t="s">
        <v>3592</v>
      </c>
      <c r="Y180" s="758" t="str">
        <f t="shared" si="10"/>
        <v>北上中中</v>
      </c>
      <c r="Z180" s="757" t="s">
        <v>4599</v>
      </c>
      <c r="AA180" s="769" t="str">
        <f t="shared" si="11"/>
        <v>ﾀｶｾ ﾕｳﾋ</v>
      </c>
    </row>
    <row r="181" spans="1:27" ht="17" customHeight="1">
      <c r="A181" s="652"/>
      <c r="B181" s="757">
        <v>218</v>
      </c>
      <c r="C181" s="757" t="s">
        <v>6750</v>
      </c>
      <c r="D181" s="757" t="s">
        <v>3672</v>
      </c>
      <c r="E181" s="757" t="s">
        <v>428</v>
      </c>
      <c r="F181" s="757">
        <v>1</v>
      </c>
      <c r="G181" s="757">
        <v>2</v>
      </c>
      <c r="H181" s="649" t="str">
        <f>IF($E181="","",(VLOOKUP($E181,所属・種目コード!$B$2:$D$160,3,0)))</f>
        <v>031232</v>
      </c>
      <c r="I181" t="s">
        <v>3592</v>
      </c>
      <c r="J181" s="758" t="str">
        <f t="shared" si="9"/>
        <v>盛岡土淵中中</v>
      </c>
      <c r="K181" s="757" t="s">
        <v>2475</v>
      </c>
      <c r="L181" s="13" t="str">
        <f t="shared" si="8"/>
        <v>ﾊﾔｼｼﾞﾘ ﾐｽﾞｷ</v>
      </c>
      <c r="M181" s="772"/>
      <c r="N181" s="658"/>
      <c r="O181" s="13">
        <v>207</v>
      </c>
      <c r="P181" s="650" t="s">
        <v>765</v>
      </c>
      <c r="Q181" s="757" t="s">
        <v>1358</v>
      </c>
      <c r="R181" s="757" t="s">
        <v>1359</v>
      </c>
      <c r="S181" s="757" t="s">
        <v>241</v>
      </c>
      <c r="T181" s="757" t="s">
        <v>4414</v>
      </c>
      <c r="U181" s="757">
        <v>3</v>
      </c>
      <c r="W181" s="649" t="str">
        <f>IF($S181="","",(VLOOKUP($S181,所属・種目コード!$B$2:$D$160,3,0)))</f>
        <v>031152</v>
      </c>
      <c r="X181" t="s">
        <v>3592</v>
      </c>
      <c r="Y181" s="758" t="str">
        <f t="shared" si="10"/>
        <v>北上中中</v>
      </c>
      <c r="Z181" s="757" t="s">
        <v>4600</v>
      </c>
      <c r="AA181" s="769" t="str">
        <f t="shared" si="11"/>
        <v>ﾀｶﾊｼ ｺﾊﾙ</v>
      </c>
    </row>
    <row r="182" spans="1:27" ht="17" customHeight="1">
      <c r="A182" s="652"/>
      <c r="B182" s="757">
        <v>219</v>
      </c>
      <c r="C182" s="757" t="s">
        <v>6751</v>
      </c>
      <c r="D182" s="757" t="s">
        <v>3673</v>
      </c>
      <c r="E182" s="757" t="s">
        <v>428</v>
      </c>
      <c r="F182" s="757">
        <v>1</v>
      </c>
      <c r="G182" s="757">
        <v>2</v>
      </c>
      <c r="H182" s="649" t="str">
        <f>IF($E182="","",(VLOOKUP($E182,所属・種目コード!$B$2:$D$160,3,0)))</f>
        <v>031232</v>
      </c>
      <c r="I182" t="s">
        <v>3592</v>
      </c>
      <c r="J182" s="758" t="str">
        <f t="shared" si="9"/>
        <v>盛岡土淵中中</v>
      </c>
      <c r="K182" s="757" t="s">
        <v>2476</v>
      </c>
      <c r="L182" s="13" t="str">
        <f t="shared" si="8"/>
        <v>ﾋﾗﾊﾞﾔｼ ﾊﾙｷ</v>
      </c>
      <c r="M182" s="772"/>
      <c r="N182" s="658"/>
      <c r="O182" s="13">
        <v>208</v>
      </c>
      <c r="P182" s="650" t="s">
        <v>765</v>
      </c>
      <c r="Q182" s="757" t="s">
        <v>1360</v>
      </c>
      <c r="R182" s="757" t="s">
        <v>1361</v>
      </c>
      <c r="S182" s="757" t="s">
        <v>241</v>
      </c>
      <c r="T182" s="757" t="s">
        <v>4414</v>
      </c>
      <c r="U182" s="757">
        <v>3</v>
      </c>
      <c r="W182" s="649" t="str">
        <f>IF($S182="","",(VLOOKUP($S182,所属・種目コード!$B$2:$D$160,3,0)))</f>
        <v>031152</v>
      </c>
      <c r="X182" t="s">
        <v>3592</v>
      </c>
      <c r="Y182" s="758" t="str">
        <f t="shared" si="10"/>
        <v>北上中中</v>
      </c>
      <c r="Z182" s="757" t="s">
        <v>4601</v>
      </c>
      <c r="AA182" s="769" t="str">
        <f t="shared" si="11"/>
        <v>ﾀｹﾀﾞ ﾐｳ</v>
      </c>
    </row>
    <row r="183" spans="1:27" ht="17" customHeight="1">
      <c r="A183" s="652"/>
      <c r="B183" s="757">
        <v>220</v>
      </c>
      <c r="C183" s="757" t="s">
        <v>6752</v>
      </c>
      <c r="D183" s="757" t="s">
        <v>1613</v>
      </c>
      <c r="E183" s="757" t="s">
        <v>428</v>
      </c>
      <c r="F183" s="757">
        <v>1</v>
      </c>
      <c r="G183" s="757">
        <v>2</v>
      </c>
      <c r="H183" s="649" t="str">
        <f>IF($E183="","",(VLOOKUP($E183,所属・種目コード!$B$2:$D$160,3,0)))</f>
        <v>031232</v>
      </c>
      <c r="I183" t="s">
        <v>3592</v>
      </c>
      <c r="J183" s="758" t="str">
        <f t="shared" si="9"/>
        <v>盛岡土淵中中</v>
      </c>
      <c r="K183" s="757" t="s">
        <v>2477</v>
      </c>
      <c r="L183" s="13" t="str">
        <f t="shared" si="8"/>
        <v>ﾓﾄﾐﾔ ｺｳﾀ</v>
      </c>
      <c r="M183" s="772"/>
      <c r="N183" s="658"/>
      <c r="O183" s="13">
        <v>209</v>
      </c>
      <c r="P183" s="650" t="s">
        <v>765</v>
      </c>
      <c r="Q183" s="757" t="s">
        <v>1362</v>
      </c>
      <c r="R183" s="757" t="s">
        <v>1363</v>
      </c>
      <c r="S183" s="757" t="s">
        <v>241</v>
      </c>
      <c r="T183" s="757" t="s">
        <v>4414</v>
      </c>
      <c r="U183" s="757">
        <v>3</v>
      </c>
      <c r="W183" s="649" t="str">
        <f>IF($S183="","",(VLOOKUP($S183,所属・種目コード!$B$2:$D$160,3,0)))</f>
        <v>031152</v>
      </c>
      <c r="X183" t="s">
        <v>3592</v>
      </c>
      <c r="Y183" s="758" t="str">
        <f t="shared" si="10"/>
        <v>北上中中</v>
      </c>
      <c r="Z183" s="757" t="s">
        <v>4602</v>
      </c>
      <c r="AA183" s="769" t="str">
        <f t="shared" si="11"/>
        <v>ﾀｻﾞﾜ ﾋﾅﾀ</v>
      </c>
    </row>
    <row r="184" spans="1:27" ht="17" customHeight="1">
      <c r="A184" s="652"/>
      <c r="B184" s="757">
        <v>221</v>
      </c>
      <c r="C184" s="757" t="s">
        <v>6753</v>
      </c>
      <c r="D184" s="757" t="s">
        <v>3674</v>
      </c>
      <c r="E184" s="757" t="s">
        <v>428</v>
      </c>
      <c r="F184" s="757">
        <v>1</v>
      </c>
      <c r="G184" s="757">
        <v>3</v>
      </c>
      <c r="H184" s="649" t="str">
        <f>IF($E184="","",(VLOOKUP($E184,所属・種目コード!$B$2:$D$160,3,0)))</f>
        <v>031232</v>
      </c>
      <c r="I184" t="s">
        <v>3592</v>
      </c>
      <c r="J184" s="758" t="str">
        <f t="shared" si="9"/>
        <v>盛岡土淵中中</v>
      </c>
      <c r="K184" s="757" t="s">
        <v>2478</v>
      </c>
      <c r="L184" s="13" t="str">
        <f t="shared" si="8"/>
        <v>ｲﾄｳ ﾕｳﾀ</v>
      </c>
      <c r="M184" s="772"/>
      <c r="N184" s="658"/>
      <c r="O184" s="13">
        <v>210</v>
      </c>
      <c r="P184" s="650" t="s">
        <v>765</v>
      </c>
      <c r="Q184" s="757" t="s">
        <v>1364</v>
      </c>
      <c r="R184" s="757" t="s">
        <v>1365</v>
      </c>
      <c r="S184" s="757" t="s">
        <v>241</v>
      </c>
      <c r="T184" s="757" t="s">
        <v>4414</v>
      </c>
      <c r="U184" s="757">
        <v>3</v>
      </c>
      <c r="W184" s="649" t="str">
        <f>IF($S184="","",(VLOOKUP($S184,所属・種目コード!$B$2:$D$160,3,0)))</f>
        <v>031152</v>
      </c>
      <c r="X184" t="s">
        <v>3592</v>
      </c>
      <c r="Y184" s="758" t="str">
        <f t="shared" si="10"/>
        <v>北上中中</v>
      </c>
      <c r="Z184" s="757" t="s">
        <v>4603</v>
      </c>
      <c r="AA184" s="769" t="str">
        <f t="shared" si="11"/>
        <v>ﾀｻﾞﾜ ﾋﾅﾉ</v>
      </c>
    </row>
    <row r="185" spans="1:27" ht="17" customHeight="1">
      <c r="A185" s="652"/>
      <c r="B185" s="757">
        <v>222</v>
      </c>
      <c r="C185" s="757" t="s">
        <v>6754</v>
      </c>
      <c r="D185" s="757" t="s">
        <v>3675</v>
      </c>
      <c r="E185" s="757" t="s">
        <v>378</v>
      </c>
      <c r="F185" s="757">
        <v>1</v>
      </c>
      <c r="G185" s="757">
        <v>3</v>
      </c>
      <c r="H185" s="649" t="str">
        <f>IF($E185="","",(VLOOKUP($E185,所属・種目コード!$B$2:$D$160,3,0)))</f>
        <v>031215</v>
      </c>
      <c r="I185" t="s">
        <v>3592</v>
      </c>
      <c r="J185" s="758" t="str">
        <f t="shared" si="9"/>
        <v>宮古花輪中中</v>
      </c>
      <c r="K185" s="757" t="s">
        <v>2479</v>
      </c>
      <c r="L185" s="13" t="str">
        <f t="shared" si="8"/>
        <v>ｳｴﾉ ｼｮｳﾀ</v>
      </c>
      <c r="M185" s="772"/>
      <c r="N185" s="658"/>
      <c r="O185" s="13">
        <v>211</v>
      </c>
      <c r="P185" s="650" t="s">
        <v>765</v>
      </c>
      <c r="Q185" s="757" t="s">
        <v>998</v>
      </c>
      <c r="R185" s="757" t="s">
        <v>967</v>
      </c>
      <c r="S185" s="757" t="s">
        <v>241</v>
      </c>
      <c r="T185" s="757" t="s">
        <v>4414</v>
      </c>
      <c r="U185" s="757">
        <v>3</v>
      </c>
      <c r="W185" s="649" t="str">
        <f>IF($S185="","",(VLOOKUP($S185,所属・種目コード!$B$2:$D$160,3,0)))</f>
        <v>031152</v>
      </c>
      <c r="X185" t="s">
        <v>3592</v>
      </c>
      <c r="Y185" s="758" t="str">
        <f t="shared" si="10"/>
        <v>北上中中</v>
      </c>
      <c r="Z185" s="757" t="s">
        <v>4604</v>
      </c>
      <c r="AA185" s="769" t="str">
        <f t="shared" si="11"/>
        <v>ﾀﾀﾞ ﾐﾊﾙ</v>
      </c>
    </row>
    <row r="186" spans="1:27" ht="17" customHeight="1">
      <c r="A186" s="652"/>
      <c r="B186" s="757">
        <v>223</v>
      </c>
      <c r="C186" s="757" t="s">
        <v>7623</v>
      </c>
      <c r="D186" s="757" t="s">
        <v>3676</v>
      </c>
      <c r="E186" s="757" t="s">
        <v>378</v>
      </c>
      <c r="F186" s="757">
        <v>1</v>
      </c>
      <c r="G186" s="757">
        <v>3</v>
      </c>
      <c r="H186" s="649" t="str">
        <f>IF($E186="","",(VLOOKUP($E186,所属・種目コード!$B$2:$D$160,3,0)))</f>
        <v>031215</v>
      </c>
      <c r="I186" t="s">
        <v>3592</v>
      </c>
      <c r="J186" s="758" t="str">
        <f t="shared" si="9"/>
        <v>宮古花輪中中</v>
      </c>
      <c r="K186" s="757" t="s">
        <v>2480</v>
      </c>
      <c r="L186" s="13" t="str">
        <f t="shared" si="8"/>
        <v>ｵｵｸﾎﾞ ｶﾝﾀ</v>
      </c>
      <c r="M186" s="772"/>
      <c r="N186" s="658"/>
      <c r="O186" s="13">
        <v>212</v>
      </c>
      <c r="P186" s="650" t="s">
        <v>765</v>
      </c>
      <c r="Q186" s="757" t="s">
        <v>1367</v>
      </c>
      <c r="R186" s="757" t="s">
        <v>1368</v>
      </c>
      <c r="S186" s="757" t="s">
        <v>241</v>
      </c>
      <c r="T186" s="757" t="s">
        <v>4414</v>
      </c>
      <c r="U186" s="757">
        <v>3</v>
      </c>
      <c r="W186" s="649" t="str">
        <f>IF($S186="","",(VLOOKUP($S186,所属・種目コード!$B$2:$D$160,3,0)))</f>
        <v>031152</v>
      </c>
      <c r="X186" t="s">
        <v>3592</v>
      </c>
      <c r="Y186" s="758" t="str">
        <f t="shared" si="10"/>
        <v>北上中中</v>
      </c>
      <c r="Z186" s="757" t="s">
        <v>4605</v>
      </c>
      <c r="AA186" s="769" t="str">
        <f t="shared" si="11"/>
        <v>ﾌｸﾀﾞ ﾕｳｶ</v>
      </c>
    </row>
    <row r="187" spans="1:27" ht="17" customHeight="1">
      <c r="A187" s="652"/>
      <c r="B187" s="757">
        <v>224</v>
      </c>
      <c r="C187" s="757" t="s">
        <v>6755</v>
      </c>
      <c r="D187" s="757" t="s">
        <v>3677</v>
      </c>
      <c r="E187" s="757" t="s">
        <v>378</v>
      </c>
      <c r="F187" s="757">
        <v>1</v>
      </c>
      <c r="G187" s="757">
        <v>3</v>
      </c>
      <c r="H187" s="649" t="str">
        <f>IF($E187="","",(VLOOKUP($E187,所属・種目コード!$B$2:$D$160,3,0)))</f>
        <v>031215</v>
      </c>
      <c r="I187" t="s">
        <v>3592</v>
      </c>
      <c r="J187" s="758" t="str">
        <f t="shared" si="9"/>
        <v>宮古花輪中中</v>
      </c>
      <c r="K187" s="757" t="s">
        <v>2481</v>
      </c>
      <c r="L187" s="13" t="str">
        <f t="shared" si="8"/>
        <v>ｺﾏﾐｽﾞ ﾌﾐﾔ</v>
      </c>
      <c r="M187" s="772"/>
      <c r="N187" s="658"/>
      <c r="O187" s="13">
        <v>213</v>
      </c>
      <c r="P187" s="650" t="s">
        <v>765</v>
      </c>
      <c r="Q187" s="757" t="s">
        <v>2064</v>
      </c>
      <c r="R187" s="757" t="s">
        <v>1790</v>
      </c>
      <c r="S187" s="757" t="s">
        <v>241</v>
      </c>
      <c r="T187" s="757" t="s">
        <v>4414</v>
      </c>
      <c r="U187" s="757">
        <v>2</v>
      </c>
      <c r="W187" s="649" t="str">
        <f>IF($S187="","",(VLOOKUP($S187,所属・種目コード!$B$2:$D$160,3,0)))</f>
        <v>031152</v>
      </c>
      <c r="X187" t="s">
        <v>3592</v>
      </c>
      <c r="Y187" s="758" t="str">
        <f t="shared" si="10"/>
        <v>北上中中</v>
      </c>
      <c r="Z187" s="757" t="s">
        <v>4606</v>
      </c>
      <c r="AA187" s="769" t="str">
        <f t="shared" si="11"/>
        <v>ｱｲｻﾞﾜ ｺﾊﾙ</v>
      </c>
    </row>
    <row r="188" spans="1:27" ht="17" customHeight="1">
      <c r="A188" s="652"/>
      <c r="B188" s="757">
        <v>225</v>
      </c>
      <c r="C188" s="757" t="s">
        <v>6756</v>
      </c>
      <c r="D188" s="757" t="s">
        <v>3678</v>
      </c>
      <c r="E188" s="757" t="s">
        <v>378</v>
      </c>
      <c r="F188" s="757">
        <v>1</v>
      </c>
      <c r="G188" s="757">
        <v>3</v>
      </c>
      <c r="H188" s="649" t="str">
        <f>IF($E188="","",(VLOOKUP($E188,所属・種目コード!$B$2:$D$160,3,0)))</f>
        <v>031215</v>
      </c>
      <c r="I188" t="s">
        <v>3592</v>
      </c>
      <c r="J188" s="758" t="str">
        <f t="shared" si="9"/>
        <v>宮古花輪中中</v>
      </c>
      <c r="K188" s="757" t="s">
        <v>2482</v>
      </c>
      <c r="L188" s="13" t="str">
        <f t="shared" si="8"/>
        <v>ｾｷｸﾞﾁ ｶﾝﾀ</v>
      </c>
      <c r="M188" s="772"/>
      <c r="N188" s="658"/>
      <c r="O188" s="13">
        <v>214</v>
      </c>
      <c r="P188" s="650" t="s">
        <v>765</v>
      </c>
      <c r="Q188" s="757" t="s">
        <v>2065</v>
      </c>
      <c r="R188" s="757" t="s">
        <v>1791</v>
      </c>
      <c r="S188" s="757" t="s">
        <v>241</v>
      </c>
      <c r="T188" s="757" t="s">
        <v>4414</v>
      </c>
      <c r="U188" s="757">
        <v>2</v>
      </c>
      <c r="W188" s="649" t="str">
        <f>IF($S188="","",(VLOOKUP($S188,所属・種目コード!$B$2:$D$160,3,0)))</f>
        <v>031152</v>
      </c>
      <c r="X188" t="s">
        <v>3592</v>
      </c>
      <c r="Y188" s="758" t="str">
        <f t="shared" si="10"/>
        <v>北上中中</v>
      </c>
      <c r="Z188" s="757" t="s">
        <v>4607</v>
      </c>
      <c r="AA188" s="769" t="str">
        <f t="shared" si="11"/>
        <v>ｱｶﾋﾗ ﾘﾘ</v>
      </c>
    </row>
    <row r="189" spans="1:27" ht="17" customHeight="1">
      <c r="A189" s="652"/>
      <c r="B189" s="757">
        <v>226</v>
      </c>
      <c r="C189" s="757" t="s">
        <v>6757</v>
      </c>
      <c r="D189" s="757" t="s">
        <v>3679</v>
      </c>
      <c r="E189" s="757" t="s">
        <v>378</v>
      </c>
      <c r="F189" s="757">
        <v>1</v>
      </c>
      <c r="G189" s="757">
        <v>3</v>
      </c>
      <c r="H189" s="649" t="str">
        <f>IF($E189="","",(VLOOKUP($E189,所属・種目コード!$B$2:$D$160,3,0)))</f>
        <v>031215</v>
      </c>
      <c r="I189" t="s">
        <v>3592</v>
      </c>
      <c r="J189" s="758" t="str">
        <f t="shared" si="9"/>
        <v>宮古花輪中中</v>
      </c>
      <c r="K189" s="757" t="s">
        <v>2483</v>
      </c>
      <c r="L189" s="13" t="str">
        <f t="shared" si="8"/>
        <v>ｾｷｸﾞﾁ ﾌｳﾀ</v>
      </c>
      <c r="M189" s="772"/>
      <c r="N189" s="658"/>
      <c r="O189" s="13">
        <v>215</v>
      </c>
      <c r="P189" s="650" t="s">
        <v>765</v>
      </c>
      <c r="Q189" s="757" t="s">
        <v>2066</v>
      </c>
      <c r="R189" s="757" t="s">
        <v>1792</v>
      </c>
      <c r="S189" s="757" t="s">
        <v>241</v>
      </c>
      <c r="T189" s="757" t="s">
        <v>4414</v>
      </c>
      <c r="U189" s="757">
        <v>2</v>
      </c>
      <c r="W189" s="649" t="str">
        <f>IF($S189="","",(VLOOKUP($S189,所属・種目コード!$B$2:$D$160,3,0)))</f>
        <v>031152</v>
      </c>
      <c r="X189" t="s">
        <v>3592</v>
      </c>
      <c r="Y189" s="758" t="str">
        <f t="shared" si="10"/>
        <v>北上中中</v>
      </c>
      <c r="Z189" s="757" t="s">
        <v>4608</v>
      </c>
      <c r="AA189" s="769" t="str">
        <f t="shared" si="11"/>
        <v>ｱﾍﾞ ｱｲﾘ</v>
      </c>
    </row>
    <row r="190" spans="1:27" ht="17" customHeight="1">
      <c r="A190" s="652"/>
      <c r="B190" s="757">
        <v>227</v>
      </c>
      <c r="C190" s="757" t="s">
        <v>7624</v>
      </c>
      <c r="D190" s="757" t="s">
        <v>3680</v>
      </c>
      <c r="E190" s="757" t="s">
        <v>378</v>
      </c>
      <c r="F190" s="757">
        <v>1</v>
      </c>
      <c r="G190" s="757">
        <v>2</v>
      </c>
      <c r="H190" s="649" t="str">
        <f>IF($E190="","",(VLOOKUP($E190,所属・種目コード!$B$2:$D$160,3,0)))</f>
        <v>031215</v>
      </c>
      <c r="I190" t="s">
        <v>3592</v>
      </c>
      <c r="J190" s="758" t="str">
        <f t="shared" si="9"/>
        <v>宮古花輪中中</v>
      </c>
      <c r="K190" s="757" t="s">
        <v>2484</v>
      </c>
      <c r="L190" s="13" t="str">
        <f t="shared" si="8"/>
        <v>ｻｻｷ ｶﾞﾘｭｳ</v>
      </c>
      <c r="M190" s="772"/>
      <c r="N190" s="658"/>
      <c r="O190" s="13">
        <v>216</v>
      </c>
      <c r="P190" s="650" t="s">
        <v>869</v>
      </c>
      <c r="Q190" s="757" t="s">
        <v>2067</v>
      </c>
      <c r="R190" s="757" t="s">
        <v>1793</v>
      </c>
      <c r="S190" s="757" t="s">
        <v>241</v>
      </c>
      <c r="T190" s="757" t="s">
        <v>4414</v>
      </c>
      <c r="U190" s="757">
        <v>2</v>
      </c>
      <c r="W190" s="649" t="str">
        <f>IF($S190="","",(VLOOKUP($S190,所属・種目コード!$B$2:$D$160,3,0)))</f>
        <v>031152</v>
      </c>
      <c r="X190" t="s">
        <v>3592</v>
      </c>
      <c r="Y190" s="758" t="str">
        <f t="shared" si="10"/>
        <v>北上中中</v>
      </c>
      <c r="Z190" s="757" t="s">
        <v>4609</v>
      </c>
      <c r="AA190" s="769" t="str">
        <f t="shared" si="11"/>
        <v>ｷｸﾁ ﾄｳｺ</v>
      </c>
    </row>
    <row r="191" spans="1:27" ht="17" customHeight="1">
      <c r="A191" s="652"/>
      <c r="B191" s="757">
        <v>228</v>
      </c>
      <c r="C191" s="757" t="s">
        <v>6758</v>
      </c>
      <c r="D191" s="757" t="s">
        <v>3681</v>
      </c>
      <c r="E191" s="757" t="s">
        <v>378</v>
      </c>
      <c r="F191" s="757">
        <v>1</v>
      </c>
      <c r="G191" s="757">
        <v>2</v>
      </c>
      <c r="H191" s="649" t="str">
        <f>IF($E191="","",(VLOOKUP($E191,所属・種目コード!$B$2:$D$160,3,0)))</f>
        <v>031215</v>
      </c>
      <c r="I191" t="s">
        <v>3592</v>
      </c>
      <c r="J191" s="758" t="str">
        <f t="shared" si="9"/>
        <v>宮古花輪中中</v>
      </c>
      <c r="K191" s="757" t="s">
        <v>2485</v>
      </c>
      <c r="L191" s="13" t="str">
        <f t="shared" si="8"/>
        <v>ｻﾜﾀﾞ ｹﾝﾄ</v>
      </c>
      <c r="M191" s="772"/>
      <c r="N191" s="658"/>
      <c r="O191" s="13">
        <v>217</v>
      </c>
      <c r="P191" s="650" t="s">
        <v>869</v>
      </c>
      <c r="Q191" s="757" t="s">
        <v>2068</v>
      </c>
      <c r="R191" s="757" t="s">
        <v>1794</v>
      </c>
      <c r="S191" s="757" t="s">
        <v>241</v>
      </c>
      <c r="T191" s="757" t="s">
        <v>4414</v>
      </c>
      <c r="U191" s="757">
        <v>2</v>
      </c>
      <c r="W191" s="649" t="str">
        <f>IF($S191="","",(VLOOKUP($S191,所属・種目コード!$B$2:$D$160,3,0)))</f>
        <v>031152</v>
      </c>
      <c r="X191" t="s">
        <v>3592</v>
      </c>
      <c r="Y191" s="758" t="str">
        <f t="shared" si="10"/>
        <v>北上中中</v>
      </c>
      <c r="Z191" s="757" t="s">
        <v>4610</v>
      </c>
      <c r="AA191" s="769" t="str">
        <f t="shared" si="11"/>
        <v>ｺｳﾉ ﾕﾗ</v>
      </c>
    </row>
    <row r="192" spans="1:27" ht="17" customHeight="1">
      <c r="A192" s="652"/>
      <c r="B192" s="757">
        <v>230</v>
      </c>
      <c r="C192" s="757" t="s">
        <v>6759</v>
      </c>
      <c r="D192" s="757" t="s">
        <v>3682</v>
      </c>
      <c r="E192" s="757" t="s">
        <v>378</v>
      </c>
      <c r="F192" s="757">
        <v>1</v>
      </c>
      <c r="G192" s="757">
        <v>2</v>
      </c>
      <c r="H192" s="649" t="str">
        <f>IF($E192="","",(VLOOKUP($E192,所属・種目コード!$B$2:$D$160,3,0)))</f>
        <v>031215</v>
      </c>
      <c r="I192" t="s">
        <v>3592</v>
      </c>
      <c r="J192" s="758" t="str">
        <f t="shared" si="9"/>
        <v>宮古花輪中中</v>
      </c>
      <c r="K192" s="757" t="s">
        <v>2486</v>
      </c>
      <c r="L192" s="13" t="str">
        <f t="shared" si="8"/>
        <v>ﾜﾀﾞ ｻﾄｼ</v>
      </c>
      <c r="M192" s="772"/>
      <c r="N192" s="658"/>
      <c r="O192" s="13">
        <v>218</v>
      </c>
      <c r="P192" s="650" t="s">
        <v>787</v>
      </c>
      <c r="Q192" s="757" t="s">
        <v>6437</v>
      </c>
      <c r="R192" s="757" t="s">
        <v>1795</v>
      </c>
      <c r="S192" s="757" t="s">
        <v>241</v>
      </c>
      <c r="T192" s="757" t="s">
        <v>4414</v>
      </c>
      <c r="U192" s="757">
        <v>2</v>
      </c>
      <c r="W192" s="649" t="str">
        <f>IF($S192="","",(VLOOKUP($S192,所属・種目コード!$B$2:$D$160,3,0)))</f>
        <v>031152</v>
      </c>
      <c r="X192" t="s">
        <v>3592</v>
      </c>
      <c r="Y192" s="758" t="str">
        <f t="shared" si="10"/>
        <v>北上中中</v>
      </c>
      <c r="Z192" s="757" t="s">
        <v>4611</v>
      </c>
      <c r="AA192" s="769" t="str">
        <f t="shared" si="11"/>
        <v>ｼﾓｾｶﾞﾜ ﾅﾅﾊ</v>
      </c>
    </row>
    <row r="193" spans="1:27" ht="17" customHeight="1">
      <c r="A193" s="652"/>
      <c r="B193" s="757">
        <v>231</v>
      </c>
      <c r="C193" s="757" t="s">
        <v>6760</v>
      </c>
      <c r="D193" s="757" t="s">
        <v>3683</v>
      </c>
      <c r="E193" s="757" t="s">
        <v>304</v>
      </c>
      <c r="F193" s="757">
        <v>1</v>
      </c>
      <c r="G193" s="757">
        <v>3</v>
      </c>
      <c r="H193" s="649" t="str">
        <f>IF($E193="","",(VLOOKUP($E193,所属・種目コード!$B$2:$D$160,3,0)))</f>
        <v>031168</v>
      </c>
      <c r="I193" t="s">
        <v>3592</v>
      </c>
      <c r="J193" s="758" t="str">
        <f t="shared" si="9"/>
        <v>紫波一中中</v>
      </c>
      <c r="K193" s="757" t="s">
        <v>2487</v>
      </c>
      <c r="L193" s="13" t="str">
        <f t="shared" ref="L193:L256" si="12">ASC(K193)</f>
        <v>ｶﾜﾑﾗ ｹﾝｽｹ</v>
      </c>
      <c r="M193" s="772"/>
      <c r="N193" s="658"/>
      <c r="O193" s="13">
        <v>219</v>
      </c>
      <c r="P193" s="650" t="s">
        <v>787</v>
      </c>
      <c r="Q193" s="757" t="s">
        <v>7981</v>
      </c>
      <c r="R193" s="757" t="s">
        <v>1796</v>
      </c>
      <c r="S193" s="757" t="s">
        <v>241</v>
      </c>
      <c r="T193" s="757" t="s">
        <v>4414</v>
      </c>
      <c r="U193" s="757">
        <v>2</v>
      </c>
      <c r="W193" s="649" t="str">
        <f>IF($S193="","",(VLOOKUP($S193,所属・種目コード!$B$2:$D$160,3,0)))</f>
        <v>031152</v>
      </c>
      <c r="X193" t="s">
        <v>3592</v>
      </c>
      <c r="Y193" s="758" t="str">
        <f t="shared" si="10"/>
        <v>北上中中</v>
      </c>
      <c r="Z193" s="757" t="s">
        <v>4612</v>
      </c>
      <c r="AA193" s="769" t="str">
        <f t="shared" si="11"/>
        <v>ｽｶﾞﾉ ｺｺﾛ</v>
      </c>
    </row>
    <row r="194" spans="1:27" ht="17" customHeight="1">
      <c r="A194" s="652"/>
      <c r="B194" s="757">
        <v>232</v>
      </c>
      <c r="C194" s="757" t="s">
        <v>6761</v>
      </c>
      <c r="D194" s="757" t="s">
        <v>1695</v>
      </c>
      <c r="E194" s="757" t="s">
        <v>304</v>
      </c>
      <c r="F194" s="757">
        <v>1</v>
      </c>
      <c r="G194" s="757">
        <v>3</v>
      </c>
      <c r="H194" s="649" t="str">
        <f>IF($E194="","",(VLOOKUP($E194,所属・種目コード!$B$2:$D$160,3,0)))</f>
        <v>031168</v>
      </c>
      <c r="I194" t="s">
        <v>3592</v>
      </c>
      <c r="J194" s="758" t="str">
        <f t="shared" ref="J194:J257" si="13">_xlfn.CONCAT(E194,I194)</f>
        <v>紫波一中中</v>
      </c>
      <c r="K194" s="757" t="s">
        <v>2488</v>
      </c>
      <c r="L194" s="13" t="str">
        <f t="shared" si="12"/>
        <v>ﾌｼﾞﾜﾗ ﾕｳｶﾞ</v>
      </c>
      <c r="M194" s="772"/>
      <c r="N194" s="658"/>
      <c r="O194" s="13">
        <v>220</v>
      </c>
      <c r="P194" s="650" t="s">
        <v>767</v>
      </c>
      <c r="Q194" s="757" t="s">
        <v>6550</v>
      </c>
      <c r="R194" s="757" t="s">
        <v>1366</v>
      </c>
      <c r="S194" s="757" t="s">
        <v>241</v>
      </c>
      <c r="T194" s="757" t="s">
        <v>4414</v>
      </c>
      <c r="U194" s="757">
        <v>2</v>
      </c>
      <c r="W194" s="649" t="str">
        <f>IF($S194="","",(VLOOKUP($S194,所属・種目コード!$B$2:$D$160,3,0)))</f>
        <v>031152</v>
      </c>
      <c r="X194" t="s">
        <v>3592</v>
      </c>
      <c r="Y194" s="758" t="str">
        <f t="shared" ref="Y194:Y257" si="14">_xlfn.CONCAT(S194,X194)</f>
        <v>北上中中</v>
      </c>
      <c r="Z194" s="757" t="s">
        <v>4613</v>
      </c>
      <c r="AA194" s="769" t="str">
        <f t="shared" ref="AA194:AA257" si="15">ASC(Z194)</f>
        <v>ﾆｯﾀ ﾘﾎｺ</v>
      </c>
    </row>
    <row r="195" spans="1:27" ht="17" customHeight="1">
      <c r="A195" s="652"/>
      <c r="B195" s="757">
        <v>233</v>
      </c>
      <c r="C195" s="757" t="s">
        <v>6762</v>
      </c>
      <c r="D195" s="757" t="s">
        <v>1698</v>
      </c>
      <c r="E195" s="757" t="s">
        <v>304</v>
      </c>
      <c r="F195" s="757">
        <v>1</v>
      </c>
      <c r="G195" s="757">
        <v>3</v>
      </c>
      <c r="H195" s="649" t="str">
        <f>IF($E195="","",(VLOOKUP($E195,所属・種目コード!$B$2:$D$160,3,0)))</f>
        <v>031168</v>
      </c>
      <c r="I195" t="s">
        <v>3592</v>
      </c>
      <c r="J195" s="758" t="str">
        <f t="shared" si="13"/>
        <v>紫波一中中</v>
      </c>
      <c r="K195" s="757" t="s">
        <v>2489</v>
      </c>
      <c r="L195" s="13" t="str">
        <f t="shared" si="12"/>
        <v>ﾔﾏｻﾞｷ ﾊﾙﾄ</v>
      </c>
      <c r="M195" s="772"/>
      <c r="N195" s="658"/>
      <c r="O195" s="13">
        <v>221</v>
      </c>
      <c r="P195" s="650" t="s">
        <v>767</v>
      </c>
      <c r="Q195" s="757" t="s">
        <v>2069</v>
      </c>
      <c r="R195" s="757" t="s">
        <v>1797</v>
      </c>
      <c r="S195" s="757" t="s">
        <v>241</v>
      </c>
      <c r="T195" s="757" t="s">
        <v>4414</v>
      </c>
      <c r="U195" s="757">
        <v>2</v>
      </c>
      <c r="W195" s="649" t="str">
        <f>IF($S195="","",(VLOOKUP($S195,所属・種目コード!$B$2:$D$160,3,0)))</f>
        <v>031152</v>
      </c>
      <c r="X195" t="s">
        <v>3592</v>
      </c>
      <c r="Y195" s="758" t="str">
        <f t="shared" si="14"/>
        <v>北上中中</v>
      </c>
      <c r="Z195" s="757" t="s">
        <v>4614</v>
      </c>
      <c r="AA195" s="769" t="str">
        <f t="shared" si="15"/>
        <v>ﾌｼﾞﾄ ﾐﾑ</v>
      </c>
    </row>
    <row r="196" spans="1:27" ht="17" customHeight="1">
      <c r="A196" s="652"/>
      <c r="B196" s="757">
        <v>234</v>
      </c>
      <c r="C196" s="757" t="s">
        <v>6763</v>
      </c>
      <c r="D196" s="757" t="s">
        <v>1696</v>
      </c>
      <c r="E196" s="757" t="s">
        <v>304</v>
      </c>
      <c r="F196" s="757">
        <v>1</v>
      </c>
      <c r="G196" s="757">
        <v>2</v>
      </c>
      <c r="H196" s="649" t="str">
        <f>IF($E196="","",(VLOOKUP($E196,所属・種目コード!$B$2:$D$160,3,0)))</f>
        <v>031168</v>
      </c>
      <c r="I196" t="s">
        <v>3592</v>
      </c>
      <c r="J196" s="758" t="str">
        <f t="shared" si="13"/>
        <v>紫波一中中</v>
      </c>
      <c r="K196" s="757" t="s">
        <v>2490</v>
      </c>
      <c r="L196" s="13" t="str">
        <f t="shared" si="12"/>
        <v>ｳﾒｻﾞﾜ ﾀｲﾁ</v>
      </c>
      <c r="M196" s="772"/>
      <c r="N196" s="658"/>
      <c r="O196" s="13">
        <v>222</v>
      </c>
      <c r="P196" s="650" t="s">
        <v>767</v>
      </c>
      <c r="Q196" s="757" t="s">
        <v>2070</v>
      </c>
      <c r="R196" s="757" t="s">
        <v>1798</v>
      </c>
      <c r="S196" s="757" t="s">
        <v>241</v>
      </c>
      <c r="T196" s="757" t="s">
        <v>4414</v>
      </c>
      <c r="U196" s="757">
        <v>2</v>
      </c>
      <c r="W196" s="649" t="str">
        <f>IF($S196="","",(VLOOKUP($S196,所属・種目コード!$B$2:$D$160,3,0)))</f>
        <v>031152</v>
      </c>
      <c r="X196" t="s">
        <v>3592</v>
      </c>
      <c r="Y196" s="758" t="str">
        <f t="shared" si="14"/>
        <v>北上中中</v>
      </c>
      <c r="Z196" s="757" t="s">
        <v>4615</v>
      </c>
      <c r="AA196" s="769" t="str">
        <f t="shared" si="15"/>
        <v>ﾎﾛｲﾜ ｷｮｳｶ</v>
      </c>
    </row>
    <row r="197" spans="1:27" ht="17" customHeight="1">
      <c r="A197" s="652"/>
      <c r="B197" s="757">
        <v>235</v>
      </c>
      <c r="C197" s="757" t="s">
        <v>6764</v>
      </c>
      <c r="D197" s="757" t="s">
        <v>3684</v>
      </c>
      <c r="E197" s="757" t="s">
        <v>304</v>
      </c>
      <c r="F197" s="757">
        <v>1</v>
      </c>
      <c r="G197" s="757">
        <v>2</v>
      </c>
      <c r="H197" s="649" t="str">
        <f>IF($E197="","",(VLOOKUP($E197,所属・種目コード!$B$2:$D$160,3,0)))</f>
        <v>031168</v>
      </c>
      <c r="I197" t="s">
        <v>3592</v>
      </c>
      <c r="J197" s="758" t="str">
        <f t="shared" si="13"/>
        <v>紫波一中中</v>
      </c>
      <c r="K197" s="757" t="s">
        <v>2491</v>
      </c>
      <c r="L197" s="13" t="str">
        <f t="shared" si="12"/>
        <v>ｵｲｶﾜ ｺｳｷ</v>
      </c>
      <c r="M197" s="772"/>
      <c r="N197" s="658"/>
      <c r="O197" s="13">
        <v>223</v>
      </c>
      <c r="P197" s="650" t="s">
        <v>767</v>
      </c>
      <c r="Q197" s="757" t="s">
        <v>2071</v>
      </c>
      <c r="R197" s="757" t="s">
        <v>1799</v>
      </c>
      <c r="S197" s="757" t="s">
        <v>241</v>
      </c>
      <c r="T197" s="757" t="s">
        <v>4414</v>
      </c>
      <c r="U197" s="757">
        <v>2</v>
      </c>
      <c r="W197" s="649" t="str">
        <f>IF($S197="","",(VLOOKUP($S197,所属・種目コード!$B$2:$D$160,3,0)))</f>
        <v>031152</v>
      </c>
      <c r="X197" t="s">
        <v>3592</v>
      </c>
      <c r="Y197" s="758" t="str">
        <f t="shared" si="14"/>
        <v>北上中中</v>
      </c>
      <c r="Z197" s="757" t="s">
        <v>4616</v>
      </c>
      <c r="AA197" s="769" t="str">
        <f t="shared" si="15"/>
        <v>ﾓﾘｶﾜ ﾐｷ</v>
      </c>
    </row>
    <row r="198" spans="1:27" ht="17" customHeight="1">
      <c r="A198" s="652"/>
      <c r="B198" s="757">
        <v>236</v>
      </c>
      <c r="C198" s="757" t="s">
        <v>6765</v>
      </c>
      <c r="D198" s="757" t="s">
        <v>3685</v>
      </c>
      <c r="E198" s="757" t="s">
        <v>304</v>
      </c>
      <c r="F198" s="757">
        <v>1</v>
      </c>
      <c r="G198" s="757">
        <v>2</v>
      </c>
      <c r="H198" s="649" t="str">
        <f>IF($E198="","",(VLOOKUP($E198,所属・種目コード!$B$2:$D$160,3,0)))</f>
        <v>031168</v>
      </c>
      <c r="I198" t="s">
        <v>3592</v>
      </c>
      <c r="J198" s="758" t="str">
        <f t="shared" si="13"/>
        <v>紫波一中中</v>
      </c>
      <c r="K198" s="757" t="s">
        <v>2492</v>
      </c>
      <c r="L198" s="13" t="str">
        <f t="shared" si="12"/>
        <v>ｵｲｶﾜ ﾕｳｷ</v>
      </c>
      <c r="M198" s="772"/>
      <c r="N198" s="658"/>
      <c r="O198" s="13">
        <v>224</v>
      </c>
      <c r="P198" s="650" t="s">
        <v>767</v>
      </c>
      <c r="Q198" s="757" t="s">
        <v>6056</v>
      </c>
      <c r="R198" s="757" t="s">
        <v>5495</v>
      </c>
      <c r="S198" s="757" t="s">
        <v>241</v>
      </c>
      <c r="T198" s="757" t="s">
        <v>4414</v>
      </c>
      <c r="U198" s="757">
        <v>3</v>
      </c>
      <c r="W198" s="649" t="str">
        <f>IF($S198="","",(VLOOKUP($S198,所属・種目コード!$B$2:$D$160,3,0)))</f>
        <v>031152</v>
      </c>
      <c r="X198" t="s">
        <v>3592</v>
      </c>
      <c r="Y198" s="758" t="str">
        <f t="shared" si="14"/>
        <v>北上中中</v>
      </c>
      <c r="Z198" s="757" t="s">
        <v>4617</v>
      </c>
      <c r="AA198" s="769" t="str">
        <f t="shared" si="15"/>
        <v>ｲﾜｶﾄﾞ ﾁﾅ</v>
      </c>
    </row>
    <row r="199" spans="1:27" ht="17" customHeight="1">
      <c r="A199" s="652"/>
      <c r="B199" s="757">
        <v>237</v>
      </c>
      <c r="C199" s="757" t="s">
        <v>6766</v>
      </c>
      <c r="D199" s="757" t="s">
        <v>3686</v>
      </c>
      <c r="E199" s="757" t="s">
        <v>304</v>
      </c>
      <c r="F199" s="757">
        <v>1</v>
      </c>
      <c r="G199" s="757">
        <v>2</v>
      </c>
      <c r="H199" s="649" t="str">
        <f>IF($E199="","",(VLOOKUP($E199,所属・種目コード!$B$2:$D$160,3,0)))</f>
        <v>031168</v>
      </c>
      <c r="I199" t="s">
        <v>3592</v>
      </c>
      <c r="J199" s="758" t="str">
        <f t="shared" si="13"/>
        <v>紫波一中中</v>
      </c>
      <c r="K199" s="757" t="s">
        <v>2493</v>
      </c>
      <c r="L199" s="13" t="str">
        <f t="shared" si="12"/>
        <v>ｷｸﾁ ｾｲﾀ</v>
      </c>
      <c r="M199" s="772"/>
      <c r="N199" s="658"/>
      <c r="O199" s="13">
        <v>225</v>
      </c>
      <c r="P199" s="650" t="s">
        <v>767</v>
      </c>
      <c r="Q199" s="757" t="s">
        <v>6057</v>
      </c>
      <c r="R199" s="757" t="s">
        <v>5496</v>
      </c>
      <c r="S199" s="757" t="s">
        <v>241</v>
      </c>
      <c r="T199" s="757" t="s">
        <v>4414</v>
      </c>
      <c r="U199" s="757">
        <v>3</v>
      </c>
      <c r="W199" s="649" t="str">
        <f>IF($S199="","",(VLOOKUP($S199,所属・種目コード!$B$2:$D$160,3,0)))</f>
        <v>031152</v>
      </c>
      <c r="X199" t="s">
        <v>3592</v>
      </c>
      <c r="Y199" s="758" t="str">
        <f t="shared" si="14"/>
        <v>北上中中</v>
      </c>
      <c r="Z199" s="757" t="s">
        <v>4618</v>
      </c>
      <c r="AA199" s="769" t="str">
        <f t="shared" si="15"/>
        <v>ｲﾜﾌﾞﾁ ｱｵﾐ</v>
      </c>
    </row>
    <row r="200" spans="1:27" ht="17" customHeight="1">
      <c r="A200" s="652"/>
      <c r="B200" s="757">
        <v>238</v>
      </c>
      <c r="C200" s="757" t="s">
        <v>6767</v>
      </c>
      <c r="D200" s="757" t="s">
        <v>3687</v>
      </c>
      <c r="E200" s="757" t="s">
        <v>424</v>
      </c>
      <c r="F200" s="757">
        <v>1</v>
      </c>
      <c r="G200" s="757">
        <v>3</v>
      </c>
      <c r="H200" s="649" t="str">
        <f>IF($E200="","",(VLOOKUP($E200,所属・種目コード!$B$2:$D$160,3,0)))</f>
        <v>031227</v>
      </c>
      <c r="I200" t="s">
        <v>3592</v>
      </c>
      <c r="J200" s="758" t="str">
        <f t="shared" si="13"/>
        <v>盛岡下橋中中</v>
      </c>
      <c r="K200" s="757" t="s">
        <v>2494</v>
      </c>
      <c r="L200" s="13" t="str">
        <f t="shared" si="12"/>
        <v>ｵｷﾞﾊﾗ ｲﾌﾞｷ</v>
      </c>
      <c r="M200" s="772"/>
      <c r="N200" s="658"/>
      <c r="O200" s="13">
        <v>226</v>
      </c>
      <c r="P200" s="650" t="s">
        <v>767</v>
      </c>
      <c r="Q200" s="757" t="s">
        <v>6438</v>
      </c>
      <c r="R200" s="757" t="s">
        <v>1356</v>
      </c>
      <c r="S200" s="757" t="s">
        <v>241</v>
      </c>
      <c r="T200" s="757" t="s">
        <v>4414</v>
      </c>
      <c r="U200" s="757">
        <v>3</v>
      </c>
      <c r="W200" s="649" t="str">
        <f>IF($S200="","",(VLOOKUP($S200,所属・種目コード!$B$2:$D$160,3,0)))</f>
        <v>031152</v>
      </c>
      <c r="X200" t="s">
        <v>3592</v>
      </c>
      <c r="Y200" s="758" t="str">
        <f t="shared" si="14"/>
        <v>北上中中</v>
      </c>
      <c r="Z200" s="757" t="s">
        <v>4619</v>
      </c>
      <c r="AA200" s="769" t="str">
        <f t="shared" si="15"/>
        <v>ｻｻｷ ﾄﾓｴ</v>
      </c>
    </row>
    <row r="201" spans="1:27" ht="17" customHeight="1">
      <c r="A201" s="652"/>
      <c r="B201" s="757">
        <v>239</v>
      </c>
      <c r="C201" s="757" t="s">
        <v>7717</v>
      </c>
      <c r="D201" s="757" t="s">
        <v>3688</v>
      </c>
      <c r="E201" s="757" t="s">
        <v>424</v>
      </c>
      <c r="F201" s="757">
        <v>1</v>
      </c>
      <c r="G201" s="757">
        <v>3</v>
      </c>
      <c r="H201" s="649" t="str">
        <f>IF($E201="","",(VLOOKUP($E201,所属・種目コード!$B$2:$D$160,3,0)))</f>
        <v>031227</v>
      </c>
      <c r="I201" t="s">
        <v>3592</v>
      </c>
      <c r="J201" s="758" t="str">
        <f t="shared" si="13"/>
        <v>盛岡下橋中中</v>
      </c>
      <c r="K201" s="757" t="s">
        <v>2495</v>
      </c>
      <c r="L201" s="13" t="str">
        <f t="shared" si="12"/>
        <v>ｸﾄﾞｳ ｱﾗﾀ</v>
      </c>
      <c r="M201" s="772"/>
      <c r="N201" s="658"/>
      <c r="O201" s="13">
        <v>227</v>
      </c>
      <c r="P201" s="650" t="s">
        <v>767</v>
      </c>
      <c r="Q201" s="757" t="s">
        <v>6058</v>
      </c>
      <c r="R201" s="757" t="s">
        <v>5497</v>
      </c>
      <c r="S201" s="757" t="s">
        <v>241</v>
      </c>
      <c r="T201" s="757" t="s">
        <v>4414</v>
      </c>
      <c r="U201" s="757">
        <v>3</v>
      </c>
      <c r="W201" s="649" t="str">
        <f>IF($S201="","",(VLOOKUP($S201,所属・種目コード!$B$2:$D$160,3,0)))</f>
        <v>031152</v>
      </c>
      <c r="X201" t="s">
        <v>3592</v>
      </c>
      <c r="Y201" s="758" t="str">
        <f t="shared" si="14"/>
        <v>北上中中</v>
      </c>
      <c r="Z201" s="757" t="s">
        <v>4620</v>
      </c>
      <c r="AA201" s="769" t="str">
        <f t="shared" si="15"/>
        <v>ｼﾉﾊﾗ ﾕﾉ</v>
      </c>
    </row>
    <row r="202" spans="1:27" ht="17" customHeight="1">
      <c r="A202" s="652"/>
      <c r="B202" s="757">
        <v>240</v>
      </c>
      <c r="C202" s="757" t="s">
        <v>6768</v>
      </c>
      <c r="D202" s="757" t="s">
        <v>3689</v>
      </c>
      <c r="E202" s="757" t="s">
        <v>424</v>
      </c>
      <c r="F202" s="757">
        <v>1</v>
      </c>
      <c r="G202" s="757">
        <v>3</v>
      </c>
      <c r="H202" s="649" t="str">
        <f>IF($E202="","",(VLOOKUP($E202,所属・種目コード!$B$2:$D$160,3,0)))</f>
        <v>031227</v>
      </c>
      <c r="I202" t="s">
        <v>3592</v>
      </c>
      <c r="J202" s="758" t="str">
        <f t="shared" si="13"/>
        <v>盛岡下橋中中</v>
      </c>
      <c r="K202" s="757" t="s">
        <v>2496</v>
      </c>
      <c r="L202" s="13" t="str">
        <f t="shared" si="12"/>
        <v>ｺｳｹ ﾀﾞｲﾄ</v>
      </c>
      <c r="M202" s="772"/>
      <c r="N202" s="658"/>
      <c r="O202" s="13">
        <v>228</v>
      </c>
      <c r="P202" s="650" t="s">
        <v>767</v>
      </c>
      <c r="Q202" s="757" t="s">
        <v>6059</v>
      </c>
      <c r="R202" s="757" t="s">
        <v>5498</v>
      </c>
      <c r="S202" s="757" t="s">
        <v>241</v>
      </c>
      <c r="T202" s="757" t="s">
        <v>4414</v>
      </c>
      <c r="U202" s="757">
        <v>3</v>
      </c>
      <c r="W202" s="649" t="str">
        <f>IF($S202="","",(VLOOKUP($S202,所属・種目コード!$B$2:$D$160,3,0)))</f>
        <v>031152</v>
      </c>
      <c r="X202" t="s">
        <v>3592</v>
      </c>
      <c r="Y202" s="758" t="str">
        <f t="shared" si="14"/>
        <v>北上中中</v>
      </c>
      <c r="Z202" s="757" t="s">
        <v>4621</v>
      </c>
      <c r="AA202" s="769" t="str">
        <f t="shared" si="15"/>
        <v>ｼﾐｽﾞ ﾕｳｶ</v>
      </c>
    </row>
    <row r="203" spans="1:27" ht="17" customHeight="1">
      <c r="A203" s="652"/>
      <c r="B203" s="757">
        <v>241</v>
      </c>
      <c r="C203" s="757" t="s">
        <v>6769</v>
      </c>
      <c r="D203" s="757" t="s">
        <v>3690</v>
      </c>
      <c r="E203" s="757" t="s">
        <v>424</v>
      </c>
      <c r="F203" s="757">
        <v>1</v>
      </c>
      <c r="G203" s="757">
        <v>3</v>
      </c>
      <c r="H203" s="649" t="str">
        <f>IF($E203="","",(VLOOKUP($E203,所属・種目コード!$B$2:$D$160,3,0)))</f>
        <v>031227</v>
      </c>
      <c r="I203" t="s">
        <v>3592</v>
      </c>
      <c r="J203" s="758" t="str">
        <f t="shared" si="13"/>
        <v>盛岡下橋中中</v>
      </c>
      <c r="K203" s="757" t="s">
        <v>2497</v>
      </c>
      <c r="L203" s="13" t="str">
        <f t="shared" si="12"/>
        <v>ﾀﾑﾗ ｹｲｷ</v>
      </c>
      <c r="M203" s="772"/>
      <c r="N203" s="658"/>
      <c r="O203" s="13">
        <v>229</v>
      </c>
      <c r="P203" s="650" t="e">
        <v>#N/A</v>
      </c>
      <c r="Q203" s="757" t="s">
        <v>6060</v>
      </c>
      <c r="R203" s="757" t="s">
        <v>5499</v>
      </c>
      <c r="S203" s="757" t="s">
        <v>241</v>
      </c>
      <c r="T203" s="757" t="s">
        <v>4414</v>
      </c>
      <c r="U203" s="757">
        <v>3</v>
      </c>
      <c r="W203" s="649" t="str">
        <f>IF($S203="","",(VLOOKUP($S203,所属・種目コード!$B$2:$D$160,3,0)))</f>
        <v>031152</v>
      </c>
      <c r="X203" t="s">
        <v>3592</v>
      </c>
      <c r="Y203" s="758" t="str">
        <f t="shared" si="14"/>
        <v>北上中中</v>
      </c>
      <c r="Z203" s="757" t="s">
        <v>4622</v>
      </c>
      <c r="AA203" s="769" t="str">
        <f t="shared" si="15"/>
        <v>ﾀｶﾊｼ ﾕｳﾉ</v>
      </c>
    </row>
    <row r="204" spans="1:27" ht="17" customHeight="1">
      <c r="A204" s="652"/>
      <c r="B204" s="757">
        <v>242</v>
      </c>
      <c r="C204" s="757" t="s">
        <v>7625</v>
      </c>
      <c r="D204" s="757" t="s">
        <v>3691</v>
      </c>
      <c r="E204" s="757" t="s">
        <v>424</v>
      </c>
      <c r="F204" s="757">
        <v>1</v>
      </c>
      <c r="G204" s="757">
        <v>3</v>
      </c>
      <c r="H204" s="649" t="str">
        <f>IF($E204="","",(VLOOKUP($E204,所属・種目コード!$B$2:$D$160,3,0)))</f>
        <v>031227</v>
      </c>
      <c r="I204" t="s">
        <v>3592</v>
      </c>
      <c r="J204" s="758" t="str">
        <f t="shared" si="13"/>
        <v>盛岡下橋中中</v>
      </c>
      <c r="K204" s="757" t="s">
        <v>2498</v>
      </c>
      <c r="L204" s="13" t="str">
        <f t="shared" si="12"/>
        <v>ﾆｶｲﾄﾞｳ ｻﾂｷ</v>
      </c>
      <c r="M204" s="772"/>
      <c r="N204" s="658"/>
      <c r="O204" s="13">
        <v>230</v>
      </c>
      <c r="P204" s="650" t="s">
        <v>810</v>
      </c>
      <c r="Q204" s="757" t="s">
        <v>6061</v>
      </c>
      <c r="R204" s="757" t="s">
        <v>5500</v>
      </c>
      <c r="S204" s="757" t="s">
        <v>241</v>
      </c>
      <c r="T204" s="757" t="s">
        <v>4414</v>
      </c>
      <c r="U204" s="757">
        <v>3</v>
      </c>
      <c r="W204" s="649" t="str">
        <f>IF($S204="","",(VLOOKUP($S204,所属・種目コード!$B$2:$D$160,3,0)))</f>
        <v>031152</v>
      </c>
      <c r="X204" t="s">
        <v>3592</v>
      </c>
      <c r="Y204" s="758" t="str">
        <f t="shared" si="14"/>
        <v>北上中中</v>
      </c>
      <c r="Z204" s="757" t="s">
        <v>4623</v>
      </c>
      <c r="AA204" s="769" t="str">
        <f t="shared" si="15"/>
        <v>ﾌｼﾞｵｶ ﾐｻｷ</v>
      </c>
    </row>
    <row r="205" spans="1:27" ht="17" customHeight="1">
      <c r="A205" s="652"/>
      <c r="B205" s="757">
        <v>243</v>
      </c>
      <c r="C205" s="757" t="s">
        <v>6770</v>
      </c>
      <c r="D205" s="757" t="s">
        <v>3692</v>
      </c>
      <c r="E205" s="757" t="s">
        <v>424</v>
      </c>
      <c r="F205" s="757">
        <v>1</v>
      </c>
      <c r="G205" s="757">
        <v>3</v>
      </c>
      <c r="H205" s="649" t="str">
        <f>IF($E205="","",(VLOOKUP($E205,所属・種目コード!$B$2:$D$160,3,0)))</f>
        <v>031227</v>
      </c>
      <c r="I205" t="s">
        <v>3592</v>
      </c>
      <c r="J205" s="758" t="str">
        <f t="shared" si="13"/>
        <v>盛岡下橋中中</v>
      </c>
      <c r="K205" s="757" t="s">
        <v>2499</v>
      </c>
      <c r="L205" s="13" t="str">
        <f t="shared" si="12"/>
        <v>ﾆﾀﾅｲ ﾄﾓｷ</v>
      </c>
      <c r="M205" s="772"/>
      <c r="N205" s="658"/>
      <c r="O205" s="13">
        <v>231</v>
      </c>
      <c r="P205" s="650" t="s">
        <v>810</v>
      </c>
      <c r="Q205" s="757" t="s">
        <v>7982</v>
      </c>
      <c r="R205" s="757" t="s">
        <v>1947</v>
      </c>
      <c r="S205" s="757" t="s">
        <v>241</v>
      </c>
      <c r="T205" s="757" t="s">
        <v>4414</v>
      </c>
      <c r="U205" s="757">
        <v>2</v>
      </c>
      <c r="W205" s="649" t="str">
        <f>IF($S205="","",(VLOOKUP($S205,所属・種目コード!$B$2:$D$160,3,0)))</f>
        <v>031152</v>
      </c>
      <c r="X205" t="s">
        <v>3592</v>
      </c>
      <c r="Y205" s="758" t="str">
        <f t="shared" si="14"/>
        <v>北上中中</v>
      </c>
      <c r="Z205" s="757" t="s">
        <v>4624</v>
      </c>
      <c r="AA205" s="769" t="str">
        <f t="shared" si="15"/>
        <v>ﾀｶﾊｼ ｽｽﾞ</v>
      </c>
    </row>
    <row r="206" spans="1:27" ht="17" customHeight="1">
      <c r="A206" s="652"/>
      <c r="B206" s="757">
        <v>244</v>
      </c>
      <c r="C206" s="757" t="s">
        <v>6771</v>
      </c>
      <c r="D206" s="757" t="s">
        <v>3693</v>
      </c>
      <c r="E206" s="757" t="s">
        <v>424</v>
      </c>
      <c r="F206" s="757">
        <v>1</v>
      </c>
      <c r="G206" s="757">
        <v>3</v>
      </c>
      <c r="H206" s="649" t="str">
        <f>IF($E206="","",(VLOOKUP($E206,所属・種目コード!$B$2:$D$160,3,0)))</f>
        <v>031227</v>
      </c>
      <c r="I206" t="s">
        <v>3592</v>
      </c>
      <c r="J206" s="758" t="str">
        <f t="shared" si="13"/>
        <v>盛岡下橋中中</v>
      </c>
      <c r="K206" s="757" t="s">
        <v>2500</v>
      </c>
      <c r="L206" s="13" t="str">
        <f t="shared" si="12"/>
        <v>ﾋﾗﾉ ｿｳｼ</v>
      </c>
      <c r="M206" s="772"/>
      <c r="N206" s="658"/>
      <c r="O206" s="13">
        <v>232</v>
      </c>
      <c r="P206" s="650" t="s">
        <v>810</v>
      </c>
      <c r="Q206" s="757" t="s">
        <v>6439</v>
      </c>
      <c r="R206" s="757" t="s">
        <v>5501</v>
      </c>
      <c r="S206" s="757" t="s">
        <v>353</v>
      </c>
      <c r="T206" s="757" t="s">
        <v>4414</v>
      </c>
      <c r="U206" s="757">
        <v>3</v>
      </c>
      <c r="W206" s="649" t="str">
        <f>IF($S206="","",(VLOOKUP($S206,所属・種目コード!$B$2:$D$160,3,0)))</f>
        <v>031189</v>
      </c>
      <c r="X206" t="s">
        <v>3592</v>
      </c>
      <c r="Y206" s="758" t="str">
        <f t="shared" si="14"/>
        <v>八幡平西根中中</v>
      </c>
      <c r="Z206" s="757" t="s">
        <v>4625</v>
      </c>
      <c r="AA206" s="769" t="str">
        <f t="shared" si="15"/>
        <v>ｴﾝﾄﾞｳ ﾎﾉｶ</v>
      </c>
    </row>
    <row r="207" spans="1:27" ht="17" customHeight="1">
      <c r="A207" s="652"/>
      <c r="B207" s="757">
        <v>245</v>
      </c>
      <c r="C207" s="757" t="s">
        <v>6772</v>
      </c>
      <c r="D207" s="757" t="s">
        <v>1096</v>
      </c>
      <c r="E207" s="757" t="s">
        <v>424</v>
      </c>
      <c r="F207" s="757">
        <v>1</v>
      </c>
      <c r="G207" s="757">
        <v>3</v>
      </c>
      <c r="H207" s="649" t="str">
        <f>IF($E207="","",(VLOOKUP($E207,所属・種目コード!$B$2:$D$160,3,0)))</f>
        <v>031227</v>
      </c>
      <c r="I207" t="s">
        <v>3592</v>
      </c>
      <c r="J207" s="758" t="str">
        <f t="shared" si="13"/>
        <v>盛岡下橋中中</v>
      </c>
      <c r="K207" s="757" t="s">
        <v>2501</v>
      </c>
      <c r="L207" s="13" t="str">
        <f t="shared" si="12"/>
        <v>ﾌｶｻﾞﾜ ｿｳﾀ</v>
      </c>
      <c r="M207" s="772"/>
      <c r="N207" s="658"/>
      <c r="O207" s="13">
        <v>233</v>
      </c>
      <c r="P207" s="650" t="s">
        <v>810</v>
      </c>
      <c r="Q207" s="757" t="s">
        <v>6440</v>
      </c>
      <c r="R207" s="757" t="s">
        <v>5502</v>
      </c>
      <c r="S207" s="757" t="s">
        <v>353</v>
      </c>
      <c r="T207" s="757" t="s">
        <v>4414</v>
      </c>
      <c r="U207" s="757">
        <v>3</v>
      </c>
      <c r="W207" s="649" t="str">
        <f>IF($S207="","",(VLOOKUP($S207,所属・種目コード!$B$2:$D$160,3,0)))</f>
        <v>031189</v>
      </c>
      <c r="X207" t="s">
        <v>3592</v>
      </c>
      <c r="Y207" s="758" t="str">
        <f t="shared" si="14"/>
        <v>八幡平西根中中</v>
      </c>
      <c r="Z207" s="757" t="s">
        <v>4626</v>
      </c>
      <c r="AA207" s="769" t="str">
        <f t="shared" si="15"/>
        <v>ｴﾝﾄﾞｳ ﾕﾒｶ</v>
      </c>
    </row>
    <row r="208" spans="1:27" ht="17" customHeight="1">
      <c r="A208" s="652"/>
      <c r="B208" s="757">
        <v>246</v>
      </c>
      <c r="C208" s="757" t="s">
        <v>6773</v>
      </c>
      <c r="D208" s="757" t="s">
        <v>3694</v>
      </c>
      <c r="E208" s="757" t="s">
        <v>424</v>
      </c>
      <c r="F208" s="757">
        <v>1</v>
      </c>
      <c r="G208" s="757">
        <v>3</v>
      </c>
      <c r="H208" s="649" t="str">
        <f>IF($E208="","",(VLOOKUP($E208,所属・種目コード!$B$2:$D$160,3,0)))</f>
        <v>031227</v>
      </c>
      <c r="I208" t="s">
        <v>3592</v>
      </c>
      <c r="J208" s="758" t="str">
        <f t="shared" si="13"/>
        <v>盛岡下橋中中</v>
      </c>
      <c r="K208" s="757" t="s">
        <v>2502</v>
      </c>
      <c r="L208" s="13" t="str">
        <f t="shared" si="12"/>
        <v>ﾐﾔﾀ ﾘｸﾄ</v>
      </c>
      <c r="M208" s="772"/>
      <c r="N208" s="658"/>
      <c r="O208" s="13">
        <v>234</v>
      </c>
      <c r="P208" s="650" t="s">
        <v>810</v>
      </c>
      <c r="Q208" s="757" t="s">
        <v>6062</v>
      </c>
      <c r="R208" s="757" t="s">
        <v>5503</v>
      </c>
      <c r="S208" s="757" t="s">
        <v>353</v>
      </c>
      <c r="T208" s="757" t="s">
        <v>4414</v>
      </c>
      <c r="U208" s="757">
        <v>3</v>
      </c>
      <c r="W208" s="649" t="str">
        <f>IF($S208="","",(VLOOKUP($S208,所属・種目コード!$B$2:$D$160,3,0)))</f>
        <v>031189</v>
      </c>
      <c r="X208" t="s">
        <v>3592</v>
      </c>
      <c r="Y208" s="758" t="str">
        <f t="shared" si="14"/>
        <v>八幡平西根中中</v>
      </c>
      <c r="Z208" s="757" t="s">
        <v>4627</v>
      </c>
      <c r="AA208" s="769" t="str">
        <f t="shared" si="15"/>
        <v>ｶﾐﾀｲﾗ ﾋｲﾅ</v>
      </c>
    </row>
    <row r="209" spans="1:27" ht="17" customHeight="1">
      <c r="A209" s="652"/>
      <c r="B209" s="757">
        <v>247</v>
      </c>
      <c r="C209" s="757" t="s">
        <v>6774</v>
      </c>
      <c r="D209" s="757" t="s">
        <v>3695</v>
      </c>
      <c r="E209" s="757" t="s">
        <v>424</v>
      </c>
      <c r="F209" s="757">
        <v>1</v>
      </c>
      <c r="G209" s="757">
        <v>2</v>
      </c>
      <c r="H209" s="649" t="str">
        <f>IF($E209="","",(VLOOKUP($E209,所属・種目コード!$B$2:$D$160,3,0)))</f>
        <v>031227</v>
      </c>
      <c r="I209" t="s">
        <v>3592</v>
      </c>
      <c r="J209" s="758" t="str">
        <f t="shared" si="13"/>
        <v>盛岡下橋中中</v>
      </c>
      <c r="K209" s="757" t="s">
        <v>2503</v>
      </c>
      <c r="L209" s="13" t="str">
        <f t="shared" si="12"/>
        <v>ｱｻｶﾜ ﾛｲ</v>
      </c>
      <c r="M209" s="772"/>
      <c r="N209" s="658"/>
      <c r="O209" s="13">
        <v>235</v>
      </c>
      <c r="P209" s="650" t="s">
        <v>810</v>
      </c>
      <c r="Q209" s="757" t="s">
        <v>6441</v>
      </c>
      <c r="R209" s="757" t="s">
        <v>5504</v>
      </c>
      <c r="S209" s="757" t="s">
        <v>353</v>
      </c>
      <c r="T209" s="757" t="s">
        <v>4414</v>
      </c>
      <c r="U209" s="757">
        <v>3</v>
      </c>
      <c r="W209" s="649" t="str">
        <f>IF($S209="","",(VLOOKUP($S209,所属・種目コード!$B$2:$D$160,3,0)))</f>
        <v>031189</v>
      </c>
      <c r="X209" t="s">
        <v>3592</v>
      </c>
      <c r="Y209" s="758" t="str">
        <f t="shared" si="14"/>
        <v>八幡平西根中中</v>
      </c>
      <c r="Z209" s="757" t="s">
        <v>4628</v>
      </c>
      <c r="AA209" s="769" t="str">
        <f t="shared" si="15"/>
        <v>ｸﾄﾞｳ ﾎﾉｶ</v>
      </c>
    </row>
    <row r="210" spans="1:27" ht="17" customHeight="1">
      <c r="A210" s="652"/>
      <c r="B210" s="757">
        <v>248</v>
      </c>
      <c r="C210" s="757" t="s">
        <v>6775</v>
      </c>
      <c r="D210" s="757" t="s">
        <v>3696</v>
      </c>
      <c r="E210" s="757" t="s">
        <v>424</v>
      </c>
      <c r="F210" s="757">
        <v>1</v>
      </c>
      <c r="G210" s="757">
        <v>2</v>
      </c>
      <c r="H210" s="649" t="str">
        <f>IF($E210="","",(VLOOKUP($E210,所属・種目コード!$B$2:$D$160,3,0)))</f>
        <v>031227</v>
      </c>
      <c r="I210" t="s">
        <v>3592</v>
      </c>
      <c r="J210" s="758" t="str">
        <f t="shared" si="13"/>
        <v>盛岡下橋中中</v>
      </c>
      <c r="K210" s="757" t="s">
        <v>2504</v>
      </c>
      <c r="L210" s="13" t="str">
        <f t="shared" si="12"/>
        <v>ｻｸﾗﾀﾞ ﾀｹﾄ</v>
      </c>
      <c r="M210" s="772"/>
      <c r="N210" s="658"/>
      <c r="O210" s="13">
        <v>236</v>
      </c>
      <c r="P210" s="650" t="s">
        <v>810</v>
      </c>
      <c r="Q210" s="757" t="s">
        <v>6063</v>
      </c>
      <c r="R210" s="757" t="s">
        <v>5505</v>
      </c>
      <c r="S210" s="757" t="s">
        <v>353</v>
      </c>
      <c r="T210" s="757" t="s">
        <v>4414</v>
      </c>
      <c r="U210" s="757">
        <v>3</v>
      </c>
      <c r="W210" s="649" t="str">
        <f>IF($S210="","",(VLOOKUP($S210,所属・種目コード!$B$2:$D$160,3,0)))</f>
        <v>031189</v>
      </c>
      <c r="X210" t="s">
        <v>3592</v>
      </c>
      <c r="Y210" s="758" t="str">
        <f t="shared" si="14"/>
        <v>八幡平西根中中</v>
      </c>
      <c r="Z210" s="757" t="s">
        <v>4629</v>
      </c>
      <c r="AA210" s="769" t="str">
        <f t="shared" si="15"/>
        <v>ｺﾊﾞﾔｼ ﾕﾅ</v>
      </c>
    </row>
    <row r="211" spans="1:27" ht="17" customHeight="1">
      <c r="A211" s="652"/>
      <c r="B211" s="757">
        <v>249</v>
      </c>
      <c r="C211" s="757" t="s">
        <v>6776</v>
      </c>
      <c r="D211" s="757" t="s">
        <v>1771</v>
      </c>
      <c r="E211" s="757" t="s">
        <v>424</v>
      </c>
      <c r="F211" s="757">
        <v>1</v>
      </c>
      <c r="G211" s="757">
        <v>2</v>
      </c>
      <c r="H211" s="649" t="str">
        <f>IF($E211="","",(VLOOKUP($E211,所属・種目コード!$B$2:$D$160,3,0)))</f>
        <v>031227</v>
      </c>
      <c r="I211" t="s">
        <v>3592</v>
      </c>
      <c r="J211" s="758" t="str">
        <f t="shared" si="13"/>
        <v>盛岡下橋中中</v>
      </c>
      <c r="K211" s="757" t="s">
        <v>2505</v>
      </c>
      <c r="L211" s="13" t="str">
        <f t="shared" si="12"/>
        <v>ﾀｶﾊｼ ﾕｳﾀ</v>
      </c>
      <c r="M211" s="772"/>
      <c r="N211" s="658"/>
      <c r="O211" s="13">
        <v>237</v>
      </c>
      <c r="P211" s="650" t="s">
        <v>810</v>
      </c>
      <c r="Q211" s="757" t="s">
        <v>6064</v>
      </c>
      <c r="R211" s="757" t="s">
        <v>5506</v>
      </c>
      <c r="S211" s="757" t="s">
        <v>353</v>
      </c>
      <c r="T211" s="757" t="s">
        <v>4414</v>
      </c>
      <c r="U211" s="757">
        <v>3</v>
      </c>
      <c r="W211" s="649" t="str">
        <f>IF($S211="","",(VLOOKUP($S211,所属・種目コード!$B$2:$D$160,3,0)))</f>
        <v>031189</v>
      </c>
      <c r="X211" t="s">
        <v>3592</v>
      </c>
      <c r="Y211" s="758" t="str">
        <f t="shared" si="14"/>
        <v>八幡平西根中中</v>
      </c>
      <c r="Z211" s="757" t="s">
        <v>4630</v>
      </c>
      <c r="AA211" s="769" t="str">
        <f t="shared" si="15"/>
        <v>ｻﾄｳ ﾁｬﾒ</v>
      </c>
    </row>
    <row r="212" spans="1:27" ht="17" customHeight="1">
      <c r="A212" s="652"/>
      <c r="B212" s="757">
        <v>250</v>
      </c>
      <c r="C212" s="757" t="s">
        <v>6777</v>
      </c>
      <c r="D212" s="757" t="s">
        <v>3697</v>
      </c>
      <c r="E212" s="757" t="s">
        <v>424</v>
      </c>
      <c r="F212" s="757">
        <v>1</v>
      </c>
      <c r="G212" s="757">
        <v>2</v>
      </c>
      <c r="H212" s="649" t="str">
        <f>IF($E212="","",(VLOOKUP($E212,所属・種目コード!$B$2:$D$160,3,0)))</f>
        <v>031227</v>
      </c>
      <c r="I212" t="s">
        <v>3592</v>
      </c>
      <c r="J212" s="758" t="str">
        <f t="shared" si="13"/>
        <v>盛岡下橋中中</v>
      </c>
      <c r="K212" s="757" t="s">
        <v>2506</v>
      </c>
      <c r="L212" s="13" t="str">
        <f t="shared" si="12"/>
        <v>ﾀﾅｶ ｺｳｷ</v>
      </c>
      <c r="M212" s="772"/>
      <c r="N212" s="658"/>
      <c r="O212" s="13">
        <v>238</v>
      </c>
      <c r="P212" s="650" t="s">
        <v>810</v>
      </c>
      <c r="Q212" s="757" t="s">
        <v>6065</v>
      </c>
      <c r="R212" s="757" t="s">
        <v>5507</v>
      </c>
      <c r="S212" s="757" t="s">
        <v>353</v>
      </c>
      <c r="T212" s="757" t="s">
        <v>4414</v>
      </c>
      <c r="U212" s="757">
        <v>2</v>
      </c>
      <c r="W212" s="649" t="str">
        <f>IF($S212="","",(VLOOKUP($S212,所属・種目コード!$B$2:$D$160,3,0)))</f>
        <v>031189</v>
      </c>
      <c r="X212" t="s">
        <v>3592</v>
      </c>
      <c r="Y212" s="758" t="str">
        <f t="shared" si="14"/>
        <v>八幡平西根中中</v>
      </c>
      <c r="Z212" s="757" t="s">
        <v>4631</v>
      </c>
      <c r="AA212" s="769" t="str">
        <f t="shared" si="15"/>
        <v>ｴﾄｳ ﾕｲﾅ</v>
      </c>
    </row>
    <row r="213" spans="1:27" ht="17" customHeight="1">
      <c r="A213" s="652"/>
      <c r="B213" s="757">
        <v>251</v>
      </c>
      <c r="C213" s="757" t="s">
        <v>6778</v>
      </c>
      <c r="D213" s="757" t="s">
        <v>887</v>
      </c>
      <c r="E213" s="757" t="s">
        <v>300</v>
      </c>
      <c r="F213" s="757">
        <v>1</v>
      </c>
      <c r="G213" s="757">
        <v>3</v>
      </c>
      <c r="H213" s="649" t="str">
        <f>IF($E213="","",(VLOOKUP($E213,所属・種目コード!$B$2:$D$160,3,0)))</f>
        <v>031167</v>
      </c>
      <c r="I213" t="s">
        <v>3592</v>
      </c>
      <c r="J213" s="758" t="str">
        <f t="shared" si="13"/>
        <v>雫石中中</v>
      </c>
      <c r="K213" s="757" t="s">
        <v>2507</v>
      </c>
      <c r="L213" s="13" t="str">
        <f t="shared" si="12"/>
        <v>ｲｼﾀﾞ ﾘｭｳﾄ</v>
      </c>
      <c r="M213" s="772"/>
      <c r="N213" s="658"/>
      <c r="O213" s="13">
        <v>239</v>
      </c>
      <c r="P213" s="650" t="s">
        <v>790</v>
      </c>
      <c r="Q213" s="757" t="s">
        <v>6066</v>
      </c>
      <c r="R213" s="757" t="s">
        <v>5508</v>
      </c>
      <c r="S213" s="757" t="s">
        <v>353</v>
      </c>
      <c r="T213" s="757" t="s">
        <v>4414</v>
      </c>
      <c r="U213" s="757">
        <v>2</v>
      </c>
      <c r="W213" s="649" t="str">
        <f>IF($S213="","",(VLOOKUP($S213,所属・種目コード!$B$2:$D$160,3,0)))</f>
        <v>031189</v>
      </c>
      <c r="X213" t="s">
        <v>3592</v>
      </c>
      <c r="Y213" s="758" t="str">
        <f t="shared" si="14"/>
        <v>八幡平西根中中</v>
      </c>
      <c r="Z213" s="757" t="s">
        <v>4632</v>
      </c>
      <c r="AA213" s="769" t="str">
        <f t="shared" si="15"/>
        <v>ｴﾝﾄﾞｳ ﾘﾎ</v>
      </c>
    </row>
    <row r="214" spans="1:27" ht="17" customHeight="1">
      <c r="A214" s="652"/>
      <c r="B214" s="757">
        <v>252</v>
      </c>
      <c r="C214" s="757" t="s">
        <v>6779</v>
      </c>
      <c r="D214" s="757" t="s">
        <v>1088</v>
      </c>
      <c r="E214" s="757" t="s">
        <v>300</v>
      </c>
      <c r="F214" s="757">
        <v>1</v>
      </c>
      <c r="G214" s="757">
        <v>3</v>
      </c>
      <c r="H214" s="649" t="str">
        <f>IF($E214="","",(VLOOKUP($E214,所属・種目コード!$B$2:$D$160,3,0)))</f>
        <v>031167</v>
      </c>
      <c r="I214" t="s">
        <v>3592</v>
      </c>
      <c r="J214" s="758" t="str">
        <f t="shared" si="13"/>
        <v>雫石中中</v>
      </c>
      <c r="K214" s="757" t="s">
        <v>2508</v>
      </c>
      <c r="L214" s="13" t="str">
        <f t="shared" si="12"/>
        <v>ｲﾜﾓﾁ ﾊﾙｶ</v>
      </c>
      <c r="M214" s="772"/>
      <c r="N214" s="658"/>
      <c r="O214" s="13">
        <v>240</v>
      </c>
      <c r="P214" s="650" t="s">
        <v>790</v>
      </c>
      <c r="Q214" s="757" t="s">
        <v>6067</v>
      </c>
      <c r="R214" s="757" t="s">
        <v>5509</v>
      </c>
      <c r="S214" s="757" t="s">
        <v>353</v>
      </c>
      <c r="T214" s="757" t="s">
        <v>4414</v>
      </c>
      <c r="U214" s="757">
        <v>2</v>
      </c>
      <c r="W214" s="649" t="str">
        <f>IF($S214="","",(VLOOKUP($S214,所属・種目コード!$B$2:$D$160,3,0)))</f>
        <v>031189</v>
      </c>
      <c r="X214" t="s">
        <v>3592</v>
      </c>
      <c r="Y214" s="758" t="str">
        <f t="shared" si="14"/>
        <v>八幡平西根中中</v>
      </c>
      <c r="Z214" s="757" t="s">
        <v>4633</v>
      </c>
      <c r="AA214" s="769" t="str">
        <f t="shared" si="15"/>
        <v>ｸﾄﾞｳ ｻｷ</v>
      </c>
    </row>
    <row r="215" spans="1:27" ht="17" customHeight="1">
      <c r="A215" s="652"/>
      <c r="B215" s="757">
        <v>253</v>
      </c>
      <c r="C215" s="757" t="s">
        <v>6780</v>
      </c>
      <c r="D215" s="757" t="s">
        <v>1089</v>
      </c>
      <c r="E215" s="757" t="s">
        <v>300</v>
      </c>
      <c r="F215" s="757">
        <v>1</v>
      </c>
      <c r="G215" s="757">
        <v>3</v>
      </c>
      <c r="H215" s="649" t="str">
        <f>IF($E215="","",(VLOOKUP($E215,所属・種目コード!$B$2:$D$160,3,0)))</f>
        <v>031167</v>
      </c>
      <c r="I215" t="s">
        <v>3592</v>
      </c>
      <c r="J215" s="758" t="str">
        <f t="shared" si="13"/>
        <v>雫石中中</v>
      </c>
      <c r="K215" s="757" t="s">
        <v>2509</v>
      </c>
      <c r="L215" s="13" t="str">
        <f t="shared" si="12"/>
        <v>ｺﾊﾞﾔｼ ﾘｭｳﾔ</v>
      </c>
      <c r="M215" s="772"/>
      <c r="N215" s="658"/>
      <c r="O215" s="13">
        <v>241</v>
      </c>
      <c r="P215" s="650" t="s">
        <v>790</v>
      </c>
      <c r="Q215" s="757" t="s">
        <v>6068</v>
      </c>
      <c r="R215" s="757" t="s">
        <v>1318</v>
      </c>
      <c r="S215" s="757" t="s">
        <v>353</v>
      </c>
      <c r="T215" s="757" t="s">
        <v>4414</v>
      </c>
      <c r="U215" s="757">
        <v>2</v>
      </c>
      <c r="W215" s="649" t="str">
        <f>IF($S215="","",(VLOOKUP($S215,所属・種目コード!$B$2:$D$160,3,0)))</f>
        <v>031189</v>
      </c>
      <c r="X215" t="s">
        <v>3592</v>
      </c>
      <c r="Y215" s="758" t="str">
        <f t="shared" si="14"/>
        <v>八幡平西根中中</v>
      </c>
      <c r="Z215" s="757" t="s">
        <v>4509</v>
      </c>
      <c r="AA215" s="769" t="str">
        <f t="shared" si="15"/>
        <v>ｸﾏｶﾞｲ ﾋﾖﾘ</v>
      </c>
    </row>
    <row r="216" spans="1:27" ht="17" customHeight="1">
      <c r="A216" s="652"/>
      <c r="B216" s="757">
        <v>254</v>
      </c>
      <c r="C216" s="757" t="s">
        <v>7718</v>
      </c>
      <c r="D216" s="757" t="s">
        <v>1090</v>
      </c>
      <c r="E216" s="757" t="s">
        <v>300</v>
      </c>
      <c r="F216" s="757">
        <v>1</v>
      </c>
      <c r="G216" s="757">
        <v>3</v>
      </c>
      <c r="H216" s="649" t="str">
        <f>IF($E216="","",(VLOOKUP($E216,所属・種目コード!$B$2:$D$160,3,0)))</f>
        <v>031167</v>
      </c>
      <c r="I216" t="s">
        <v>3592</v>
      </c>
      <c r="J216" s="758" t="str">
        <f t="shared" si="13"/>
        <v>雫石中中</v>
      </c>
      <c r="K216" s="757" t="s">
        <v>2510</v>
      </c>
      <c r="L216" s="13" t="str">
        <f t="shared" si="12"/>
        <v>ｻｸﾗﾀﾞ ｹｲ</v>
      </c>
      <c r="M216" s="772"/>
      <c r="N216" s="658"/>
      <c r="O216" s="13">
        <v>242</v>
      </c>
      <c r="P216" s="650" t="s">
        <v>790</v>
      </c>
      <c r="Q216" s="757" t="s">
        <v>6069</v>
      </c>
      <c r="R216" s="757" t="s">
        <v>5510</v>
      </c>
      <c r="S216" s="757" t="s">
        <v>361</v>
      </c>
      <c r="T216" s="757" t="s">
        <v>4414</v>
      </c>
      <c r="U216" s="757">
        <v>3</v>
      </c>
      <c r="W216" s="649" t="str">
        <f>IF($S216="","",(VLOOKUP($S216,所属・種目コード!$B$2:$D$160,3,0)))</f>
        <v>031197</v>
      </c>
      <c r="X216" t="s">
        <v>3592</v>
      </c>
      <c r="Y216" s="758" t="str">
        <f t="shared" si="14"/>
        <v>花巻中中</v>
      </c>
      <c r="Z216" s="757" t="s">
        <v>4634</v>
      </c>
      <c r="AA216" s="769" t="str">
        <f t="shared" si="15"/>
        <v>ｵｸﾔﾏ ｻﾎ</v>
      </c>
    </row>
    <row r="217" spans="1:27" ht="17" customHeight="1">
      <c r="A217" s="652"/>
      <c r="B217" s="757">
        <v>255</v>
      </c>
      <c r="C217" s="757" t="s">
        <v>6781</v>
      </c>
      <c r="D217" s="757" t="s">
        <v>1091</v>
      </c>
      <c r="E217" s="757" t="s">
        <v>300</v>
      </c>
      <c r="F217" s="757">
        <v>1</v>
      </c>
      <c r="G217" s="757">
        <v>3</v>
      </c>
      <c r="H217" s="649" t="str">
        <f>IF($E217="","",(VLOOKUP($E217,所属・種目コード!$B$2:$D$160,3,0)))</f>
        <v>031167</v>
      </c>
      <c r="I217" t="s">
        <v>3592</v>
      </c>
      <c r="J217" s="758" t="str">
        <f t="shared" si="13"/>
        <v>雫石中中</v>
      </c>
      <c r="K217" s="757" t="s">
        <v>2511</v>
      </c>
      <c r="L217" s="13" t="str">
        <f t="shared" si="12"/>
        <v>ﾅﾗﾔﾏ ｺｳｷ</v>
      </c>
      <c r="M217" s="772"/>
      <c r="N217" s="658"/>
      <c r="O217" s="13">
        <v>243</v>
      </c>
      <c r="P217" s="650" t="s">
        <v>790</v>
      </c>
      <c r="Q217" s="757" t="s">
        <v>7983</v>
      </c>
      <c r="R217" s="757" t="s">
        <v>5511</v>
      </c>
      <c r="S217" s="757" t="s">
        <v>361</v>
      </c>
      <c r="T217" s="757" t="s">
        <v>4414</v>
      </c>
      <c r="U217" s="757">
        <v>3</v>
      </c>
      <c r="W217" s="649" t="str">
        <f>IF($S217="","",(VLOOKUP($S217,所属・種目コード!$B$2:$D$160,3,0)))</f>
        <v>031197</v>
      </c>
      <c r="X217" t="s">
        <v>3592</v>
      </c>
      <c r="Y217" s="758" t="str">
        <f t="shared" si="14"/>
        <v>花巻中中</v>
      </c>
      <c r="Z217" s="757" t="s">
        <v>4635</v>
      </c>
      <c r="AA217" s="769" t="str">
        <f t="shared" si="15"/>
        <v>ﾌﾞﾄｳ ﾘﾝ</v>
      </c>
    </row>
    <row r="218" spans="1:27" ht="17" customHeight="1">
      <c r="A218" s="652"/>
      <c r="B218" s="757">
        <v>256</v>
      </c>
      <c r="C218" s="757" t="s">
        <v>6782</v>
      </c>
      <c r="D218" s="757" t="s">
        <v>1092</v>
      </c>
      <c r="E218" s="757" t="s">
        <v>300</v>
      </c>
      <c r="F218" s="757">
        <v>1</v>
      </c>
      <c r="G218" s="757">
        <v>3</v>
      </c>
      <c r="H218" s="649" t="str">
        <f>IF($E218="","",(VLOOKUP($E218,所属・種目コード!$B$2:$D$160,3,0)))</f>
        <v>031167</v>
      </c>
      <c r="I218" t="s">
        <v>3592</v>
      </c>
      <c r="J218" s="758" t="str">
        <f t="shared" si="13"/>
        <v>雫石中中</v>
      </c>
      <c r="K218" s="757" t="s">
        <v>2512</v>
      </c>
      <c r="L218" s="13" t="str">
        <f t="shared" si="12"/>
        <v>ﾌｼﾞﾓﾄ ｹﾞﾝｷ</v>
      </c>
      <c r="M218" s="772"/>
      <c r="N218" s="658"/>
      <c r="O218" s="13">
        <v>244</v>
      </c>
      <c r="P218" s="650" t="s">
        <v>790</v>
      </c>
      <c r="Q218" s="757" t="s">
        <v>6070</v>
      </c>
      <c r="R218" s="757" t="s">
        <v>5512</v>
      </c>
      <c r="S218" s="757" t="s">
        <v>361</v>
      </c>
      <c r="T218" s="757" t="s">
        <v>4414</v>
      </c>
      <c r="U218" s="757">
        <v>2</v>
      </c>
      <c r="W218" s="649" t="str">
        <f>IF($S218="","",(VLOOKUP($S218,所属・種目コード!$B$2:$D$160,3,0)))</f>
        <v>031197</v>
      </c>
      <c r="X218" t="s">
        <v>3592</v>
      </c>
      <c r="Y218" s="758" t="str">
        <f t="shared" si="14"/>
        <v>花巻中中</v>
      </c>
      <c r="Z218" s="757" t="s">
        <v>4636</v>
      </c>
      <c r="AA218" s="769" t="str">
        <f t="shared" si="15"/>
        <v>ｽｶﾞﾜﾗ ｱﾕ</v>
      </c>
    </row>
    <row r="219" spans="1:27" ht="17" customHeight="1">
      <c r="A219" s="652"/>
      <c r="B219" s="757">
        <v>257</v>
      </c>
      <c r="C219" s="757" t="s">
        <v>6783</v>
      </c>
      <c r="D219" s="757" t="s">
        <v>1093</v>
      </c>
      <c r="E219" s="757" t="s">
        <v>300</v>
      </c>
      <c r="F219" s="757">
        <v>1</v>
      </c>
      <c r="G219" s="757">
        <v>3</v>
      </c>
      <c r="H219" s="649" t="str">
        <f>IF($E219="","",(VLOOKUP($E219,所属・種目コード!$B$2:$D$160,3,0)))</f>
        <v>031167</v>
      </c>
      <c r="I219" t="s">
        <v>3592</v>
      </c>
      <c r="J219" s="758" t="str">
        <f t="shared" si="13"/>
        <v>雫石中中</v>
      </c>
      <c r="K219" s="757" t="s">
        <v>2343</v>
      </c>
      <c r="L219" s="13" t="str">
        <f t="shared" si="12"/>
        <v>ﾌﾙﾀﾞﾃ ﾘｮｳｾｲ</v>
      </c>
      <c r="M219" s="772"/>
      <c r="N219" s="658"/>
      <c r="O219" s="13">
        <v>245</v>
      </c>
      <c r="P219" s="650" t="s">
        <v>790</v>
      </c>
      <c r="Q219" s="757" t="s">
        <v>1206</v>
      </c>
      <c r="R219" s="757" t="s">
        <v>1207</v>
      </c>
      <c r="S219" s="757" t="s">
        <v>361</v>
      </c>
      <c r="T219" s="757" t="s">
        <v>4414</v>
      </c>
      <c r="U219" s="757">
        <v>3</v>
      </c>
      <c r="W219" s="649" t="str">
        <f>IF($S219="","",(VLOOKUP($S219,所属・種目コード!$B$2:$D$160,3,0)))</f>
        <v>031197</v>
      </c>
      <c r="X219" t="s">
        <v>3592</v>
      </c>
      <c r="Y219" s="758" t="str">
        <f t="shared" si="14"/>
        <v>花巻中中</v>
      </c>
      <c r="Z219" s="757" t="s">
        <v>4637</v>
      </c>
      <c r="AA219" s="769" t="str">
        <f t="shared" si="15"/>
        <v>ｵｵﾉ ﾕﾘ</v>
      </c>
    </row>
    <row r="220" spans="1:27" ht="17" customHeight="1">
      <c r="A220" s="652"/>
      <c r="B220" s="757">
        <v>258</v>
      </c>
      <c r="C220" s="757" t="s">
        <v>6784</v>
      </c>
      <c r="D220" s="757" t="s">
        <v>1722</v>
      </c>
      <c r="E220" s="757" t="s">
        <v>300</v>
      </c>
      <c r="F220" s="757">
        <v>1</v>
      </c>
      <c r="G220" s="757">
        <v>3</v>
      </c>
      <c r="H220" s="649" t="str">
        <f>IF($E220="","",(VLOOKUP($E220,所属・種目コード!$B$2:$D$160,3,0)))</f>
        <v>031167</v>
      </c>
      <c r="I220" t="s">
        <v>3592</v>
      </c>
      <c r="J220" s="758" t="str">
        <f t="shared" si="13"/>
        <v>雫石中中</v>
      </c>
      <c r="K220" s="757" t="s">
        <v>2513</v>
      </c>
      <c r="L220" s="13" t="str">
        <f t="shared" si="12"/>
        <v>ﾎｿｶﾜ ﾏﾅｷ</v>
      </c>
      <c r="M220" s="772"/>
      <c r="N220" s="658"/>
      <c r="O220" s="13">
        <v>246</v>
      </c>
      <c r="P220" s="650" t="s">
        <v>790</v>
      </c>
      <c r="Q220" s="757" t="s">
        <v>1208</v>
      </c>
      <c r="R220" s="757" t="s">
        <v>1209</v>
      </c>
      <c r="S220" s="757" t="s">
        <v>361</v>
      </c>
      <c r="T220" s="757" t="s">
        <v>4414</v>
      </c>
      <c r="U220" s="757">
        <v>3</v>
      </c>
      <c r="W220" s="649" t="str">
        <f>IF($S220="","",(VLOOKUP($S220,所属・種目コード!$B$2:$D$160,3,0)))</f>
        <v>031197</v>
      </c>
      <c r="X220" t="s">
        <v>3592</v>
      </c>
      <c r="Y220" s="758" t="str">
        <f t="shared" si="14"/>
        <v>花巻中中</v>
      </c>
      <c r="Z220" s="757" t="s">
        <v>4638</v>
      </c>
      <c r="AA220" s="769" t="str">
        <f t="shared" si="15"/>
        <v>ｶｸﾀﾞﾃ ﾈｵ</v>
      </c>
    </row>
    <row r="221" spans="1:27" ht="17" customHeight="1">
      <c r="A221" s="652"/>
      <c r="B221" s="757">
        <v>259</v>
      </c>
      <c r="C221" s="757" t="s">
        <v>6785</v>
      </c>
      <c r="D221" s="757" t="s">
        <v>1094</v>
      </c>
      <c r="E221" s="757" t="s">
        <v>300</v>
      </c>
      <c r="F221" s="757">
        <v>1</v>
      </c>
      <c r="G221" s="757">
        <v>3</v>
      </c>
      <c r="H221" s="649" t="str">
        <f>IF($E221="","",(VLOOKUP($E221,所属・種目コード!$B$2:$D$160,3,0)))</f>
        <v>031167</v>
      </c>
      <c r="I221" t="s">
        <v>3592</v>
      </c>
      <c r="J221" s="758" t="str">
        <f t="shared" si="13"/>
        <v>雫石中中</v>
      </c>
      <c r="K221" s="757" t="s">
        <v>2514</v>
      </c>
      <c r="L221" s="13" t="str">
        <f t="shared" si="12"/>
        <v>ﾎｿｶﾜ ﾘｭｳｾｲ</v>
      </c>
      <c r="M221" s="772"/>
      <c r="N221" s="658"/>
      <c r="O221" s="13">
        <v>247</v>
      </c>
      <c r="P221" s="650" t="s">
        <v>790</v>
      </c>
      <c r="Q221" s="757" t="s">
        <v>1210</v>
      </c>
      <c r="R221" s="757" t="s">
        <v>1211</v>
      </c>
      <c r="S221" s="757" t="s">
        <v>361</v>
      </c>
      <c r="T221" s="757" t="s">
        <v>4414</v>
      </c>
      <c r="U221" s="757">
        <v>3</v>
      </c>
      <c r="W221" s="649" t="str">
        <f>IF($S221="","",(VLOOKUP($S221,所属・種目コード!$B$2:$D$160,3,0)))</f>
        <v>031197</v>
      </c>
      <c r="X221" t="s">
        <v>3592</v>
      </c>
      <c r="Y221" s="758" t="str">
        <f t="shared" si="14"/>
        <v>花巻中中</v>
      </c>
      <c r="Z221" s="757" t="s">
        <v>4639</v>
      </c>
      <c r="AA221" s="769" t="str">
        <f t="shared" si="15"/>
        <v>ｶﾝﾉ ﾘｻ</v>
      </c>
    </row>
    <row r="222" spans="1:27" ht="17" customHeight="1">
      <c r="A222" s="652"/>
      <c r="B222" s="757">
        <v>260</v>
      </c>
      <c r="C222" s="757" t="s">
        <v>6786</v>
      </c>
      <c r="D222" s="757" t="s">
        <v>1521</v>
      </c>
      <c r="E222" s="757" t="s">
        <v>300</v>
      </c>
      <c r="F222" s="757">
        <v>1</v>
      </c>
      <c r="G222" s="757">
        <v>2</v>
      </c>
      <c r="H222" s="649" t="str">
        <f>IF($E222="","",(VLOOKUP($E222,所属・種目コード!$B$2:$D$160,3,0)))</f>
        <v>031167</v>
      </c>
      <c r="I222" t="s">
        <v>3592</v>
      </c>
      <c r="J222" s="758" t="str">
        <f t="shared" si="13"/>
        <v>雫石中中</v>
      </c>
      <c r="K222" s="757" t="s">
        <v>2515</v>
      </c>
      <c r="L222" s="13" t="str">
        <f t="shared" si="12"/>
        <v>ｲﾄｳ ﾔﾏﾄ</v>
      </c>
      <c r="M222" s="772"/>
      <c r="N222" s="658"/>
      <c r="O222" s="13">
        <v>248</v>
      </c>
      <c r="P222" s="650" t="s">
        <v>790</v>
      </c>
      <c r="Q222" s="757" t="s">
        <v>1212</v>
      </c>
      <c r="R222" s="757" t="s">
        <v>1213</v>
      </c>
      <c r="S222" s="757" t="s">
        <v>361</v>
      </c>
      <c r="T222" s="757" t="s">
        <v>4414</v>
      </c>
      <c r="U222" s="757">
        <v>3</v>
      </c>
      <c r="W222" s="649" t="str">
        <f>IF($S222="","",(VLOOKUP($S222,所属・種目コード!$B$2:$D$160,3,0)))</f>
        <v>031197</v>
      </c>
      <c r="X222" t="s">
        <v>3592</v>
      </c>
      <c r="Y222" s="758" t="str">
        <f t="shared" si="14"/>
        <v>花巻中中</v>
      </c>
      <c r="Z222" s="757" t="s">
        <v>4640</v>
      </c>
      <c r="AA222" s="769" t="str">
        <f t="shared" si="15"/>
        <v>ｺｾｶﾞﾜ ﾐﾔﾋﾞ</v>
      </c>
    </row>
    <row r="223" spans="1:27" ht="17" customHeight="1">
      <c r="A223" s="652"/>
      <c r="B223" s="757">
        <v>261</v>
      </c>
      <c r="C223" s="757" t="s">
        <v>6787</v>
      </c>
      <c r="D223" s="757" t="s">
        <v>1522</v>
      </c>
      <c r="E223" s="757" t="s">
        <v>300</v>
      </c>
      <c r="F223" s="757">
        <v>1</v>
      </c>
      <c r="G223" s="757">
        <v>2</v>
      </c>
      <c r="H223" s="649" t="str">
        <f>IF($E223="","",(VLOOKUP($E223,所属・種目コード!$B$2:$D$160,3,0)))</f>
        <v>031167</v>
      </c>
      <c r="I223" t="s">
        <v>3592</v>
      </c>
      <c r="J223" s="758" t="str">
        <f t="shared" si="13"/>
        <v>雫石中中</v>
      </c>
      <c r="K223" s="757" t="s">
        <v>2516</v>
      </c>
      <c r="L223" s="13" t="str">
        <f t="shared" si="12"/>
        <v>ｶﾜｻｷ ﾊﾙｷ</v>
      </c>
      <c r="M223" s="772"/>
      <c r="N223" s="658"/>
      <c r="O223" s="13">
        <v>249</v>
      </c>
      <c r="P223" s="650" t="s">
        <v>790</v>
      </c>
      <c r="Q223" s="757" t="s">
        <v>1214</v>
      </c>
      <c r="R223" s="757" t="s">
        <v>815</v>
      </c>
      <c r="S223" s="757" t="s">
        <v>361</v>
      </c>
      <c r="T223" s="757" t="s">
        <v>4414</v>
      </c>
      <c r="U223" s="757">
        <v>3</v>
      </c>
      <c r="W223" s="649" t="str">
        <f>IF($S223="","",(VLOOKUP($S223,所属・種目コード!$B$2:$D$160,3,0)))</f>
        <v>031197</v>
      </c>
      <c r="X223" t="s">
        <v>3592</v>
      </c>
      <c r="Y223" s="758" t="str">
        <f t="shared" si="14"/>
        <v>花巻中中</v>
      </c>
      <c r="Z223" s="757" t="s">
        <v>4527</v>
      </c>
      <c r="AA223" s="769" t="str">
        <f t="shared" si="15"/>
        <v>ｻﾄｳ ﾚﾅ</v>
      </c>
    </row>
    <row r="224" spans="1:27" ht="17" customHeight="1">
      <c r="A224" s="652"/>
      <c r="B224" s="757">
        <v>262</v>
      </c>
      <c r="C224" s="757" t="s">
        <v>6788</v>
      </c>
      <c r="D224" s="757" t="s">
        <v>1523</v>
      </c>
      <c r="E224" s="757" t="s">
        <v>300</v>
      </c>
      <c r="F224" s="757">
        <v>1</v>
      </c>
      <c r="G224" s="757">
        <v>2</v>
      </c>
      <c r="H224" s="649" t="str">
        <f>IF($E224="","",(VLOOKUP($E224,所属・種目コード!$B$2:$D$160,3,0)))</f>
        <v>031167</v>
      </c>
      <c r="I224" t="s">
        <v>3592</v>
      </c>
      <c r="J224" s="758" t="str">
        <f t="shared" si="13"/>
        <v>雫石中中</v>
      </c>
      <c r="K224" s="757" t="s">
        <v>2517</v>
      </c>
      <c r="L224" s="13" t="str">
        <f t="shared" si="12"/>
        <v>ｺﾝﾉ ﾀﾛｳ</v>
      </c>
      <c r="M224" s="772"/>
      <c r="N224" s="658"/>
      <c r="O224" s="13">
        <v>250</v>
      </c>
      <c r="P224" s="650" t="s">
        <v>790</v>
      </c>
      <c r="Q224" s="757" t="s">
        <v>1215</v>
      </c>
      <c r="R224" s="757" t="s">
        <v>1216</v>
      </c>
      <c r="S224" s="757" t="s">
        <v>361</v>
      </c>
      <c r="T224" s="757" t="s">
        <v>4414</v>
      </c>
      <c r="U224" s="757">
        <v>3</v>
      </c>
      <c r="W224" s="649" t="str">
        <f>IF($S224="","",(VLOOKUP($S224,所属・種目コード!$B$2:$D$160,3,0)))</f>
        <v>031197</v>
      </c>
      <c r="X224" t="s">
        <v>3592</v>
      </c>
      <c r="Y224" s="758" t="str">
        <f t="shared" si="14"/>
        <v>花巻中中</v>
      </c>
      <c r="Z224" s="757" t="s">
        <v>4641</v>
      </c>
      <c r="AA224" s="769" t="str">
        <f t="shared" si="15"/>
        <v>ｾｶﾞﾜ ｱｲﾘ</v>
      </c>
    </row>
    <row r="225" spans="1:27" ht="17" customHeight="1">
      <c r="A225" s="652"/>
      <c r="B225" s="757">
        <v>263</v>
      </c>
      <c r="C225" s="757" t="s">
        <v>6789</v>
      </c>
      <c r="D225" s="757" t="s">
        <v>1524</v>
      </c>
      <c r="E225" s="757" t="s">
        <v>300</v>
      </c>
      <c r="F225" s="757">
        <v>1</v>
      </c>
      <c r="G225" s="757">
        <v>2</v>
      </c>
      <c r="H225" s="649" t="str">
        <f>IF($E225="","",(VLOOKUP($E225,所属・種目コード!$B$2:$D$160,3,0)))</f>
        <v>031167</v>
      </c>
      <c r="I225" t="s">
        <v>3592</v>
      </c>
      <c r="J225" s="758" t="str">
        <f t="shared" si="13"/>
        <v>雫石中中</v>
      </c>
      <c r="K225" s="757" t="s">
        <v>2518</v>
      </c>
      <c r="L225" s="13" t="str">
        <f t="shared" si="12"/>
        <v>ｻｶｶﾞﾐ ﾀｲｾｲ</v>
      </c>
      <c r="M225" s="772"/>
      <c r="N225" s="658"/>
      <c r="O225" s="13">
        <v>251</v>
      </c>
      <c r="P225" s="650" t="s">
        <v>790</v>
      </c>
      <c r="Q225" s="757" t="s">
        <v>2164</v>
      </c>
      <c r="R225" s="757" t="s">
        <v>1931</v>
      </c>
      <c r="S225" s="757" t="s">
        <v>361</v>
      </c>
      <c r="T225" s="757" t="s">
        <v>4414</v>
      </c>
      <c r="U225" s="757">
        <v>2</v>
      </c>
      <c r="W225" s="649" t="str">
        <f>IF($S225="","",(VLOOKUP($S225,所属・種目コード!$B$2:$D$160,3,0)))</f>
        <v>031197</v>
      </c>
      <c r="X225" t="s">
        <v>3592</v>
      </c>
      <c r="Y225" s="758" t="str">
        <f t="shared" si="14"/>
        <v>花巻中中</v>
      </c>
      <c r="Z225" s="757" t="s">
        <v>4642</v>
      </c>
      <c r="AA225" s="769" t="str">
        <f t="shared" si="15"/>
        <v>ｱﾍﾞ ﾋﾏﾘ</v>
      </c>
    </row>
    <row r="226" spans="1:27" ht="17" customHeight="1">
      <c r="A226" s="652"/>
      <c r="B226" s="757">
        <v>264</v>
      </c>
      <c r="C226" s="757" t="s">
        <v>6790</v>
      </c>
      <c r="D226" s="757" t="s">
        <v>3698</v>
      </c>
      <c r="E226" s="757" t="s">
        <v>300</v>
      </c>
      <c r="F226" s="757">
        <v>1</v>
      </c>
      <c r="G226" s="757">
        <v>2</v>
      </c>
      <c r="H226" s="649" t="str">
        <f>IF($E226="","",(VLOOKUP($E226,所属・種目コード!$B$2:$D$160,3,0)))</f>
        <v>031167</v>
      </c>
      <c r="I226" t="s">
        <v>3592</v>
      </c>
      <c r="J226" s="758" t="str">
        <f t="shared" si="13"/>
        <v>雫石中中</v>
      </c>
      <c r="K226" s="757" t="s">
        <v>2519</v>
      </c>
      <c r="L226" s="13" t="str">
        <f t="shared" si="12"/>
        <v>ｽｷﾞﾀ ｹﾝｾｲ</v>
      </c>
      <c r="M226" s="772"/>
      <c r="N226" s="658"/>
      <c r="O226" s="13">
        <v>252</v>
      </c>
      <c r="P226" s="650" t="s">
        <v>790</v>
      </c>
      <c r="Q226" s="757" t="s">
        <v>7984</v>
      </c>
      <c r="R226" s="757" t="s">
        <v>1932</v>
      </c>
      <c r="S226" s="757" t="s">
        <v>361</v>
      </c>
      <c r="T226" s="757" t="s">
        <v>4414</v>
      </c>
      <c r="U226" s="757">
        <v>2</v>
      </c>
      <c r="W226" s="649" t="str">
        <f>IF($S226="","",(VLOOKUP($S226,所属・種目コード!$B$2:$D$160,3,0)))</f>
        <v>031197</v>
      </c>
      <c r="X226" t="s">
        <v>3592</v>
      </c>
      <c r="Y226" s="758" t="str">
        <f t="shared" si="14"/>
        <v>花巻中中</v>
      </c>
      <c r="Z226" s="757" t="s">
        <v>4643</v>
      </c>
      <c r="AA226" s="769" t="str">
        <f t="shared" si="15"/>
        <v>ｻｲﾄｳ ｱｷ</v>
      </c>
    </row>
    <row r="227" spans="1:27" ht="17" customHeight="1">
      <c r="A227" s="652"/>
      <c r="B227" s="757">
        <v>265</v>
      </c>
      <c r="C227" s="757" t="s">
        <v>6791</v>
      </c>
      <c r="D227" s="757" t="s">
        <v>1525</v>
      </c>
      <c r="E227" s="757" t="s">
        <v>300</v>
      </c>
      <c r="F227" s="757">
        <v>1</v>
      </c>
      <c r="G227" s="757">
        <v>2</v>
      </c>
      <c r="H227" s="649" t="str">
        <f>IF($E227="","",(VLOOKUP($E227,所属・種目コード!$B$2:$D$160,3,0)))</f>
        <v>031167</v>
      </c>
      <c r="I227" t="s">
        <v>3592</v>
      </c>
      <c r="J227" s="758" t="str">
        <f t="shared" si="13"/>
        <v>雫石中中</v>
      </c>
      <c r="K227" s="757" t="s">
        <v>2520</v>
      </c>
      <c r="L227" s="13" t="str">
        <f t="shared" si="12"/>
        <v>ｽｽﾞｷ ﾘｭｳﾊ</v>
      </c>
      <c r="M227" s="772"/>
      <c r="N227" s="658"/>
      <c r="O227" s="13">
        <v>253</v>
      </c>
      <c r="P227" s="650" t="s">
        <v>790</v>
      </c>
      <c r="Q227" s="757" t="s">
        <v>2165</v>
      </c>
      <c r="R227" s="757" t="s">
        <v>1933</v>
      </c>
      <c r="S227" s="757" t="s">
        <v>361</v>
      </c>
      <c r="T227" s="757" t="s">
        <v>4414</v>
      </c>
      <c r="U227" s="757">
        <v>2</v>
      </c>
      <c r="W227" s="649" t="str">
        <f>IF($S227="","",(VLOOKUP($S227,所属・種目コード!$B$2:$D$160,3,0)))</f>
        <v>031197</v>
      </c>
      <c r="X227" t="s">
        <v>3592</v>
      </c>
      <c r="Y227" s="758" t="str">
        <f t="shared" si="14"/>
        <v>花巻中中</v>
      </c>
      <c r="Z227" s="757" t="s">
        <v>4644</v>
      </c>
      <c r="AA227" s="769" t="str">
        <f t="shared" si="15"/>
        <v>ﾅｶﾞﾓﾄ ｷﾖﾗ</v>
      </c>
    </row>
    <row r="228" spans="1:27" ht="17" customHeight="1">
      <c r="A228" s="652"/>
      <c r="B228" s="757">
        <v>266</v>
      </c>
      <c r="C228" s="757" t="s">
        <v>6792</v>
      </c>
      <c r="D228" s="757" t="s">
        <v>1526</v>
      </c>
      <c r="E228" s="757" t="s">
        <v>300</v>
      </c>
      <c r="F228" s="757">
        <v>1</v>
      </c>
      <c r="G228" s="757">
        <v>2</v>
      </c>
      <c r="H228" s="649" t="str">
        <f>IF($E228="","",(VLOOKUP($E228,所属・種目コード!$B$2:$D$160,3,0)))</f>
        <v>031167</v>
      </c>
      <c r="I228" t="s">
        <v>3592</v>
      </c>
      <c r="J228" s="758" t="str">
        <f t="shared" si="13"/>
        <v>雫石中中</v>
      </c>
      <c r="K228" s="757" t="s">
        <v>2521</v>
      </c>
      <c r="L228" s="13" t="str">
        <f t="shared" si="12"/>
        <v>ﾅｶｶﾞﾜ ﾘｵ</v>
      </c>
      <c r="M228" s="772"/>
      <c r="N228" s="658"/>
      <c r="O228" s="13">
        <v>254</v>
      </c>
      <c r="P228" s="650" t="s">
        <v>790</v>
      </c>
      <c r="Q228" s="757" t="s">
        <v>2166</v>
      </c>
      <c r="R228" s="757" t="s">
        <v>1934</v>
      </c>
      <c r="S228" s="757" t="s">
        <v>361</v>
      </c>
      <c r="T228" s="757" t="s">
        <v>4414</v>
      </c>
      <c r="U228" s="757">
        <v>2</v>
      </c>
      <c r="W228" s="649" t="str">
        <f>IF($S228="","",(VLOOKUP($S228,所属・種目コード!$B$2:$D$160,3,0)))</f>
        <v>031197</v>
      </c>
      <c r="X228" t="s">
        <v>3592</v>
      </c>
      <c r="Y228" s="758" t="str">
        <f t="shared" si="14"/>
        <v>花巻中中</v>
      </c>
      <c r="Z228" s="757" t="s">
        <v>4645</v>
      </c>
      <c r="AA228" s="769" t="str">
        <f t="shared" si="15"/>
        <v>ﾋﾗｶ ﾕﾒ</v>
      </c>
    </row>
    <row r="229" spans="1:27" ht="17" customHeight="1">
      <c r="A229" s="652"/>
      <c r="B229" s="757">
        <v>267</v>
      </c>
      <c r="C229" s="757" t="s">
        <v>6793</v>
      </c>
      <c r="D229" s="757" t="s">
        <v>1527</v>
      </c>
      <c r="E229" s="757" t="s">
        <v>300</v>
      </c>
      <c r="F229" s="757">
        <v>1</v>
      </c>
      <c r="G229" s="757">
        <v>2</v>
      </c>
      <c r="H229" s="649" t="str">
        <f>IF($E229="","",(VLOOKUP($E229,所属・種目コード!$B$2:$D$160,3,0)))</f>
        <v>031167</v>
      </c>
      <c r="I229" t="s">
        <v>3592</v>
      </c>
      <c r="J229" s="758" t="str">
        <f t="shared" si="13"/>
        <v>雫石中中</v>
      </c>
      <c r="K229" s="757" t="s">
        <v>2522</v>
      </c>
      <c r="L229" s="13" t="str">
        <f t="shared" si="12"/>
        <v>ﾌﾙｶﾜ ｼｭﾝｽｹ</v>
      </c>
      <c r="M229" s="772"/>
      <c r="N229" s="658"/>
      <c r="O229" s="13">
        <v>262</v>
      </c>
      <c r="P229" s="650" t="s">
        <v>790</v>
      </c>
      <c r="Q229" s="757" t="s">
        <v>6071</v>
      </c>
      <c r="R229" s="757" t="s">
        <v>5513</v>
      </c>
      <c r="S229" s="757" t="s">
        <v>288</v>
      </c>
      <c r="T229" s="757" t="s">
        <v>4414</v>
      </c>
      <c r="U229" s="757">
        <v>3</v>
      </c>
      <c r="W229" s="649" t="str">
        <f>IF($S229="","",(VLOOKUP($S229,所属・種目コード!$B$2:$D$160,3,0)))</f>
        <v>031164</v>
      </c>
      <c r="X229" t="s">
        <v>3592</v>
      </c>
      <c r="Y229" s="758" t="str">
        <f t="shared" si="14"/>
        <v>葛巻中中</v>
      </c>
      <c r="Z229" s="757" t="s">
        <v>4646</v>
      </c>
      <c r="AA229" s="769" t="str">
        <f t="shared" si="15"/>
        <v>ﾀｻﾞﾜ ｶｽﾞ</v>
      </c>
    </row>
    <row r="230" spans="1:27" ht="17" customHeight="1">
      <c r="A230" s="652"/>
      <c r="B230" s="757">
        <v>268</v>
      </c>
      <c r="C230" s="757" t="s">
        <v>6794</v>
      </c>
      <c r="D230" s="757" t="s">
        <v>3699</v>
      </c>
      <c r="E230" s="757" t="s">
        <v>300</v>
      </c>
      <c r="F230" s="757">
        <v>1</v>
      </c>
      <c r="G230" s="757">
        <v>2</v>
      </c>
      <c r="H230" s="649" t="str">
        <f>IF($E230="","",(VLOOKUP($E230,所属・種目コード!$B$2:$D$160,3,0)))</f>
        <v>031167</v>
      </c>
      <c r="I230" t="s">
        <v>3592</v>
      </c>
      <c r="J230" s="758" t="str">
        <f t="shared" si="13"/>
        <v>雫石中中</v>
      </c>
      <c r="K230" s="757" t="s">
        <v>2523</v>
      </c>
      <c r="L230" s="13" t="str">
        <f t="shared" si="12"/>
        <v>ﾐｶﾐ ｼｭｳﾕｳ</v>
      </c>
      <c r="M230" s="772"/>
      <c r="N230" s="658"/>
      <c r="O230" s="13">
        <v>263</v>
      </c>
      <c r="P230" s="650" t="s">
        <v>790</v>
      </c>
      <c r="Q230" s="757" t="s">
        <v>6072</v>
      </c>
      <c r="R230" s="757" t="s">
        <v>5514</v>
      </c>
      <c r="S230" s="757" t="s">
        <v>288</v>
      </c>
      <c r="T230" s="757" t="s">
        <v>4414</v>
      </c>
      <c r="U230" s="757">
        <v>3</v>
      </c>
      <c r="W230" s="649" t="str">
        <f>IF($S230="","",(VLOOKUP($S230,所属・種目コード!$B$2:$D$160,3,0)))</f>
        <v>031164</v>
      </c>
      <c r="X230" t="s">
        <v>3592</v>
      </c>
      <c r="Y230" s="758" t="str">
        <f t="shared" si="14"/>
        <v>葛巻中中</v>
      </c>
      <c r="Z230" s="757" t="s">
        <v>4647</v>
      </c>
      <c r="AA230" s="769" t="str">
        <f t="shared" si="15"/>
        <v>ﾐﾄﾞﾘｶﾜ ｱﾐ</v>
      </c>
    </row>
    <row r="231" spans="1:27" ht="17" customHeight="1">
      <c r="A231" s="652"/>
      <c r="B231" s="757">
        <v>269</v>
      </c>
      <c r="C231" s="757" t="s">
        <v>6795</v>
      </c>
      <c r="D231" s="757" t="s">
        <v>1528</v>
      </c>
      <c r="E231" s="757" t="s">
        <v>300</v>
      </c>
      <c r="F231" s="757">
        <v>1</v>
      </c>
      <c r="G231" s="757">
        <v>2</v>
      </c>
      <c r="H231" s="649" t="str">
        <f>IF($E231="","",(VLOOKUP($E231,所属・種目コード!$B$2:$D$160,3,0)))</f>
        <v>031167</v>
      </c>
      <c r="I231" t="s">
        <v>3592</v>
      </c>
      <c r="J231" s="758" t="str">
        <f t="shared" si="13"/>
        <v>雫石中中</v>
      </c>
      <c r="K231" s="757" t="s">
        <v>2524</v>
      </c>
      <c r="L231" s="13" t="str">
        <f t="shared" si="12"/>
        <v>ﾔﾏｻﾞｷ ｹｲﾀ</v>
      </c>
      <c r="M231" s="772"/>
      <c r="N231" s="658"/>
      <c r="O231" s="13">
        <v>264</v>
      </c>
      <c r="P231" s="650" t="s">
        <v>790</v>
      </c>
      <c r="Q231" s="757" t="s">
        <v>2222</v>
      </c>
      <c r="R231" s="757" t="s">
        <v>2020</v>
      </c>
      <c r="S231" s="757" t="s">
        <v>288</v>
      </c>
      <c r="T231" s="757" t="s">
        <v>4414</v>
      </c>
      <c r="U231" s="757">
        <v>3</v>
      </c>
      <c r="W231" s="649" t="str">
        <f>IF($S231="","",(VLOOKUP($S231,所属・種目コード!$B$2:$D$160,3,0)))</f>
        <v>031164</v>
      </c>
      <c r="X231" t="s">
        <v>3592</v>
      </c>
      <c r="Y231" s="758" t="str">
        <f t="shared" si="14"/>
        <v>葛巻中中</v>
      </c>
      <c r="Z231" s="757" t="s">
        <v>4648</v>
      </c>
      <c r="AA231" s="769" t="str">
        <f t="shared" si="15"/>
        <v>ﾔﾏｻﾞｷ ﾏﾅｶ</v>
      </c>
    </row>
    <row r="232" spans="1:27" ht="17" customHeight="1">
      <c r="A232" s="652"/>
      <c r="B232" s="757">
        <v>270</v>
      </c>
      <c r="C232" s="757" t="s">
        <v>6796</v>
      </c>
      <c r="D232" s="757" t="s">
        <v>3700</v>
      </c>
      <c r="E232" s="757" t="s">
        <v>241</v>
      </c>
      <c r="F232" s="757">
        <v>1</v>
      </c>
      <c r="G232" s="757">
        <v>3</v>
      </c>
      <c r="H232" s="649" t="str">
        <f>IF($E232="","",(VLOOKUP($E232,所属・種目コード!$B$2:$D$160,3,0)))</f>
        <v>031152</v>
      </c>
      <c r="I232" t="s">
        <v>3592</v>
      </c>
      <c r="J232" s="758" t="str">
        <f t="shared" si="13"/>
        <v>北上中中</v>
      </c>
      <c r="K232" s="757" t="s">
        <v>2525</v>
      </c>
      <c r="L232" s="13" t="str">
        <f t="shared" si="12"/>
        <v>ｷｸﾁ ｶﾅﾀ</v>
      </c>
      <c r="M232" s="772"/>
      <c r="N232" s="658"/>
      <c r="O232" s="13">
        <v>265</v>
      </c>
      <c r="P232" s="650" t="s">
        <v>790</v>
      </c>
      <c r="Q232" s="757" t="s">
        <v>6073</v>
      </c>
      <c r="R232" s="757" t="s">
        <v>5515</v>
      </c>
      <c r="S232" s="757" t="s">
        <v>288</v>
      </c>
      <c r="T232" s="757" t="s">
        <v>4414</v>
      </c>
      <c r="U232" s="757">
        <v>2</v>
      </c>
      <c r="W232" s="649" t="str">
        <f>IF($S232="","",(VLOOKUP($S232,所属・種目コード!$B$2:$D$160,3,0)))</f>
        <v>031164</v>
      </c>
      <c r="X232" t="s">
        <v>3592</v>
      </c>
      <c r="Y232" s="758" t="str">
        <f t="shared" si="14"/>
        <v>葛巻中中</v>
      </c>
      <c r="Z232" s="757" t="s">
        <v>4649</v>
      </c>
      <c r="AA232" s="769" t="str">
        <f t="shared" si="15"/>
        <v>ｻｶﾏﾁ ﾆｺ</v>
      </c>
    </row>
    <row r="233" spans="1:27" ht="17" customHeight="1">
      <c r="A233" s="652"/>
      <c r="B233" s="757">
        <v>271</v>
      </c>
      <c r="C233" s="757" t="s">
        <v>6797</v>
      </c>
      <c r="D233" s="757" t="s">
        <v>3701</v>
      </c>
      <c r="E233" s="757" t="s">
        <v>241</v>
      </c>
      <c r="F233" s="757">
        <v>1</v>
      </c>
      <c r="G233" s="757">
        <v>3</v>
      </c>
      <c r="H233" s="649" t="str">
        <f>IF($E233="","",(VLOOKUP($E233,所属・種目コード!$B$2:$D$160,3,0)))</f>
        <v>031152</v>
      </c>
      <c r="I233" t="s">
        <v>3592</v>
      </c>
      <c r="J233" s="758" t="str">
        <f t="shared" si="13"/>
        <v>北上中中</v>
      </c>
      <c r="K233" s="757" t="s">
        <v>2526</v>
      </c>
      <c r="L233" s="13" t="str">
        <f t="shared" si="12"/>
        <v>ﾀｶﾊｼ ﾀﾞｲｺﾞ</v>
      </c>
      <c r="M233" s="772"/>
      <c r="N233" s="658"/>
      <c r="O233" s="13">
        <v>266</v>
      </c>
      <c r="P233" s="650" t="s">
        <v>790</v>
      </c>
      <c r="Q233" s="757" t="s">
        <v>6074</v>
      </c>
      <c r="R233" s="757" t="s">
        <v>5516</v>
      </c>
      <c r="S233" s="757" t="s">
        <v>288</v>
      </c>
      <c r="T233" s="757" t="s">
        <v>4414</v>
      </c>
      <c r="U233" s="757">
        <v>2</v>
      </c>
      <c r="W233" s="649" t="str">
        <f>IF($S233="","",(VLOOKUP($S233,所属・種目コード!$B$2:$D$160,3,0)))</f>
        <v>031164</v>
      </c>
      <c r="X233" t="s">
        <v>3592</v>
      </c>
      <c r="Y233" s="758" t="str">
        <f t="shared" si="14"/>
        <v>葛巻中中</v>
      </c>
      <c r="Z233" s="757" t="s">
        <v>4650</v>
      </c>
      <c r="AA233" s="769" t="str">
        <f t="shared" si="15"/>
        <v>ｼﾓﾃﾝﾏ ｶｴﾃﾞ</v>
      </c>
    </row>
    <row r="234" spans="1:27" ht="17" customHeight="1">
      <c r="A234" s="652"/>
      <c r="B234" s="757">
        <v>272</v>
      </c>
      <c r="C234" s="757" t="s">
        <v>6798</v>
      </c>
      <c r="D234" s="757" t="s">
        <v>3702</v>
      </c>
      <c r="E234" s="757" t="s">
        <v>241</v>
      </c>
      <c r="F234" s="757">
        <v>1</v>
      </c>
      <c r="G234" s="757">
        <v>2</v>
      </c>
      <c r="H234" s="649" t="str">
        <f>IF($E234="","",(VLOOKUP($E234,所属・種目コード!$B$2:$D$160,3,0)))</f>
        <v>031152</v>
      </c>
      <c r="I234" t="s">
        <v>3592</v>
      </c>
      <c r="J234" s="758" t="str">
        <f t="shared" si="13"/>
        <v>北上中中</v>
      </c>
      <c r="K234" s="757" t="s">
        <v>2527</v>
      </c>
      <c r="L234" s="13" t="str">
        <f t="shared" si="12"/>
        <v>ｽｶﾞﾜﾗ ｿｳﾏ</v>
      </c>
      <c r="M234" s="772"/>
      <c r="N234" s="658"/>
      <c r="O234" s="13">
        <v>267</v>
      </c>
      <c r="P234" s="650" t="s">
        <v>790</v>
      </c>
      <c r="Q234" s="757" t="s">
        <v>6442</v>
      </c>
      <c r="R234" s="757" t="s">
        <v>5517</v>
      </c>
      <c r="S234" s="757" t="s">
        <v>288</v>
      </c>
      <c r="T234" s="757" t="s">
        <v>4414</v>
      </c>
      <c r="U234" s="757">
        <v>2</v>
      </c>
      <c r="W234" s="649" t="str">
        <f>IF($S234="","",(VLOOKUP($S234,所属・種目コード!$B$2:$D$160,3,0)))</f>
        <v>031164</v>
      </c>
      <c r="X234" t="s">
        <v>3592</v>
      </c>
      <c r="Y234" s="758" t="str">
        <f t="shared" si="14"/>
        <v>葛巻中中</v>
      </c>
      <c r="Z234" s="757" t="s">
        <v>4651</v>
      </c>
      <c r="AA234" s="769" t="str">
        <f t="shared" si="15"/>
        <v>ﾊﾁｽｶ ﾕｲ</v>
      </c>
    </row>
    <row r="235" spans="1:27" ht="17" customHeight="1">
      <c r="A235" s="652"/>
      <c r="B235" s="757">
        <v>273</v>
      </c>
      <c r="C235" s="757" t="s">
        <v>7719</v>
      </c>
      <c r="D235" s="757" t="s">
        <v>3703</v>
      </c>
      <c r="E235" s="757" t="s">
        <v>241</v>
      </c>
      <c r="F235" s="757">
        <v>1</v>
      </c>
      <c r="G235" s="757">
        <v>2</v>
      </c>
      <c r="H235" s="649" t="str">
        <f>IF($E235="","",(VLOOKUP($E235,所属・種目コード!$B$2:$D$160,3,0)))</f>
        <v>031152</v>
      </c>
      <c r="I235" t="s">
        <v>3592</v>
      </c>
      <c r="J235" s="758" t="str">
        <f t="shared" si="13"/>
        <v>北上中中</v>
      </c>
      <c r="K235" s="757" t="s">
        <v>2528</v>
      </c>
      <c r="L235" s="13" t="str">
        <f t="shared" si="12"/>
        <v>ﾖｼﾀﾞ ｶｴﾃﾞ</v>
      </c>
      <c r="M235" s="772"/>
      <c r="N235" s="658"/>
      <c r="O235" s="13">
        <v>268</v>
      </c>
      <c r="P235" s="650" t="s">
        <v>790</v>
      </c>
      <c r="Q235" s="757" t="s">
        <v>6075</v>
      </c>
      <c r="R235" s="757" t="s">
        <v>5518</v>
      </c>
      <c r="S235" s="757" t="s">
        <v>288</v>
      </c>
      <c r="T235" s="757" t="s">
        <v>4414</v>
      </c>
      <c r="U235" s="757">
        <v>2</v>
      </c>
      <c r="W235" s="649" t="str">
        <f>IF($S235="","",(VLOOKUP($S235,所属・種目コード!$B$2:$D$160,3,0)))</f>
        <v>031164</v>
      </c>
      <c r="X235" t="s">
        <v>3592</v>
      </c>
      <c r="Y235" s="758" t="str">
        <f t="shared" si="14"/>
        <v>葛巻中中</v>
      </c>
      <c r="Z235" s="757" t="s">
        <v>4652</v>
      </c>
      <c r="AA235" s="769" t="str">
        <f t="shared" si="15"/>
        <v>ﾜﾀﾅﾍﾞ ﾕｳﾋ</v>
      </c>
    </row>
    <row r="236" spans="1:27" ht="17" customHeight="1">
      <c r="A236" s="652"/>
      <c r="B236" s="757">
        <v>274</v>
      </c>
      <c r="C236" s="757" t="s">
        <v>6799</v>
      </c>
      <c r="D236" s="757" t="s">
        <v>1128</v>
      </c>
      <c r="E236" s="757" t="s">
        <v>241</v>
      </c>
      <c r="F236" s="757">
        <v>1</v>
      </c>
      <c r="G236" s="757">
        <v>3</v>
      </c>
      <c r="H236" s="649" t="str">
        <f>IF($E236="","",(VLOOKUP($E236,所属・種目コード!$B$2:$D$160,3,0)))</f>
        <v>031152</v>
      </c>
      <c r="I236" t="s">
        <v>3592</v>
      </c>
      <c r="J236" s="758" t="str">
        <f t="shared" si="13"/>
        <v>北上中中</v>
      </c>
      <c r="K236" s="757" t="s">
        <v>2529</v>
      </c>
      <c r="L236" s="13" t="str">
        <f t="shared" si="12"/>
        <v>ｵｲｶﾜ ｷｮｳｽｹ</v>
      </c>
      <c r="M236" s="772"/>
      <c r="N236" s="658"/>
      <c r="O236" s="13">
        <v>269</v>
      </c>
      <c r="P236" s="650" t="s">
        <v>790</v>
      </c>
      <c r="Q236" s="757" t="s">
        <v>6443</v>
      </c>
      <c r="R236" s="757" t="s">
        <v>2003</v>
      </c>
      <c r="S236" s="757" t="s">
        <v>373</v>
      </c>
      <c r="T236" s="757" t="s">
        <v>4414</v>
      </c>
      <c r="U236" s="757">
        <v>3</v>
      </c>
      <c r="W236" s="649" t="str">
        <f>IF($S236="","",(VLOOKUP($S236,所属・種目コード!$B$2:$D$160,3,0)))</f>
        <v>031210</v>
      </c>
      <c r="X236" t="s">
        <v>3592</v>
      </c>
      <c r="Y236" s="758" t="str">
        <f t="shared" si="14"/>
        <v>宮古一中中</v>
      </c>
      <c r="Z236" s="757" t="s">
        <v>4653</v>
      </c>
      <c r="AA236" s="769" t="str">
        <f t="shared" si="15"/>
        <v>ｵﾉﾃﾞﾗ ﾆﾅ</v>
      </c>
    </row>
    <row r="237" spans="1:27" ht="17" customHeight="1">
      <c r="A237" s="652"/>
      <c r="B237" s="757">
        <v>275</v>
      </c>
      <c r="C237" s="757" t="s">
        <v>6800</v>
      </c>
      <c r="D237" s="757" t="s">
        <v>1129</v>
      </c>
      <c r="E237" s="757" t="s">
        <v>241</v>
      </c>
      <c r="F237" s="757">
        <v>1</v>
      </c>
      <c r="G237" s="757">
        <v>3</v>
      </c>
      <c r="H237" s="649" t="str">
        <f>IF($E237="","",(VLOOKUP($E237,所属・種目コード!$B$2:$D$160,3,0)))</f>
        <v>031152</v>
      </c>
      <c r="I237" t="s">
        <v>3592</v>
      </c>
      <c r="J237" s="758" t="str">
        <f t="shared" si="13"/>
        <v>北上中中</v>
      </c>
      <c r="K237" s="757" t="s">
        <v>2530</v>
      </c>
      <c r="L237" s="13" t="str">
        <f t="shared" si="12"/>
        <v>ｵｲｶﾜ ﾘﾄ</v>
      </c>
      <c r="M237" s="772"/>
      <c r="N237" s="658"/>
      <c r="O237" s="13">
        <v>270</v>
      </c>
      <c r="P237" s="650" t="s">
        <v>790</v>
      </c>
      <c r="Q237" s="757" t="s">
        <v>2213</v>
      </c>
      <c r="R237" s="757" t="s">
        <v>2004</v>
      </c>
      <c r="S237" s="757" t="s">
        <v>373</v>
      </c>
      <c r="T237" s="757" t="s">
        <v>4414</v>
      </c>
      <c r="U237" s="757">
        <v>3</v>
      </c>
      <c r="W237" s="649" t="str">
        <f>IF($S237="","",(VLOOKUP($S237,所属・種目コード!$B$2:$D$160,3,0)))</f>
        <v>031210</v>
      </c>
      <c r="X237" t="s">
        <v>3592</v>
      </c>
      <c r="Y237" s="758" t="str">
        <f t="shared" si="14"/>
        <v>宮古一中中</v>
      </c>
      <c r="Z237" s="757" t="s">
        <v>4654</v>
      </c>
      <c r="AA237" s="769" t="str">
        <f t="shared" si="15"/>
        <v>ｼｶﾞ ﾐｻｷ</v>
      </c>
    </row>
    <row r="238" spans="1:27" ht="17" customHeight="1">
      <c r="A238" s="652"/>
      <c r="B238" s="757">
        <v>276</v>
      </c>
      <c r="C238" s="757" t="s">
        <v>6801</v>
      </c>
      <c r="D238" s="757" t="s">
        <v>1130</v>
      </c>
      <c r="E238" s="757" t="s">
        <v>241</v>
      </c>
      <c r="F238" s="757">
        <v>1</v>
      </c>
      <c r="G238" s="757">
        <v>3</v>
      </c>
      <c r="H238" s="649" t="str">
        <f>IF($E238="","",(VLOOKUP($E238,所属・種目コード!$B$2:$D$160,3,0)))</f>
        <v>031152</v>
      </c>
      <c r="I238" t="s">
        <v>3592</v>
      </c>
      <c r="J238" s="758" t="str">
        <f t="shared" si="13"/>
        <v>北上中中</v>
      </c>
      <c r="K238" s="757" t="s">
        <v>2531</v>
      </c>
      <c r="L238" s="13" t="str">
        <f t="shared" si="12"/>
        <v>ｺﾏﾂ ﾋｻﾄ</v>
      </c>
      <c r="M238" s="772"/>
      <c r="N238" s="658"/>
      <c r="O238" s="13">
        <v>271</v>
      </c>
      <c r="P238" s="650" t="s">
        <v>790</v>
      </c>
      <c r="Q238" s="757" t="s">
        <v>6444</v>
      </c>
      <c r="R238" s="757" t="s">
        <v>2006</v>
      </c>
      <c r="S238" s="757" t="s">
        <v>373</v>
      </c>
      <c r="T238" s="757" t="s">
        <v>4414</v>
      </c>
      <c r="U238" s="757">
        <v>2</v>
      </c>
      <c r="W238" s="649" t="str">
        <f>IF($S238="","",(VLOOKUP($S238,所属・種目コード!$B$2:$D$160,3,0)))</f>
        <v>031210</v>
      </c>
      <c r="X238" t="s">
        <v>3592</v>
      </c>
      <c r="Y238" s="758" t="str">
        <f t="shared" si="14"/>
        <v>宮古一中中</v>
      </c>
      <c r="Z238" s="757" t="s">
        <v>4655</v>
      </c>
      <c r="AA238" s="769" t="str">
        <f t="shared" si="15"/>
        <v>ｸﾎﾞﾀ ﾗｲﾑ</v>
      </c>
    </row>
    <row r="239" spans="1:27" ht="17" customHeight="1">
      <c r="A239" s="652"/>
      <c r="B239" s="757">
        <v>277</v>
      </c>
      <c r="C239" s="757" t="s">
        <v>6802</v>
      </c>
      <c r="D239" s="757" t="s">
        <v>1131</v>
      </c>
      <c r="E239" s="757" t="s">
        <v>241</v>
      </c>
      <c r="F239" s="757">
        <v>1</v>
      </c>
      <c r="G239" s="757">
        <v>3</v>
      </c>
      <c r="H239" s="649" t="str">
        <f>IF($E239="","",(VLOOKUP($E239,所属・種目コード!$B$2:$D$160,3,0)))</f>
        <v>031152</v>
      </c>
      <c r="I239" t="s">
        <v>3592</v>
      </c>
      <c r="J239" s="758" t="str">
        <f t="shared" si="13"/>
        <v>北上中中</v>
      </c>
      <c r="K239" s="757" t="s">
        <v>2532</v>
      </c>
      <c r="L239" s="13" t="str">
        <f t="shared" si="12"/>
        <v>ﾀｶﾊｼ ｱﾓﾝ</v>
      </c>
      <c r="M239" s="772"/>
      <c r="N239" s="658"/>
      <c r="O239" s="13">
        <v>272</v>
      </c>
      <c r="P239" s="650" t="s">
        <v>790</v>
      </c>
      <c r="Q239" s="757" t="s">
        <v>2214</v>
      </c>
      <c r="R239" s="757" t="s">
        <v>2007</v>
      </c>
      <c r="S239" s="757" t="s">
        <v>373</v>
      </c>
      <c r="T239" s="757" t="s">
        <v>4414</v>
      </c>
      <c r="U239" s="757">
        <v>2</v>
      </c>
      <c r="W239" s="649" t="str">
        <f>IF($S239="","",(VLOOKUP($S239,所属・種目コード!$B$2:$D$160,3,0)))</f>
        <v>031210</v>
      </c>
      <c r="X239" t="s">
        <v>3592</v>
      </c>
      <c r="Y239" s="758" t="str">
        <f t="shared" si="14"/>
        <v>宮古一中中</v>
      </c>
      <c r="Z239" s="757" t="s">
        <v>4656</v>
      </c>
      <c r="AA239" s="769" t="str">
        <f t="shared" si="15"/>
        <v>ﾌﾅｺｼ ﾕｲ</v>
      </c>
    </row>
    <row r="240" spans="1:27" ht="17" customHeight="1">
      <c r="A240" s="652"/>
      <c r="B240" s="757">
        <v>278</v>
      </c>
      <c r="C240" s="757" t="s">
        <v>6803</v>
      </c>
      <c r="D240" s="757" t="s">
        <v>1132</v>
      </c>
      <c r="E240" s="757" t="s">
        <v>241</v>
      </c>
      <c r="F240" s="757">
        <v>1</v>
      </c>
      <c r="G240" s="757">
        <v>3</v>
      </c>
      <c r="H240" s="649" t="str">
        <f>IF($E240="","",(VLOOKUP($E240,所属・種目コード!$B$2:$D$160,3,0)))</f>
        <v>031152</v>
      </c>
      <c r="I240" t="s">
        <v>3592</v>
      </c>
      <c r="J240" s="758" t="str">
        <f t="shared" si="13"/>
        <v>北上中中</v>
      </c>
      <c r="K240" s="757" t="s">
        <v>2533</v>
      </c>
      <c r="L240" s="13" t="str">
        <f t="shared" si="12"/>
        <v>ﾀｶﾊｼ ﾀｲｿﾞｳ</v>
      </c>
      <c r="M240" s="772"/>
      <c r="N240" s="658"/>
      <c r="O240" s="13">
        <v>273</v>
      </c>
      <c r="P240" s="650" t="s">
        <v>790</v>
      </c>
      <c r="Q240" s="757" t="s">
        <v>6445</v>
      </c>
      <c r="R240" s="757" t="s">
        <v>2008</v>
      </c>
      <c r="S240" s="757" t="s">
        <v>373</v>
      </c>
      <c r="T240" s="757" t="s">
        <v>4414</v>
      </c>
      <c r="U240" s="757">
        <v>2</v>
      </c>
      <c r="W240" s="649" t="str">
        <f>IF($S240="","",(VLOOKUP($S240,所属・種目コード!$B$2:$D$160,3,0)))</f>
        <v>031210</v>
      </c>
      <c r="X240" t="s">
        <v>3592</v>
      </c>
      <c r="Y240" s="758" t="str">
        <f t="shared" si="14"/>
        <v>宮古一中中</v>
      </c>
      <c r="Z240" s="757" t="s">
        <v>4657</v>
      </c>
      <c r="AA240" s="769" t="str">
        <f t="shared" si="15"/>
        <v>ﾐﾅﾉｶﾜ ﾏﾕ</v>
      </c>
    </row>
    <row r="241" spans="1:27" ht="17" customHeight="1">
      <c r="A241" s="652"/>
      <c r="B241" s="757">
        <v>279</v>
      </c>
      <c r="C241" s="757" t="s">
        <v>6804</v>
      </c>
      <c r="D241" s="757" t="s">
        <v>411</v>
      </c>
      <c r="E241" s="757" t="s">
        <v>241</v>
      </c>
      <c r="F241" s="757">
        <v>1</v>
      </c>
      <c r="G241" s="757">
        <v>3</v>
      </c>
      <c r="H241" s="649" t="str">
        <f>IF($E241="","",(VLOOKUP($E241,所属・種目コード!$B$2:$D$160,3,0)))</f>
        <v>031152</v>
      </c>
      <c r="I241" t="s">
        <v>3592</v>
      </c>
      <c r="J241" s="758" t="str">
        <f t="shared" si="13"/>
        <v>北上中中</v>
      </c>
      <c r="K241" s="757" t="s">
        <v>2534</v>
      </c>
      <c r="L241" s="13" t="str">
        <f t="shared" si="12"/>
        <v>ﾀｶﾊｼ ﾕｳﾄ</v>
      </c>
      <c r="M241" s="772"/>
      <c r="N241" s="658"/>
      <c r="O241" s="13">
        <v>274</v>
      </c>
      <c r="P241" s="650" t="s">
        <v>790</v>
      </c>
      <c r="Q241" s="757" t="s">
        <v>6446</v>
      </c>
      <c r="R241" s="757" t="s">
        <v>5519</v>
      </c>
      <c r="S241" s="757" t="s">
        <v>373</v>
      </c>
      <c r="T241" s="757" t="s">
        <v>4414</v>
      </c>
      <c r="U241" s="757">
        <v>3</v>
      </c>
      <c r="W241" s="649" t="str">
        <f>IF($S241="","",(VLOOKUP($S241,所属・種目コード!$B$2:$D$160,3,0)))</f>
        <v>031210</v>
      </c>
      <c r="X241" t="s">
        <v>3592</v>
      </c>
      <c r="Y241" s="758" t="str">
        <f t="shared" si="14"/>
        <v>宮古一中中</v>
      </c>
      <c r="Z241" s="757" t="s">
        <v>4658</v>
      </c>
      <c r="AA241" s="769" t="str">
        <f t="shared" si="15"/>
        <v>ｲﾄｳ ｻｴﾗ</v>
      </c>
    </row>
    <row r="242" spans="1:27" ht="17" customHeight="1">
      <c r="A242" s="652"/>
      <c r="B242" s="757">
        <v>280</v>
      </c>
      <c r="C242" s="757" t="s">
        <v>6805</v>
      </c>
      <c r="D242" s="757" t="s">
        <v>1133</v>
      </c>
      <c r="E242" s="757" t="s">
        <v>241</v>
      </c>
      <c r="F242" s="757">
        <v>1</v>
      </c>
      <c r="G242" s="757">
        <v>3</v>
      </c>
      <c r="H242" s="649" t="str">
        <f>IF($E242="","",(VLOOKUP($E242,所属・種目コード!$B$2:$D$160,3,0)))</f>
        <v>031152</v>
      </c>
      <c r="I242" t="s">
        <v>3592</v>
      </c>
      <c r="J242" s="758" t="str">
        <f t="shared" si="13"/>
        <v>北上中中</v>
      </c>
      <c r="K242" s="757" t="s">
        <v>2535</v>
      </c>
      <c r="L242" s="13" t="str">
        <f t="shared" si="12"/>
        <v>ﾀｸﾞﾁ ｿｳﾀ</v>
      </c>
      <c r="M242" s="772"/>
      <c r="N242" s="658"/>
      <c r="O242" s="13">
        <v>275</v>
      </c>
      <c r="P242" s="650" t="s">
        <v>790</v>
      </c>
      <c r="Q242" s="757" t="s">
        <v>6076</v>
      </c>
      <c r="R242" s="757" t="s">
        <v>5520</v>
      </c>
      <c r="S242" s="757" t="s">
        <v>373</v>
      </c>
      <c r="T242" s="757" t="s">
        <v>4414</v>
      </c>
      <c r="U242" s="757">
        <v>2</v>
      </c>
      <c r="W242" s="649" t="str">
        <f>IF($S242="","",(VLOOKUP($S242,所属・種目コード!$B$2:$D$160,3,0)))</f>
        <v>031210</v>
      </c>
      <c r="X242" t="s">
        <v>3592</v>
      </c>
      <c r="Y242" s="758" t="str">
        <f t="shared" si="14"/>
        <v>宮古一中中</v>
      </c>
      <c r="Z242" s="757" t="s">
        <v>4659</v>
      </c>
      <c r="AA242" s="769" t="str">
        <f t="shared" si="15"/>
        <v>ﾐﾅｶﾜ ｱﾔﾉ</v>
      </c>
    </row>
    <row r="243" spans="1:27" ht="17" customHeight="1">
      <c r="A243" s="652"/>
      <c r="B243" s="757">
        <v>281</v>
      </c>
      <c r="C243" s="757" t="s">
        <v>6806</v>
      </c>
      <c r="D243" s="757" t="s">
        <v>1134</v>
      </c>
      <c r="E243" s="757" t="s">
        <v>241</v>
      </c>
      <c r="F243" s="757">
        <v>1</v>
      </c>
      <c r="G243" s="757">
        <v>3</v>
      </c>
      <c r="H243" s="649" t="str">
        <f>IF($E243="","",(VLOOKUP($E243,所属・種目コード!$B$2:$D$160,3,0)))</f>
        <v>031152</v>
      </c>
      <c r="I243" t="s">
        <v>3592</v>
      </c>
      <c r="J243" s="758" t="str">
        <f t="shared" si="13"/>
        <v>北上中中</v>
      </c>
      <c r="K243" s="757" t="s">
        <v>2536</v>
      </c>
      <c r="L243" s="13" t="str">
        <f t="shared" si="12"/>
        <v>ﾀｹﾊﾞﾔｼ ﾘｭｳｾｲ</v>
      </c>
      <c r="M243" s="772"/>
      <c r="N243" s="658"/>
      <c r="O243" s="13">
        <v>276</v>
      </c>
      <c r="P243" s="650" t="s">
        <v>790</v>
      </c>
      <c r="Q243" s="757" t="s">
        <v>6077</v>
      </c>
      <c r="R243" s="757" t="s">
        <v>5521</v>
      </c>
      <c r="S243" s="757" t="s">
        <v>172</v>
      </c>
      <c r="T243" s="757" t="s">
        <v>4414</v>
      </c>
      <c r="U243" s="757">
        <v>3</v>
      </c>
      <c r="W243" s="649" t="str">
        <f>IF($S243="","",(VLOOKUP($S243,所属・種目コード!$B$2:$D$160,3,0)))</f>
        <v>031136</v>
      </c>
      <c r="X243" t="s">
        <v>3592</v>
      </c>
      <c r="Y243" s="758" t="str">
        <f t="shared" si="14"/>
        <v>川口中中</v>
      </c>
      <c r="Z243" s="757" t="s">
        <v>4660</v>
      </c>
      <c r="AA243" s="769" t="str">
        <f t="shared" si="15"/>
        <v>ｶﾅｻﾞﾜ ﾋﾅ</v>
      </c>
    </row>
    <row r="244" spans="1:27" ht="17" customHeight="1">
      <c r="A244" s="652"/>
      <c r="B244" s="757">
        <v>282</v>
      </c>
      <c r="C244" s="757" t="s">
        <v>6807</v>
      </c>
      <c r="D244" s="757" t="s">
        <v>1450</v>
      </c>
      <c r="E244" s="757" t="s">
        <v>241</v>
      </c>
      <c r="F244" s="757">
        <v>1</v>
      </c>
      <c r="G244" s="757">
        <v>2</v>
      </c>
      <c r="H244" s="649" t="str">
        <f>IF($E244="","",(VLOOKUP($E244,所属・種目コード!$B$2:$D$160,3,0)))</f>
        <v>031152</v>
      </c>
      <c r="I244" t="s">
        <v>3592</v>
      </c>
      <c r="J244" s="758" t="str">
        <f t="shared" si="13"/>
        <v>北上中中</v>
      </c>
      <c r="K244" s="757" t="s">
        <v>2537</v>
      </c>
      <c r="L244" s="13" t="str">
        <f t="shared" si="12"/>
        <v>ｷｸﾁ ｴｲﾀ</v>
      </c>
      <c r="M244" s="772"/>
      <c r="N244" s="658"/>
      <c r="O244" s="13">
        <v>277</v>
      </c>
      <c r="P244" s="650" t="s">
        <v>790</v>
      </c>
      <c r="Q244" s="757" t="s">
        <v>6078</v>
      </c>
      <c r="R244" s="757" t="s">
        <v>5522</v>
      </c>
      <c r="S244" s="757" t="s">
        <v>172</v>
      </c>
      <c r="T244" s="757" t="s">
        <v>4414</v>
      </c>
      <c r="U244" s="757">
        <v>3</v>
      </c>
      <c r="W244" s="649" t="str">
        <f>IF($S244="","",(VLOOKUP($S244,所属・種目コード!$B$2:$D$160,3,0)))</f>
        <v>031136</v>
      </c>
      <c r="X244" t="s">
        <v>3592</v>
      </c>
      <c r="Y244" s="758" t="str">
        <f t="shared" si="14"/>
        <v>川口中中</v>
      </c>
      <c r="Z244" s="757" t="s">
        <v>4661</v>
      </c>
      <c r="AA244" s="769" t="str">
        <f t="shared" si="15"/>
        <v>ﾀﾑﾗ ﾕｳｷ</v>
      </c>
    </row>
    <row r="245" spans="1:27" ht="17" customHeight="1">
      <c r="A245" s="652"/>
      <c r="B245" s="757">
        <v>283</v>
      </c>
      <c r="C245" s="757" t="s">
        <v>6808</v>
      </c>
      <c r="D245" s="757" t="s">
        <v>1451</v>
      </c>
      <c r="E245" s="757" t="s">
        <v>241</v>
      </c>
      <c r="F245" s="757">
        <v>1</v>
      </c>
      <c r="G245" s="757">
        <v>2</v>
      </c>
      <c r="H245" s="649" t="str">
        <f>IF($E245="","",(VLOOKUP($E245,所属・種目コード!$B$2:$D$160,3,0)))</f>
        <v>031152</v>
      </c>
      <c r="I245" t="s">
        <v>3592</v>
      </c>
      <c r="J245" s="758" t="str">
        <f t="shared" si="13"/>
        <v>北上中中</v>
      </c>
      <c r="K245" s="757" t="s">
        <v>2538</v>
      </c>
      <c r="L245" s="13" t="str">
        <f t="shared" si="12"/>
        <v>ｷｸﾁ ﾀｹﾄ</v>
      </c>
      <c r="M245" s="772"/>
      <c r="N245" s="658"/>
      <c r="O245" s="13">
        <v>278</v>
      </c>
      <c r="P245" s="650" t="s">
        <v>790</v>
      </c>
      <c r="Q245" s="757" t="s">
        <v>6447</v>
      </c>
      <c r="R245" s="757" t="s">
        <v>5523</v>
      </c>
      <c r="S245" s="757" t="s">
        <v>172</v>
      </c>
      <c r="T245" s="757" t="s">
        <v>4414</v>
      </c>
      <c r="U245" s="757">
        <v>3</v>
      </c>
      <c r="W245" s="649" t="str">
        <f>IF($S245="","",(VLOOKUP($S245,所属・種目コード!$B$2:$D$160,3,0)))</f>
        <v>031136</v>
      </c>
      <c r="X245" t="s">
        <v>3592</v>
      </c>
      <c r="Y245" s="758" t="str">
        <f t="shared" si="14"/>
        <v>川口中中</v>
      </c>
      <c r="Z245" s="757" t="s">
        <v>4662</v>
      </c>
      <c r="AA245" s="769" t="str">
        <f t="shared" si="15"/>
        <v>ﾖｯｶｲﾁ ｷﾗ</v>
      </c>
    </row>
    <row r="246" spans="1:27" ht="17" customHeight="1">
      <c r="A246" s="652"/>
      <c r="B246" s="757">
        <v>284</v>
      </c>
      <c r="C246" s="757" t="s">
        <v>7626</v>
      </c>
      <c r="D246" s="757" t="s">
        <v>413</v>
      </c>
      <c r="E246" s="757" t="s">
        <v>241</v>
      </c>
      <c r="F246" s="757">
        <v>1</v>
      </c>
      <c r="G246" s="757">
        <v>2</v>
      </c>
      <c r="H246" s="649" t="str">
        <f>IF($E246="","",(VLOOKUP($E246,所属・種目コード!$B$2:$D$160,3,0)))</f>
        <v>031152</v>
      </c>
      <c r="I246" t="s">
        <v>3592</v>
      </c>
      <c r="J246" s="758" t="str">
        <f t="shared" si="13"/>
        <v>北上中中</v>
      </c>
      <c r="K246" s="757" t="s">
        <v>2539</v>
      </c>
      <c r="L246" s="13" t="str">
        <f t="shared" si="12"/>
        <v>ｻｻｷ ﾙｲ</v>
      </c>
      <c r="M246" s="772"/>
      <c r="N246" s="658"/>
      <c r="O246" s="13">
        <v>279</v>
      </c>
      <c r="P246" s="650" t="s">
        <v>790</v>
      </c>
      <c r="Q246" s="757" t="s">
        <v>6079</v>
      </c>
      <c r="R246" s="757" t="s">
        <v>5524</v>
      </c>
      <c r="S246" s="757" t="s">
        <v>172</v>
      </c>
      <c r="T246" s="757" t="s">
        <v>4414</v>
      </c>
      <c r="U246" s="757">
        <v>2</v>
      </c>
      <c r="W246" s="649" t="str">
        <f>IF($S246="","",(VLOOKUP($S246,所属・種目コード!$B$2:$D$160,3,0)))</f>
        <v>031136</v>
      </c>
      <c r="X246" t="s">
        <v>3592</v>
      </c>
      <c r="Y246" s="758" t="str">
        <f t="shared" si="14"/>
        <v>川口中中</v>
      </c>
      <c r="Z246" s="757" t="s">
        <v>4663</v>
      </c>
      <c r="AA246" s="769" t="str">
        <f t="shared" si="15"/>
        <v>ﾀﾑﾗ ﾕﾅ</v>
      </c>
    </row>
    <row r="247" spans="1:27" ht="17" customHeight="1">
      <c r="A247" s="652"/>
      <c r="B247" s="757">
        <v>285</v>
      </c>
      <c r="C247" s="757" t="s">
        <v>6809</v>
      </c>
      <c r="D247" s="757" t="s">
        <v>1452</v>
      </c>
      <c r="E247" s="757" t="s">
        <v>241</v>
      </c>
      <c r="F247" s="757">
        <v>1</v>
      </c>
      <c r="G247" s="757">
        <v>2</v>
      </c>
      <c r="H247" s="649" t="str">
        <f>IF($E247="","",(VLOOKUP($E247,所属・種目コード!$B$2:$D$160,3,0)))</f>
        <v>031152</v>
      </c>
      <c r="I247" t="s">
        <v>3592</v>
      </c>
      <c r="J247" s="758" t="str">
        <f t="shared" si="13"/>
        <v>北上中中</v>
      </c>
      <c r="K247" s="757" t="s">
        <v>2540</v>
      </c>
      <c r="L247" s="13" t="str">
        <f t="shared" si="12"/>
        <v>ｼﾉﾊﾗ ﾘｮｳｽｹ</v>
      </c>
      <c r="M247" s="772"/>
      <c r="N247" s="658"/>
      <c r="O247" s="13">
        <v>280</v>
      </c>
      <c r="P247" s="650" t="s">
        <v>790</v>
      </c>
      <c r="Q247" s="757" t="s">
        <v>6080</v>
      </c>
      <c r="R247" s="757" t="s">
        <v>5525</v>
      </c>
      <c r="S247" s="757" t="s">
        <v>172</v>
      </c>
      <c r="T247" s="757" t="s">
        <v>4414</v>
      </c>
      <c r="U247" s="757">
        <v>2</v>
      </c>
      <c r="W247" s="649" t="str">
        <f>IF($S247="","",(VLOOKUP($S247,所属・種目コード!$B$2:$D$160,3,0)))</f>
        <v>031136</v>
      </c>
      <c r="X247" t="s">
        <v>3592</v>
      </c>
      <c r="Y247" s="758" t="str">
        <f t="shared" si="14"/>
        <v>川口中中</v>
      </c>
      <c r="Z247" s="757" t="s">
        <v>4664</v>
      </c>
      <c r="AA247" s="769" t="str">
        <f t="shared" si="15"/>
        <v>ﾀﾑﾗ ﾘﾅ</v>
      </c>
    </row>
    <row r="248" spans="1:27" ht="17" customHeight="1">
      <c r="A248" s="652"/>
      <c r="B248" s="757">
        <v>286</v>
      </c>
      <c r="C248" s="757" t="s">
        <v>7720</v>
      </c>
      <c r="D248" s="757" t="s">
        <v>1453</v>
      </c>
      <c r="E248" s="757" t="s">
        <v>241</v>
      </c>
      <c r="F248" s="757">
        <v>1</v>
      </c>
      <c r="G248" s="757">
        <v>2</v>
      </c>
      <c r="H248" s="649" t="str">
        <f>IF($E248="","",(VLOOKUP($E248,所属・種目コード!$B$2:$D$160,3,0)))</f>
        <v>031152</v>
      </c>
      <c r="I248" t="s">
        <v>3592</v>
      </c>
      <c r="J248" s="758" t="str">
        <f t="shared" si="13"/>
        <v>北上中中</v>
      </c>
      <c r="K248" s="757" t="s">
        <v>2541</v>
      </c>
      <c r="L248" s="13" t="str">
        <f t="shared" si="12"/>
        <v>ﾀｶﾊｼ ﾗｲ</v>
      </c>
      <c r="M248" s="772"/>
      <c r="N248" s="658"/>
      <c r="O248" s="13">
        <v>281</v>
      </c>
      <c r="P248" s="650" t="s">
        <v>790</v>
      </c>
      <c r="Q248" s="757" t="s">
        <v>7985</v>
      </c>
      <c r="R248" s="757" t="s">
        <v>5526</v>
      </c>
      <c r="S248" s="757" t="s">
        <v>3593</v>
      </c>
      <c r="T248" s="757" t="s">
        <v>4414</v>
      </c>
      <c r="U248" s="757">
        <v>2</v>
      </c>
      <c r="W248" s="649" t="str">
        <f>IF($S248="","",(VLOOKUP($S248,所属・種目コード!$B$2:$D$160,3,0)))</f>
        <v>031528</v>
      </c>
      <c r="X248" t="s">
        <v>3592</v>
      </c>
      <c r="Y248" s="758" t="str">
        <f t="shared" si="14"/>
        <v>中央附属中中</v>
      </c>
      <c r="Z248" s="757" t="s">
        <v>4665</v>
      </c>
      <c r="AA248" s="769" t="str">
        <f t="shared" si="15"/>
        <v>ｱﾗｶｷ ﾓｴ</v>
      </c>
    </row>
    <row r="249" spans="1:27" ht="17" customHeight="1">
      <c r="A249" s="652"/>
      <c r="B249" s="757">
        <v>287</v>
      </c>
      <c r="C249" s="757" t="s">
        <v>7721</v>
      </c>
      <c r="D249" s="757" t="s">
        <v>1454</v>
      </c>
      <c r="E249" s="757" t="s">
        <v>241</v>
      </c>
      <c r="F249" s="757">
        <v>1</v>
      </c>
      <c r="G249" s="757">
        <v>2</v>
      </c>
      <c r="H249" s="649" t="str">
        <f>IF($E249="","",(VLOOKUP($E249,所属・種目コード!$B$2:$D$160,3,0)))</f>
        <v>031152</v>
      </c>
      <c r="I249" t="s">
        <v>3592</v>
      </c>
      <c r="J249" s="758" t="str">
        <f t="shared" si="13"/>
        <v>北上中中</v>
      </c>
      <c r="K249" s="757" t="s">
        <v>2542</v>
      </c>
      <c r="L249" s="13" t="str">
        <f t="shared" si="12"/>
        <v>ﾔﾌﾞｻﾞｷ ﾘｮｳ</v>
      </c>
      <c r="M249" s="772"/>
      <c r="N249" s="658"/>
      <c r="O249" s="13">
        <v>282</v>
      </c>
      <c r="P249" s="650" t="s">
        <v>778</v>
      </c>
      <c r="Q249" s="757" t="s">
        <v>6081</v>
      </c>
      <c r="R249" s="757" t="s">
        <v>5527</v>
      </c>
      <c r="S249" s="757" t="s">
        <v>3593</v>
      </c>
      <c r="T249" s="757" t="s">
        <v>4414</v>
      </c>
      <c r="U249" s="757">
        <v>2</v>
      </c>
      <c r="W249" s="649" t="str">
        <f>IF($S249="","",(VLOOKUP($S249,所属・種目コード!$B$2:$D$160,3,0)))</f>
        <v>031528</v>
      </c>
      <c r="X249" t="s">
        <v>3592</v>
      </c>
      <c r="Y249" s="758" t="str">
        <f t="shared" si="14"/>
        <v>中央附属中中</v>
      </c>
      <c r="Z249" s="757" t="s">
        <v>4666</v>
      </c>
      <c r="AA249" s="769" t="str">
        <f t="shared" si="15"/>
        <v>ｲﾉｳｴ ｱｲｶ</v>
      </c>
    </row>
    <row r="250" spans="1:27" ht="17" customHeight="1">
      <c r="A250" s="652"/>
      <c r="B250" s="757">
        <v>288</v>
      </c>
      <c r="C250" s="757" t="s">
        <v>7722</v>
      </c>
      <c r="D250" s="757" t="s">
        <v>1455</v>
      </c>
      <c r="E250" s="757" t="s">
        <v>241</v>
      </c>
      <c r="F250" s="757">
        <v>1</v>
      </c>
      <c r="G250" s="757">
        <v>2</v>
      </c>
      <c r="H250" s="649" t="str">
        <f>IF($E250="","",(VLOOKUP($E250,所属・種目コード!$B$2:$D$160,3,0)))</f>
        <v>031152</v>
      </c>
      <c r="I250" t="s">
        <v>3592</v>
      </c>
      <c r="J250" s="758" t="str">
        <f t="shared" si="13"/>
        <v>北上中中</v>
      </c>
      <c r="K250" s="757" t="s">
        <v>2543</v>
      </c>
      <c r="L250" s="13" t="str">
        <f t="shared" si="12"/>
        <v>ﾔﾏｼﾀ ｱｵ</v>
      </c>
      <c r="M250" s="772"/>
      <c r="N250" s="658"/>
      <c r="O250" s="13">
        <v>283</v>
      </c>
      <c r="P250" s="650" t="s">
        <v>778</v>
      </c>
      <c r="Q250" s="757" t="s">
        <v>6082</v>
      </c>
      <c r="R250" s="757" t="s">
        <v>5528</v>
      </c>
      <c r="S250" s="757" t="s">
        <v>3593</v>
      </c>
      <c r="T250" s="757" t="s">
        <v>4414</v>
      </c>
      <c r="U250" s="757">
        <v>2</v>
      </c>
      <c r="W250" s="649" t="str">
        <f>IF($S250="","",(VLOOKUP($S250,所属・種目コード!$B$2:$D$160,3,0)))</f>
        <v>031528</v>
      </c>
      <c r="X250" t="s">
        <v>3592</v>
      </c>
      <c r="Y250" s="758" t="str">
        <f t="shared" si="14"/>
        <v>中央附属中中</v>
      </c>
      <c r="Z250" s="757" t="s">
        <v>4667</v>
      </c>
      <c r="AA250" s="769" t="str">
        <f t="shared" si="15"/>
        <v>ｻﾜｲ ｶﾚﾝ</v>
      </c>
    </row>
    <row r="251" spans="1:27" ht="17" customHeight="1">
      <c r="A251" s="652"/>
      <c r="B251" s="757">
        <v>289</v>
      </c>
      <c r="C251" s="757" t="s">
        <v>6810</v>
      </c>
      <c r="D251" s="757" t="s">
        <v>1456</v>
      </c>
      <c r="E251" s="757" t="s">
        <v>241</v>
      </c>
      <c r="F251" s="757">
        <v>1</v>
      </c>
      <c r="G251" s="757">
        <v>2</v>
      </c>
      <c r="H251" s="649" t="str">
        <f>IF($E251="","",(VLOOKUP($E251,所属・種目コード!$B$2:$D$160,3,0)))</f>
        <v>031152</v>
      </c>
      <c r="I251" t="s">
        <v>3592</v>
      </c>
      <c r="J251" s="758" t="str">
        <f t="shared" si="13"/>
        <v>北上中中</v>
      </c>
      <c r="K251" s="757" t="s">
        <v>2544</v>
      </c>
      <c r="L251" s="13" t="str">
        <f t="shared" si="12"/>
        <v>ﾔﾏﾓﾄ ｶｲﾘ</v>
      </c>
      <c r="M251" s="772"/>
      <c r="N251" s="658"/>
      <c r="O251" s="13">
        <v>284</v>
      </c>
      <c r="P251" s="650" t="s">
        <v>778</v>
      </c>
      <c r="Q251" s="757" t="s">
        <v>6083</v>
      </c>
      <c r="R251" s="757" t="s">
        <v>5529</v>
      </c>
      <c r="S251" s="757" t="s">
        <v>3593</v>
      </c>
      <c r="T251" s="757" t="s">
        <v>4414</v>
      </c>
      <c r="U251" s="757">
        <v>2</v>
      </c>
      <c r="W251" s="649" t="str">
        <f>IF($S251="","",(VLOOKUP($S251,所属・種目コード!$B$2:$D$160,3,0)))</f>
        <v>031528</v>
      </c>
      <c r="X251" t="s">
        <v>3592</v>
      </c>
      <c r="Y251" s="758" t="str">
        <f t="shared" si="14"/>
        <v>中央附属中中</v>
      </c>
      <c r="Z251" s="757" t="s">
        <v>4668</v>
      </c>
      <c r="AA251" s="769" t="str">
        <f t="shared" si="15"/>
        <v>ﾌﾙｶﾜ ｶｵﾙｺ</v>
      </c>
    </row>
    <row r="252" spans="1:27" ht="17" customHeight="1">
      <c r="A252" s="652"/>
      <c r="B252" s="757">
        <v>290</v>
      </c>
      <c r="C252" s="757" t="s">
        <v>7627</v>
      </c>
      <c r="D252" s="757" t="s">
        <v>3704</v>
      </c>
      <c r="E252" s="757" t="s">
        <v>353</v>
      </c>
      <c r="F252" s="757">
        <v>1</v>
      </c>
      <c r="G252" s="757">
        <v>3</v>
      </c>
      <c r="H252" s="649" t="str">
        <f>IF($E252="","",(VLOOKUP($E252,所属・種目コード!$B$2:$D$160,3,0)))</f>
        <v>031189</v>
      </c>
      <c r="I252" t="s">
        <v>3592</v>
      </c>
      <c r="J252" s="758" t="str">
        <f t="shared" si="13"/>
        <v>八幡平西根中中</v>
      </c>
      <c r="K252" s="757" t="s">
        <v>2545</v>
      </c>
      <c r="L252" s="13" t="str">
        <f t="shared" si="12"/>
        <v>ﾀｶﾊｼ ｾﾞﾝﾀﾛｳ</v>
      </c>
      <c r="M252" s="772"/>
      <c r="N252" s="658"/>
      <c r="O252" s="13">
        <v>285</v>
      </c>
      <c r="P252" s="650" t="s">
        <v>787</v>
      </c>
      <c r="Q252" s="757" t="s">
        <v>6084</v>
      </c>
      <c r="R252" s="757" t="s">
        <v>5530</v>
      </c>
      <c r="S252" s="757" t="s">
        <v>261</v>
      </c>
      <c r="T252" s="757" t="s">
        <v>4414</v>
      </c>
      <c r="U252" s="757">
        <v>3</v>
      </c>
      <c r="W252" s="649" t="str">
        <f>IF($S252="","",(VLOOKUP($S252,所属・種目コード!$B$2:$D$160,3,0)))</f>
        <v>031157</v>
      </c>
      <c r="X252" t="s">
        <v>3592</v>
      </c>
      <c r="Y252" s="758" t="str">
        <f t="shared" si="14"/>
        <v>久慈長内中中</v>
      </c>
      <c r="Z252" s="757" t="s">
        <v>4669</v>
      </c>
      <c r="AA252" s="769" t="str">
        <f t="shared" si="15"/>
        <v>ｶﾜｻｷ ﾜｶﾅ</v>
      </c>
    </row>
    <row r="253" spans="1:27" ht="17" customHeight="1">
      <c r="A253" s="652"/>
      <c r="B253" s="757">
        <v>291</v>
      </c>
      <c r="C253" s="757" t="s">
        <v>6811</v>
      </c>
      <c r="D253" s="757" t="s">
        <v>982</v>
      </c>
      <c r="E253" s="757" t="s">
        <v>353</v>
      </c>
      <c r="F253" s="757">
        <v>1</v>
      </c>
      <c r="G253" s="757">
        <v>3</v>
      </c>
      <c r="H253" s="649" t="str">
        <f>IF($E253="","",(VLOOKUP($E253,所属・種目コード!$B$2:$D$160,3,0)))</f>
        <v>031189</v>
      </c>
      <c r="I253" t="s">
        <v>3592</v>
      </c>
      <c r="J253" s="758" t="str">
        <f t="shared" si="13"/>
        <v>八幡平西根中中</v>
      </c>
      <c r="K253" s="757" t="s">
        <v>2546</v>
      </c>
      <c r="L253" s="13" t="str">
        <f t="shared" si="12"/>
        <v>ﾀﾑﾗ ﾘｭｳﾄ</v>
      </c>
      <c r="M253" s="772"/>
      <c r="N253" s="658"/>
      <c r="O253" s="13">
        <v>286</v>
      </c>
      <c r="P253" s="650" t="s">
        <v>775</v>
      </c>
      <c r="Q253" s="757" t="s">
        <v>6448</v>
      </c>
      <c r="R253" s="757" t="s">
        <v>5531</v>
      </c>
      <c r="S253" s="757" t="s">
        <v>261</v>
      </c>
      <c r="T253" s="757" t="s">
        <v>4414</v>
      </c>
      <c r="U253" s="757">
        <v>3</v>
      </c>
      <c r="W253" s="649" t="str">
        <f>IF($S253="","",(VLOOKUP($S253,所属・種目コード!$B$2:$D$160,3,0)))</f>
        <v>031157</v>
      </c>
      <c r="X253" t="s">
        <v>3592</v>
      </c>
      <c r="Y253" s="758" t="str">
        <f t="shared" si="14"/>
        <v>久慈長内中中</v>
      </c>
      <c r="Z253" s="757" t="s">
        <v>4670</v>
      </c>
      <c r="AA253" s="769" t="str">
        <f t="shared" si="15"/>
        <v>ｶﾜﾀﾞｲ ｶﾘﾅ</v>
      </c>
    </row>
    <row r="254" spans="1:27" ht="17" customHeight="1">
      <c r="A254" s="652"/>
      <c r="B254" s="757">
        <v>292</v>
      </c>
      <c r="C254" s="757" t="s">
        <v>6812</v>
      </c>
      <c r="D254" s="757" t="s">
        <v>3705</v>
      </c>
      <c r="E254" s="757" t="s">
        <v>353</v>
      </c>
      <c r="F254" s="757">
        <v>1</v>
      </c>
      <c r="G254" s="757">
        <v>2</v>
      </c>
      <c r="H254" s="649" t="str">
        <f>IF($E254="","",(VLOOKUP($E254,所属・種目コード!$B$2:$D$160,3,0)))</f>
        <v>031189</v>
      </c>
      <c r="I254" t="s">
        <v>3592</v>
      </c>
      <c r="J254" s="758" t="str">
        <f t="shared" si="13"/>
        <v>八幡平西根中中</v>
      </c>
      <c r="K254" s="757" t="s">
        <v>2547</v>
      </c>
      <c r="L254" s="13" t="str">
        <f t="shared" si="12"/>
        <v>ｲﾄｳ ﾋｭｳｶﾞ</v>
      </c>
      <c r="M254" s="772"/>
      <c r="N254" s="658"/>
      <c r="O254" s="13">
        <v>287</v>
      </c>
      <c r="P254" s="650" t="s">
        <v>775</v>
      </c>
      <c r="Q254" s="757" t="s">
        <v>6085</v>
      </c>
      <c r="R254" s="757" t="s">
        <v>5532</v>
      </c>
      <c r="S254" s="757" t="s">
        <v>261</v>
      </c>
      <c r="T254" s="757" t="s">
        <v>4414</v>
      </c>
      <c r="U254" s="757">
        <v>3</v>
      </c>
      <c r="W254" s="649" t="str">
        <f>IF($S254="","",(VLOOKUP($S254,所属・種目コード!$B$2:$D$160,3,0)))</f>
        <v>031157</v>
      </c>
      <c r="X254" t="s">
        <v>3592</v>
      </c>
      <c r="Y254" s="758" t="str">
        <f t="shared" si="14"/>
        <v>久慈長内中中</v>
      </c>
      <c r="Z254" s="757" t="s">
        <v>4671</v>
      </c>
      <c r="AA254" s="769" t="str">
        <f t="shared" si="15"/>
        <v>ﾏｲﾀ ﾉﾉｶ</v>
      </c>
    </row>
    <row r="255" spans="1:27" ht="17" customHeight="1">
      <c r="A255" s="652"/>
      <c r="B255" s="757">
        <v>293</v>
      </c>
      <c r="C255" s="757" t="s">
        <v>6813</v>
      </c>
      <c r="D255" s="757" t="s">
        <v>3706</v>
      </c>
      <c r="E255" s="757" t="s">
        <v>353</v>
      </c>
      <c r="F255" s="757">
        <v>1</v>
      </c>
      <c r="G255" s="757">
        <v>2</v>
      </c>
      <c r="H255" s="649" t="str">
        <f>IF($E255="","",(VLOOKUP($E255,所属・種目コード!$B$2:$D$160,3,0)))</f>
        <v>031189</v>
      </c>
      <c r="I255" t="s">
        <v>3592</v>
      </c>
      <c r="J255" s="758" t="str">
        <f t="shared" si="13"/>
        <v>八幡平西根中中</v>
      </c>
      <c r="K255" s="757" t="s">
        <v>2548</v>
      </c>
      <c r="L255" s="13" t="str">
        <f t="shared" si="12"/>
        <v>ｵｵｻﾜ ｱﾔﾉﾘ</v>
      </c>
      <c r="M255" s="772"/>
      <c r="N255" s="658"/>
      <c r="O255" s="13">
        <v>288</v>
      </c>
      <c r="P255" s="650" t="s">
        <v>775</v>
      </c>
      <c r="Q255" s="757" t="s">
        <v>6086</v>
      </c>
      <c r="R255" s="757" t="s">
        <v>5533</v>
      </c>
      <c r="S255" s="757" t="s">
        <v>261</v>
      </c>
      <c r="T255" s="757" t="s">
        <v>4414</v>
      </c>
      <c r="U255" s="757">
        <v>3</v>
      </c>
      <c r="W255" s="649" t="str">
        <f>IF($S255="","",(VLOOKUP($S255,所属・種目コード!$B$2:$D$160,3,0)))</f>
        <v>031157</v>
      </c>
      <c r="X255" t="s">
        <v>3592</v>
      </c>
      <c r="Y255" s="758" t="str">
        <f t="shared" si="14"/>
        <v>久慈長内中中</v>
      </c>
      <c r="Z255" s="757" t="s">
        <v>4672</v>
      </c>
      <c r="AA255" s="769" t="str">
        <f t="shared" si="15"/>
        <v>ﾖﾂﾔｸ ｿﾅ</v>
      </c>
    </row>
    <row r="256" spans="1:27" ht="17" customHeight="1">
      <c r="A256" s="652"/>
      <c r="B256" s="757">
        <v>294</v>
      </c>
      <c r="C256" s="757" t="s">
        <v>6814</v>
      </c>
      <c r="D256" s="757" t="s">
        <v>3707</v>
      </c>
      <c r="E256" s="757" t="s">
        <v>353</v>
      </c>
      <c r="F256" s="757">
        <v>1</v>
      </c>
      <c r="G256" s="757">
        <v>2</v>
      </c>
      <c r="H256" s="649" t="str">
        <f>IF($E256="","",(VLOOKUP($E256,所属・種目コード!$B$2:$D$160,3,0)))</f>
        <v>031189</v>
      </c>
      <c r="I256" t="s">
        <v>3592</v>
      </c>
      <c r="J256" s="758" t="str">
        <f t="shared" si="13"/>
        <v>八幡平西根中中</v>
      </c>
      <c r="K256" s="757" t="s">
        <v>2549</v>
      </c>
      <c r="L256" s="13" t="str">
        <f t="shared" si="12"/>
        <v>ｸﾄﾞｳ ﾘｭｳｾｲ</v>
      </c>
      <c r="M256" s="772"/>
      <c r="N256" s="658"/>
      <c r="O256" s="13">
        <v>289</v>
      </c>
      <c r="P256" s="650" t="s">
        <v>775</v>
      </c>
      <c r="Q256" s="757" t="s">
        <v>6087</v>
      </c>
      <c r="R256" s="757" t="s">
        <v>5534</v>
      </c>
      <c r="S256" s="757" t="s">
        <v>261</v>
      </c>
      <c r="T256" s="757" t="s">
        <v>4414</v>
      </c>
      <c r="U256" s="757">
        <v>2</v>
      </c>
      <c r="W256" s="649" t="str">
        <f>IF($S256="","",(VLOOKUP($S256,所属・種目コード!$B$2:$D$160,3,0)))</f>
        <v>031157</v>
      </c>
      <c r="X256" t="s">
        <v>3592</v>
      </c>
      <c r="Y256" s="758" t="str">
        <f t="shared" si="14"/>
        <v>久慈長内中中</v>
      </c>
      <c r="Z256" s="757" t="s">
        <v>4673</v>
      </c>
      <c r="AA256" s="769" t="str">
        <f t="shared" si="15"/>
        <v>ｵｵｼﾀ ｻﾔ</v>
      </c>
    </row>
    <row r="257" spans="1:27" ht="17" customHeight="1">
      <c r="A257" s="652"/>
      <c r="B257" s="757">
        <v>295</v>
      </c>
      <c r="C257" s="757" t="s">
        <v>7628</v>
      </c>
      <c r="D257" s="757" t="s">
        <v>3708</v>
      </c>
      <c r="E257" s="757" t="s">
        <v>353</v>
      </c>
      <c r="F257" s="757">
        <v>1</v>
      </c>
      <c r="G257" s="757">
        <v>2</v>
      </c>
      <c r="H257" s="649" t="str">
        <f>IF($E257="","",(VLOOKUP($E257,所属・種目コード!$B$2:$D$160,3,0)))</f>
        <v>031189</v>
      </c>
      <c r="I257" t="s">
        <v>3592</v>
      </c>
      <c r="J257" s="758" t="str">
        <f t="shared" si="13"/>
        <v>八幡平西根中中</v>
      </c>
      <c r="K257" s="757" t="s">
        <v>2550</v>
      </c>
      <c r="L257" s="13" t="str">
        <f t="shared" ref="L257:L320" si="16">ASC(K257)</f>
        <v>ｻｻｷ ﾅｵﾄ</v>
      </c>
      <c r="M257" s="772"/>
      <c r="N257" s="658"/>
      <c r="O257" s="13">
        <v>290</v>
      </c>
      <c r="P257" s="650" t="s">
        <v>775</v>
      </c>
      <c r="Q257" s="757" t="s">
        <v>6449</v>
      </c>
      <c r="R257" s="757" t="s">
        <v>5535</v>
      </c>
      <c r="S257" s="757" t="s">
        <v>261</v>
      </c>
      <c r="T257" s="757" t="s">
        <v>4414</v>
      </c>
      <c r="U257" s="757">
        <v>2</v>
      </c>
      <c r="W257" s="649" t="str">
        <f>IF($S257="","",(VLOOKUP($S257,所属・種目コード!$B$2:$D$160,3,0)))</f>
        <v>031157</v>
      </c>
      <c r="X257" t="s">
        <v>3592</v>
      </c>
      <c r="Y257" s="758" t="str">
        <f t="shared" si="14"/>
        <v>久慈長内中中</v>
      </c>
      <c r="Z257" s="757" t="s">
        <v>4674</v>
      </c>
      <c r="AA257" s="769" t="str">
        <f t="shared" si="15"/>
        <v>ｸﾏｶﾞｲ ｴﾘｶ</v>
      </c>
    </row>
    <row r="258" spans="1:27" ht="17" customHeight="1">
      <c r="A258" s="652"/>
      <c r="B258" s="757">
        <v>296</v>
      </c>
      <c r="C258" s="757" t="s">
        <v>6815</v>
      </c>
      <c r="D258" s="757" t="s">
        <v>3709</v>
      </c>
      <c r="E258" s="757" t="s">
        <v>353</v>
      </c>
      <c r="F258" s="757">
        <v>1</v>
      </c>
      <c r="G258" s="757">
        <v>2</v>
      </c>
      <c r="H258" s="649" t="str">
        <f>IF($E258="","",(VLOOKUP($E258,所属・種目コード!$B$2:$D$160,3,0)))</f>
        <v>031189</v>
      </c>
      <c r="I258" t="s">
        <v>3592</v>
      </c>
      <c r="J258" s="758" t="str">
        <f t="shared" ref="J258:J321" si="17">_xlfn.CONCAT(E258,I258)</f>
        <v>八幡平西根中中</v>
      </c>
      <c r="K258" s="757" t="s">
        <v>2551</v>
      </c>
      <c r="L258" s="13" t="str">
        <f t="shared" si="16"/>
        <v>ﾀｶﾊｼ ﾕｳﾀﾞｲ</v>
      </c>
      <c r="M258" s="772"/>
      <c r="N258" s="658"/>
      <c r="O258" s="13">
        <v>291</v>
      </c>
      <c r="P258" s="650" t="s">
        <v>775</v>
      </c>
      <c r="Q258" s="757" t="s">
        <v>6088</v>
      </c>
      <c r="R258" s="757" t="s">
        <v>5536</v>
      </c>
      <c r="S258" s="757" t="s">
        <v>261</v>
      </c>
      <c r="T258" s="757" t="s">
        <v>4414</v>
      </c>
      <c r="U258" s="757">
        <v>2</v>
      </c>
      <c r="W258" s="649" t="str">
        <f>IF($S258="","",(VLOOKUP($S258,所属・種目コード!$B$2:$D$160,3,0)))</f>
        <v>031157</v>
      </c>
      <c r="X258" t="s">
        <v>3592</v>
      </c>
      <c r="Y258" s="758" t="str">
        <f t="shared" ref="Y258:Y321" si="18">_xlfn.CONCAT(S258,X258)</f>
        <v>久慈長内中中</v>
      </c>
      <c r="Z258" s="757" t="s">
        <v>4675</v>
      </c>
      <c r="AA258" s="769" t="str">
        <f t="shared" ref="AA258:AA321" si="19">ASC(Z258)</f>
        <v>ｸﾏｶﾞｲ ﾎﾉｶ</v>
      </c>
    </row>
    <row r="259" spans="1:27" ht="17" customHeight="1">
      <c r="A259" s="652"/>
      <c r="B259" s="757">
        <v>297</v>
      </c>
      <c r="C259" s="757" t="s">
        <v>6816</v>
      </c>
      <c r="D259" s="757" t="s">
        <v>3710</v>
      </c>
      <c r="E259" s="757" t="s">
        <v>353</v>
      </c>
      <c r="F259" s="757">
        <v>1</v>
      </c>
      <c r="G259" s="757">
        <v>2</v>
      </c>
      <c r="H259" s="649" t="str">
        <f>IF($E259="","",(VLOOKUP($E259,所属・種目コード!$B$2:$D$160,3,0)))</f>
        <v>031189</v>
      </c>
      <c r="I259" t="s">
        <v>3592</v>
      </c>
      <c r="J259" s="758" t="str">
        <f t="shared" si="17"/>
        <v>八幡平西根中中</v>
      </c>
      <c r="K259" s="757" t="s">
        <v>2552</v>
      </c>
      <c r="L259" s="13" t="str">
        <f t="shared" si="16"/>
        <v>ﾀｹﾀﾞ ﾀﾞｲﾄ</v>
      </c>
      <c r="M259" s="772"/>
      <c r="N259" s="658"/>
      <c r="O259" s="13">
        <v>311</v>
      </c>
      <c r="P259" s="650" t="s">
        <v>775</v>
      </c>
      <c r="Q259" s="757" t="s">
        <v>2086</v>
      </c>
      <c r="R259" s="757" t="s">
        <v>1817</v>
      </c>
      <c r="S259" s="757" t="s">
        <v>5984</v>
      </c>
      <c r="T259" s="757" t="s">
        <v>4414</v>
      </c>
      <c r="U259" s="757">
        <v>3</v>
      </c>
      <c r="W259" s="649" t="str">
        <f>IF($S259="","",(VLOOKUP($S259,所属・種目コード!$B$2:$D$160,3,0)))</f>
        <v>031228</v>
      </c>
      <c r="X259" t="s">
        <v>3592</v>
      </c>
      <c r="Y259" s="758" t="str">
        <f t="shared" si="18"/>
        <v>盛岡城西中中</v>
      </c>
      <c r="Z259" s="757" t="s">
        <v>4676</v>
      </c>
      <c r="AA259" s="769" t="str">
        <f t="shared" si="19"/>
        <v>ｲｽﾞﾐﾔ ｻｷ</v>
      </c>
    </row>
    <row r="260" spans="1:27" ht="17" customHeight="1">
      <c r="A260" s="652"/>
      <c r="B260" s="757">
        <v>298</v>
      </c>
      <c r="C260" s="757" t="s">
        <v>6817</v>
      </c>
      <c r="D260" s="757" t="s">
        <v>3711</v>
      </c>
      <c r="E260" s="757" t="s">
        <v>353</v>
      </c>
      <c r="F260" s="757">
        <v>1</v>
      </c>
      <c r="G260" s="757">
        <v>2</v>
      </c>
      <c r="H260" s="649" t="str">
        <f>IF($E260="","",(VLOOKUP($E260,所属・種目コード!$B$2:$D$160,3,0)))</f>
        <v>031189</v>
      </c>
      <c r="I260" t="s">
        <v>3592</v>
      </c>
      <c r="J260" s="758" t="str">
        <f t="shared" si="17"/>
        <v>八幡平西根中中</v>
      </c>
      <c r="K260" s="757" t="s">
        <v>2553</v>
      </c>
      <c r="L260" s="13" t="str">
        <f t="shared" si="16"/>
        <v>ﾀｹﾀﾞ ﾕｷﾀｶ</v>
      </c>
      <c r="M260" s="772"/>
      <c r="N260" s="658"/>
      <c r="O260" s="13">
        <v>312</v>
      </c>
      <c r="P260" s="650" t="s">
        <v>775</v>
      </c>
      <c r="Q260" s="757" t="s">
        <v>2087</v>
      </c>
      <c r="R260" s="757" t="s">
        <v>1818</v>
      </c>
      <c r="S260" s="757" t="s">
        <v>5984</v>
      </c>
      <c r="T260" s="757" t="s">
        <v>4414</v>
      </c>
      <c r="U260" s="757">
        <v>3</v>
      </c>
      <c r="W260" s="649" t="str">
        <f>IF($S260="","",(VLOOKUP($S260,所属・種目コード!$B$2:$D$160,3,0)))</f>
        <v>031228</v>
      </c>
      <c r="X260" t="s">
        <v>3592</v>
      </c>
      <c r="Y260" s="758" t="str">
        <f t="shared" si="18"/>
        <v>盛岡城西中中</v>
      </c>
      <c r="Z260" s="757" t="s">
        <v>4677</v>
      </c>
      <c r="AA260" s="769" t="str">
        <f t="shared" si="19"/>
        <v>ｵｲｶﾜ ﾄﾓｶ</v>
      </c>
    </row>
    <row r="261" spans="1:27" ht="17" customHeight="1">
      <c r="A261" s="652"/>
      <c r="B261" s="757">
        <v>299</v>
      </c>
      <c r="C261" s="757" t="s">
        <v>6818</v>
      </c>
      <c r="D261" s="757" t="s">
        <v>3712</v>
      </c>
      <c r="E261" s="757" t="s">
        <v>353</v>
      </c>
      <c r="F261" s="757">
        <v>1</v>
      </c>
      <c r="G261" s="757">
        <v>2</v>
      </c>
      <c r="H261" s="649" t="str">
        <f>IF($E261="","",(VLOOKUP($E261,所属・種目コード!$B$2:$D$160,3,0)))</f>
        <v>031189</v>
      </c>
      <c r="I261" t="s">
        <v>3592</v>
      </c>
      <c r="J261" s="758" t="str">
        <f t="shared" si="17"/>
        <v>八幡平西根中中</v>
      </c>
      <c r="K261" s="757" t="s">
        <v>2554</v>
      </c>
      <c r="L261" s="13" t="str">
        <f t="shared" si="16"/>
        <v>ﾂﾉｶｹ ﾀｲﾖｳ</v>
      </c>
      <c r="M261" s="772"/>
      <c r="N261" s="658"/>
      <c r="O261" s="13">
        <v>313</v>
      </c>
      <c r="P261" s="650" t="s">
        <v>775</v>
      </c>
      <c r="Q261" s="757" t="s">
        <v>6089</v>
      </c>
      <c r="R261" s="757" t="s">
        <v>1819</v>
      </c>
      <c r="S261" s="757" t="s">
        <v>5984</v>
      </c>
      <c r="T261" s="757" t="s">
        <v>4414</v>
      </c>
      <c r="U261" s="757">
        <v>3</v>
      </c>
      <c r="W261" s="649" t="str">
        <f>IF($S261="","",(VLOOKUP($S261,所属・種目コード!$B$2:$D$160,3,0)))</f>
        <v>031228</v>
      </c>
      <c r="X261" t="s">
        <v>3592</v>
      </c>
      <c r="Y261" s="758" t="str">
        <f t="shared" si="18"/>
        <v>盛岡城西中中</v>
      </c>
      <c r="Z261" s="757" t="s">
        <v>4678</v>
      </c>
      <c r="AA261" s="769" t="str">
        <f t="shared" si="19"/>
        <v>ｵｵﾀ ﾊﾙﾅ</v>
      </c>
    </row>
    <row r="262" spans="1:27" ht="17" customHeight="1">
      <c r="A262" s="652"/>
      <c r="B262" s="757">
        <v>300</v>
      </c>
      <c r="C262" s="757" t="s">
        <v>6819</v>
      </c>
      <c r="D262" s="757" t="s">
        <v>3713</v>
      </c>
      <c r="E262" s="757" t="s">
        <v>353</v>
      </c>
      <c r="F262" s="757">
        <v>1</v>
      </c>
      <c r="G262" s="757">
        <v>2</v>
      </c>
      <c r="H262" s="649" t="str">
        <f>IF($E262="","",(VLOOKUP($E262,所属・種目コード!$B$2:$D$160,3,0)))</f>
        <v>031189</v>
      </c>
      <c r="I262" t="s">
        <v>3592</v>
      </c>
      <c r="J262" s="758" t="str">
        <f t="shared" si="17"/>
        <v>八幡平西根中中</v>
      </c>
      <c r="K262" s="757" t="s">
        <v>2555</v>
      </c>
      <c r="L262" s="13" t="str">
        <f t="shared" si="16"/>
        <v>ﾅｶﾞﾔﾏ ﾘｸ</v>
      </c>
      <c r="M262" s="772"/>
      <c r="N262" s="658"/>
      <c r="O262" s="13">
        <v>314</v>
      </c>
      <c r="P262" s="650" t="s">
        <v>775</v>
      </c>
      <c r="Q262" s="757" t="s">
        <v>6450</v>
      </c>
      <c r="R262" s="757" t="s">
        <v>5537</v>
      </c>
      <c r="S262" s="757" t="s">
        <v>5984</v>
      </c>
      <c r="T262" s="757" t="s">
        <v>4414</v>
      </c>
      <c r="U262" s="757">
        <v>3</v>
      </c>
      <c r="W262" s="649" t="str">
        <f>IF($S262="","",(VLOOKUP($S262,所属・種目コード!$B$2:$D$160,3,0)))</f>
        <v>031228</v>
      </c>
      <c r="X262" t="s">
        <v>3592</v>
      </c>
      <c r="Y262" s="758" t="str">
        <f t="shared" si="18"/>
        <v>盛岡城西中中</v>
      </c>
      <c r="Z262" s="757" t="s">
        <v>4679</v>
      </c>
      <c r="AA262" s="769" t="str">
        <f t="shared" si="19"/>
        <v>ｻｻｷ ﾗﾉ</v>
      </c>
    </row>
    <row r="263" spans="1:27" ht="17" customHeight="1">
      <c r="A263" s="652"/>
      <c r="B263" s="757">
        <v>301</v>
      </c>
      <c r="C263" s="757" t="s">
        <v>6820</v>
      </c>
      <c r="D263" s="757" t="s">
        <v>3714</v>
      </c>
      <c r="E263" s="757" t="s">
        <v>361</v>
      </c>
      <c r="F263" s="757">
        <v>1</v>
      </c>
      <c r="G263" s="757">
        <v>3</v>
      </c>
      <c r="H263" s="649" t="str">
        <f>IF($E263="","",(VLOOKUP($E263,所属・種目コード!$B$2:$D$160,3,0)))</f>
        <v>031197</v>
      </c>
      <c r="I263" t="s">
        <v>3592</v>
      </c>
      <c r="J263" s="758" t="str">
        <f t="shared" si="17"/>
        <v>花巻中中</v>
      </c>
      <c r="K263" s="757" t="s">
        <v>2556</v>
      </c>
      <c r="L263" s="13" t="str">
        <f t="shared" si="16"/>
        <v>ﾀﾁﾊﾞﾅ ﾕｳｼｭﾝ</v>
      </c>
      <c r="M263" s="772"/>
      <c r="N263" s="658"/>
      <c r="O263" s="13">
        <v>315</v>
      </c>
      <c r="P263" s="650" t="s">
        <v>775</v>
      </c>
      <c r="Q263" s="757" t="s">
        <v>6090</v>
      </c>
      <c r="R263" s="757" t="s">
        <v>5538</v>
      </c>
      <c r="S263" s="757" t="s">
        <v>5984</v>
      </c>
      <c r="T263" s="757" t="s">
        <v>4414</v>
      </c>
      <c r="U263" s="757">
        <v>3</v>
      </c>
      <c r="W263" s="649" t="str">
        <f>IF($S263="","",(VLOOKUP($S263,所属・種目コード!$B$2:$D$160,3,0)))</f>
        <v>031228</v>
      </c>
      <c r="X263" t="s">
        <v>3592</v>
      </c>
      <c r="Y263" s="758" t="str">
        <f t="shared" si="18"/>
        <v>盛岡城西中中</v>
      </c>
      <c r="Z263" s="757" t="s">
        <v>4680</v>
      </c>
      <c r="AA263" s="769" t="str">
        <f t="shared" si="19"/>
        <v>ｼｹﾞ ｱｽｶ</v>
      </c>
    </row>
    <row r="264" spans="1:27" ht="17" customHeight="1">
      <c r="A264" s="652"/>
      <c r="B264" s="757">
        <v>302</v>
      </c>
      <c r="C264" s="757" t="s">
        <v>6821</v>
      </c>
      <c r="D264" s="757" t="s">
        <v>1054</v>
      </c>
      <c r="E264" s="757" t="s">
        <v>361</v>
      </c>
      <c r="F264" s="757">
        <v>1</v>
      </c>
      <c r="G264" s="757">
        <v>3</v>
      </c>
      <c r="H264" s="649" t="str">
        <f>IF($E264="","",(VLOOKUP($E264,所属・種目コード!$B$2:$D$160,3,0)))</f>
        <v>031197</v>
      </c>
      <c r="I264" t="s">
        <v>3592</v>
      </c>
      <c r="J264" s="758" t="str">
        <f t="shared" si="17"/>
        <v>花巻中中</v>
      </c>
      <c r="K264" s="757" t="s">
        <v>2557</v>
      </c>
      <c r="L264" s="13" t="str">
        <f t="shared" si="16"/>
        <v>ｱｼﾉ ﾕｳﾔ</v>
      </c>
      <c r="M264" s="772"/>
      <c r="N264" s="658"/>
      <c r="O264" s="13">
        <v>316</v>
      </c>
      <c r="P264" s="650" t="s">
        <v>775</v>
      </c>
      <c r="Q264" s="757" t="s">
        <v>7986</v>
      </c>
      <c r="R264" s="757" t="s">
        <v>5539</v>
      </c>
      <c r="S264" s="757" t="s">
        <v>5984</v>
      </c>
      <c r="T264" s="757" t="s">
        <v>4414</v>
      </c>
      <c r="U264" s="757">
        <v>3</v>
      </c>
      <c r="W264" s="649" t="str">
        <f>IF($S264="","",(VLOOKUP($S264,所属・種目コード!$B$2:$D$160,3,0)))</f>
        <v>031228</v>
      </c>
      <c r="X264" t="s">
        <v>3592</v>
      </c>
      <c r="Y264" s="758" t="str">
        <f t="shared" si="18"/>
        <v>盛岡城西中中</v>
      </c>
      <c r="Z264" s="757" t="s">
        <v>4681</v>
      </c>
      <c r="AA264" s="769" t="str">
        <f t="shared" si="19"/>
        <v>ﾀｶﾊｼ ｱｵｲ</v>
      </c>
    </row>
    <row r="265" spans="1:27" ht="17" customHeight="1">
      <c r="A265" s="652"/>
      <c r="B265" s="757">
        <v>303</v>
      </c>
      <c r="C265" s="757" t="s">
        <v>6822</v>
      </c>
      <c r="D265" s="757" t="s">
        <v>1055</v>
      </c>
      <c r="E265" s="757" t="s">
        <v>361</v>
      </c>
      <c r="F265" s="757">
        <v>1</v>
      </c>
      <c r="G265" s="757">
        <v>3</v>
      </c>
      <c r="H265" s="649" t="str">
        <f>IF($E265="","",(VLOOKUP($E265,所属・種目コード!$B$2:$D$160,3,0)))</f>
        <v>031197</v>
      </c>
      <c r="I265" t="s">
        <v>3592</v>
      </c>
      <c r="J265" s="758" t="str">
        <f t="shared" si="17"/>
        <v>花巻中中</v>
      </c>
      <c r="K265" s="757" t="s">
        <v>2558</v>
      </c>
      <c r="L265" s="13" t="str">
        <f t="shared" si="16"/>
        <v>ｱﾍﾞ ﾀｲﾖｳ</v>
      </c>
      <c r="M265" s="772"/>
      <c r="N265" s="658"/>
      <c r="O265" s="13">
        <v>317</v>
      </c>
      <c r="P265" s="650" t="s">
        <v>775</v>
      </c>
      <c r="Q265" s="757" t="s">
        <v>2088</v>
      </c>
      <c r="R265" s="757" t="s">
        <v>1820</v>
      </c>
      <c r="S265" s="757" t="s">
        <v>5984</v>
      </c>
      <c r="T265" s="757" t="s">
        <v>4414</v>
      </c>
      <c r="U265" s="757">
        <v>3</v>
      </c>
      <c r="W265" s="649" t="str">
        <f>IF($S265="","",(VLOOKUP($S265,所属・種目コード!$B$2:$D$160,3,0)))</f>
        <v>031228</v>
      </c>
      <c r="X265" t="s">
        <v>3592</v>
      </c>
      <c r="Y265" s="758" t="str">
        <f t="shared" si="18"/>
        <v>盛岡城西中中</v>
      </c>
      <c r="Z265" s="757" t="s">
        <v>4682</v>
      </c>
      <c r="AA265" s="769" t="str">
        <f t="shared" si="19"/>
        <v>ﾀｶﾊｼ ﾐﾂﾞｷ</v>
      </c>
    </row>
    <row r="266" spans="1:27" ht="17" customHeight="1">
      <c r="A266" s="652"/>
      <c r="B266" s="757">
        <v>304</v>
      </c>
      <c r="C266" s="757" t="s">
        <v>6823</v>
      </c>
      <c r="D266" s="757" t="s">
        <v>1056</v>
      </c>
      <c r="E266" s="757" t="s">
        <v>361</v>
      </c>
      <c r="F266" s="757">
        <v>1</v>
      </c>
      <c r="G266" s="757">
        <v>3</v>
      </c>
      <c r="H266" s="649" t="str">
        <f>IF($E266="","",(VLOOKUP($E266,所属・種目コード!$B$2:$D$160,3,0)))</f>
        <v>031197</v>
      </c>
      <c r="I266" t="s">
        <v>3592</v>
      </c>
      <c r="J266" s="758" t="str">
        <f t="shared" si="17"/>
        <v>花巻中中</v>
      </c>
      <c r="K266" s="757" t="s">
        <v>2559</v>
      </c>
      <c r="L266" s="13" t="str">
        <f t="shared" si="16"/>
        <v>ｱﾍﾞ ﾊﾙﾋﾃﾞ</v>
      </c>
      <c r="M266" s="772"/>
      <c r="N266" s="658"/>
      <c r="O266" s="13">
        <v>318</v>
      </c>
      <c r="P266" s="650" t="s">
        <v>775</v>
      </c>
      <c r="Q266" s="757" t="s">
        <v>7987</v>
      </c>
      <c r="R266" s="757" t="s">
        <v>5540</v>
      </c>
      <c r="S266" s="757" t="s">
        <v>5984</v>
      </c>
      <c r="T266" s="757" t="s">
        <v>4414</v>
      </c>
      <c r="U266" s="757">
        <v>3</v>
      </c>
      <c r="W266" s="649" t="str">
        <f>IF($S266="","",(VLOOKUP($S266,所属・種目コード!$B$2:$D$160,3,0)))</f>
        <v>031228</v>
      </c>
      <c r="X266" t="s">
        <v>3592</v>
      </c>
      <c r="Y266" s="758" t="str">
        <f t="shared" si="18"/>
        <v>盛岡城西中中</v>
      </c>
      <c r="Z266" s="757" t="s">
        <v>4683</v>
      </c>
      <c r="AA266" s="769" t="str">
        <f t="shared" si="19"/>
        <v>ﾄﾀﾞﾃ ｱｵｲ</v>
      </c>
    </row>
    <row r="267" spans="1:27" ht="17" customHeight="1">
      <c r="A267" s="652"/>
      <c r="B267" s="757">
        <v>305</v>
      </c>
      <c r="C267" s="757" t="s">
        <v>6824</v>
      </c>
      <c r="D267" s="757" t="s">
        <v>1057</v>
      </c>
      <c r="E267" s="757" t="s">
        <v>361</v>
      </c>
      <c r="F267" s="757">
        <v>1</v>
      </c>
      <c r="G267" s="757">
        <v>3</v>
      </c>
      <c r="H267" s="649" t="str">
        <f>IF($E267="","",(VLOOKUP($E267,所属・種目コード!$B$2:$D$160,3,0)))</f>
        <v>031197</v>
      </c>
      <c r="I267" t="s">
        <v>3592</v>
      </c>
      <c r="J267" s="758" t="str">
        <f t="shared" si="17"/>
        <v>花巻中中</v>
      </c>
      <c r="K267" s="757" t="s">
        <v>2560</v>
      </c>
      <c r="L267" s="13" t="str">
        <f t="shared" si="16"/>
        <v>ｳﾒｷ ﾀｸ</v>
      </c>
      <c r="M267" s="772"/>
      <c r="N267" s="658"/>
      <c r="O267" s="13">
        <v>319</v>
      </c>
      <c r="P267" s="650" t="s">
        <v>775</v>
      </c>
      <c r="Q267" s="757" t="s">
        <v>2089</v>
      </c>
      <c r="R267" s="757" t="s">
        <v>1821</v>
      </c>
      <c r="S267" s="757" t="s">
        <v>5984</v>
      </c>
      <c r="T267" s="757" t="s">
        <v>4414</v>
      </c>
      <c r="U267" s="757">
        <v>3</v>
      </c>
      <c r="W267" s="649" t="str">
        <f>IF($S267="","",(VLOOKUP($S267,所属・種目コード!$B$2:$D$160,3,0)))</f>
        <v>031228</v>
      </c>
      <c r="X267" t="s">
        <v>3592</v>
      </c>
      <c r="Y267" s="758" t="str">
        <f t="shared" si="18"/>
        <v>盛岡城西中中</v>
      </c>
      <c r="Z267" s="757" t="s">
        <v>4684</v>
      </c>
      <c r="AA267" s="769" t="str">
        <f t="shared" si="19"/>
        <v>ﾄﾋﾞｻﾜ ﾉﾉ</v>
      </c>
    </row>
    <row r="268" spans="1:27" ht="17" customHeight="1">
      <c r="A268" s="652"/>
      <c r="B268" s="757">
        <v>306</v>
      </c>
      <c r="C268" s="757" t="s">
        <v>6825</v>
      </c>
      <c r="D268" s="757" t="s">
        <v>1058</v>
      </c>
      <c r="E268" s="757" t="s">
        <v>361</v>
      </c>
      <c r="F268" s="757">
        <v>1</v>
      </c>
      <c r="G268" s="757">
        <v>3</v>
      </c>
      <c r="H268" s="649" t="str">
        <f>IF($E268="","",(VLOOKUP($E268,所属・種目コード!$B$2:$D$160,3,0)))</f>
        <v>031197</v>
      </c>
      <c r="I268" t="s">
        <v>3592</v>
      </c>
      <c r="J268" s="758" t="str">
        <f t="shared" si="17"/>
        <v>花巻中中</v>
      </c>
      <c r="K268" s="757" t="s">
        <v>2561</v>
      </c>
      <c r="L268" s="13" t="str">
        <f t="shared" si="16"/>
        <v>ｷｸﾁ ﾀｲｼ</v>
      </c>
      <c r="M268" s="772"/>
      <c r="N268" s="658"/>
      <c r="O268" s="13">
        <v>320</v>
      </c>
      <c r="P268" s="650" t="s">
        <v>775</v>
      </c>
      <c r="Q268" s="757" t="s">
        <v>2090</v>
      </c>
      <c r="R268" s="757" t="s">
        <v>1822</v>
      </c>
      <c r="S268" s="757" t="s">
        <v>5984</v>
      </c>
      <c r="T268" s="757" t="s">
        <v>4414</v>
      </c>
      <c r="U268" s="757">
        <v>3</v>
      </c>
      <c r="W268" s="649" t="str">
        <f>IF($S268="","",(VLOOKUP($S268,所属・種目コード!$B$2:$D$160,3,0)))</f>
        <v>031228</v>
      </c>
      <c r="X268" t="s">
        <v>3592</v>
      </c>
      <c r="Y268" s="758" t="str">
        <f t="shared" si="18"/>
        <v>盛岡城西中中</v>
      </c>
      <c r="Z268" s="757" t="s">
        <v>4685</v>
      </c>
      <c r="AA268" s="769" t="str">
        <f t="shared" si="19"/>
        <v>ﾐﾔﾓﾄ ｱｽﾞｻ</v>
      </c>
    </row>
    <row r="269" spans="1:27" ht="17" customHeight="1">
      <c r="A269" s="652"/>
      <c r="B269" s="757">
        <v>307</v>
      </c>
      <c r="C269" s="757" t="s">
        <v>6826</v>
      </c>
      <c r="D269" s="757" t="s">
        <v>1059</v>
      </c>
      <c r="E269" s="757" t="s">
        <v>361</v>
      </c>
      <c r="F269" s="757">
        <v>1</v>
      </c>
      <c r="G269" s="757">
        <v>3</v>
      </c>
      <c r="H269" s="649" t="str">
        <f>IF($E269="","",(VLOOKUP($E269,所属・種目コード!$B$2:$D$160,3,0)))</f>
        <v>031197</v>
      </c>
      <c r="I269" t="s">
        <v>3592</v>
      </c>
      <c r="J269" s="758" t="str">
        <f t="shared" si="17"/>
        <v>花巻中中</v>
      </c>
      <c r="K269" s="757" t="s">
        <v>2562</v>
      </c>
      <c r="L269" s="13" t="str">
        <f t="shared" si="16"/>
        <v>ｽｽﾞｷ ｱｷﾋﾛ</v>
      </c>
      <c r="M269" s="772"/>
      <c r="N269" s="658"/>
      <c r="O269" s="13">
        <v>321</v>
      </c>
      <c r="P269" s="650" t="s">
        <v>775</v>
      </c>
      <c r="Q269" s="757" t="s">
        <v>2091</v>
      </c>
      <c r="R269" s="757" t="s">
        <v>1823</v>
      </c>
      <c r="S269" s="757" t="s">
        <v>5984</v>
      </c>
      <c r="T269" s="757" t="s">
        <v>4414</v>
      </c>
      <c r="U269" s="757">
        <v>3</v>
      </c>
      <c r="W269" s="649" t="str">
        <f>IF($S269="","",(VLOOKUP($S269,所属・種目コード!$B$2:$D$160,3,0)))</f>
        <v>031228</v>
      </c>
      <c r="X269" t="s">
        <v>3592</v>
      </c>
      <c r="Y269" s="758" t="str">
        <f t="shared" si="18"/>
        <v>盛岡城西中中</v>
      </c>
      <c r="Z269" s="757" t="s">
        <v>4686</v>
      </c>
      <c r="AA269" s="769" t="str">
        <f t="shared" si="19"/>
        <v>ﾓﾘﾔ ﾕｳｶ</v>
      </c>
    </row>
    <row r="270" spans="1:27" ht="17" customHeight="1">
      <c r="A270" s="652"/>
      <c r="B270" s="757">
        <v>308</v>
      </c>
      <c r="C270" s="757" t="s">
        <v>6827</v>
      </c>
      <c r="D270" s="757" t="s">
        <v>1622</v>
      </c>
      <c r="E270" s="757" t="s">
        <v>361</v>
      </c>
      <c r="F270" s="757">
        <v>1</v>
      </c>
      <c r="G270" s="757">
        <v>2</v>
      </c>
      <c r="H270" s="649" t="str">
        <f>IF($E270="","",(VLOOKUP($E270,所属・種目コード!$B$2:$D$160,3,0)))</f>
        <v>031197</v>
      </c>
      <c r="I270" t="s">
        <v>3592</v>
      </c>
      <c r="J270" s="758" t="str">
        <f t="shared" si="17"/>
        <v>花巻中中</v>
      </c>
      <c r="K270" s="757" t="s">
        <v>2563</v>
      </c>
      <c r="L270" s="13" t="str">
        <f t="shared" si="16"/>
        <v>ｱﾍﾞ ﾕｳﾀ</v>
      </c>
      <c r="M270" s="772"/>
      <c r="N270" s="658"/>
      <c r="O270" s="13">
        <v>322</v>
      </c>
      <c r="P270" s="650" t="s">
        <v>775</v>
      </c>
      <c r="Q270" s="757" t="s">
        <v>6451</v>
      </c>
      <c r="R270" s="757" t="s">
        <v>1824</v>
      </c>
      <c r="S270" s="757" t="s">
        <v>5984</v>
      </c>
      <c r="T270" s="757" t="s">
        <v>4414</v>
      </c>
      <c r="U270" s="757">
        <v>2</v>
      </c>
      <c r="W270" s="649" t="str">
        <f>IF($S270="","",(VLOOKUP($S270,所属・種目コード!$B$2:$D$160,3,0)))</f>
        <v>031228</v>
      </c>
      <c r="X270" t="s">
        <v>3592</v>
      </c>
      <c r="Y270" s="758" t="str">
        <f t="shared" si="18"/>
        <v>盛岡城西中中</v>
      </c>
      <c r="Z270" s="757" t="s">
        <v>4687</v>
      </c>
      <c r="AA270" s="769" t="str">
        <f t="shared" si="19"/>
        <v>ｶｸﾀﾞﾃ ﾐﾕｳ</v>
      </c>
    </row>
    <row r="271" spans="1:27" ht="17" customHeight="1">
      <c r="A271" s="652"/>
      <c r="B271" s="757">
        <v>309</v>
      </c>
      <c r="C271" s="757" t="s">
        <v>6828</v>
      </c>
      <c r="D271" s="757" t="s">
        <v>1623</v>
      </c>
      <c r="E271" s="757" t="s">
        <v>361</v>
      </c>
      <c r="F271" s="757">
        <v>1</v>
      </c>
      <c r="G271" s="757">
        <v>2</v>
      </c>
      <c r="H271" s="649" t="str">
        <f>IF($E271="","",(VLOOKUP($E271,所属・種目コード!$B$2:$D$160,3,0)))</f>
        <v>031197</v>
      </c>
      <c r="I271" t="s">
        <v>3592</v>
      </c>
      <c r="J271" s="758" t="str">
        <f t="shared" si="17"/>
        <v>花巻中中</v>
      </c>
      <c r="K271" s="757" t="s">
        <v>2564</v>
      </c>
      <c r="L271" s="13" t="str">
        <f t="shared" si="16"/>
        <v>ｱﾝﾍﾞ ﾀｹﾄ</v>
      </c>
      <c r="M271" s="772"/>
      <c r="N271" s="658"/>
      <c r="O271" s="13">
        <v>323</v>
      </c>
      <c r="P271" s="650" t="s">
        <v>1418</v>
      </c>
      <c r="Q271" s="757" t="s">
        <v>7988</v>
      </c>
      <c r="R271" s="757" t="s">
        <v>5541</v>
      </c>
      <c r="S271" s="757" t="s">
        <v>5984</v>
      </c>
      <c r="T271" s="757" t="s">
        <v>4414</v>
      </c>
      <c r="U271" s="757">
        <v>2</v>
      </c>
      <c r="W271" s="649" t="str">
        <f>IF($S271="","",(VLOOKUP($S271,所属・種目コード!$B$2:$D$160,3,0)))</f>
        <v>031228</v>
      </c>
      <c r="X271" t="s">
        <v>3592</v>
      </c>
      <c r="Y271" s="758" t="str">
        <f t="shared" si="18"/>
        <v>盛岡城西中中</v>
      </c>
      <c r="Z271" s="757" t="s">
        <v>4688</v>
      </c>
      <c r="AA271" s="769" t="str">
        <f t="shared" si="19"/>
        <v>ｸﾏｶﾞｲ ｱｵｲ</v>
      </c>
    </row>
    <row r="272" spans="1:27" ht="17" customHeight="1">
      <c r="A272" s="652"/>
      <c r="B272" s="757">
        <v>310</v>
      </c>
      <c r="C272" s="757" t="s">
        <v>6829</v>
      </c>
      <c r="D272" s="757" t="s">
        <v>1624</v>
      </c>
      <c r="E272" s="757" t="s">
        <v>361</v>
      </c>
      <c r="F272" s="757">
        <v>1</v>
      </c>
      <c r="G272" s="757">
        <v>2</v>
      </c>
      <c r="H272" s="649" t="str">
        <f>IF($E272="","",(VLOOKUP($E272,所属・種目コード!$B$2:$D$160,3,0)))</f>
        <v>031197</v>
      </c>
      <c r="I272" t="s">
        <v>3592</v>
      </c>
      <c r="J272" s="758" t="str">
        <f t="shared" si="17"/>
        <v>花巻中中</v>
      </c>
      <c r="K272" s="757" t="s">
        <v>2565</v>
      </c>
      <c r="L272" s="13" t="str">
        <f t="shared" si="16"/>
        <v>ｵｸﾞﾗ ｾｲﾔ</v>
      </c>
      <c r="M272" s="772"/>
      <c r="N272" s="658"/>
      <c r="O272" s="13">
        <v>324</v>
      </c>
      <c r="P272" s="650" t="s">
        <v>767</v>
      </c>
      <c r="Q272" s="757" t="s">
        <v>2092</v>
      </c>
      <c r="R272" s="757" t="s">
        <v>1825</v>
      </c>
      <c r="S272" s="757" t="s">
        <v>5984</v>
      </c>
      <c r="T272" s="757" t="s">
        <v>4414</v>
      </c>
      <c r="U272" s="757">
        <v>2</v>
      </c>
      <c r="W272" s="649" t="str">
        <f>IF($S272="","",(VLOOKUP($S272,所属・種目コード!$B$2:$D$160,3,0)))</f>
        <v>031228</v>
      </c>
      <c r="X272" t="s">
        <v>3592</v>
      </c>
      <c r="Y272" s="758" t="str">
        <f t="shared" si="18"/>
        <v>盛岡城西中中</v>
      </c>
      <c r="Z272" s="757" t="s">
        <v>4689</v>
      </c>
      <c r="AA272" s="769" t="str">
        <f t="shared" si="19"/>
        <v>ﾂｷﾉｷ ｶﾎ</v>
      </c>
    </row>
    <row r="273" spans="1:27" ht="17" customHeight="1">
      <c r="A273" s="652"/>
      <c r="B273" s="757">
        <v>311</v>
      </c>
      <c r="C273" s="757" t="s">
        <v>7723</v>
      </c>
      <c r="D273" s="757" t="s">
        <v>1625</v>
      </c>
      <c r="E273" s="757" t="s">
        <v>361</v>
      </c>
      <c r="F273" s="757">
        <v>1</v>
      </c>
      <c r="G273" s="757">
        <v>2</v>
      </c>
      <c r="H273" s="649" t="str">
        <f>IF($E273="","",(VLOOKUP($E273,所属・種目コード!$B$2:$D$160,3,0)))</f>
        <v>031197</v>
      </c>
      <c r="I273" t="s">
        <v>3592</v>
      </c>
      <c r="J273" s="758" t="str">
        <f t="shared" si="17"/>
        <v>花巻中中</v>
      </c>
      <c r="K273" s="757" t="s">
        <v>2566</v>
      </c>
      <c r="L273" s="13" t="str">
        <f t="shared" si="16"/>
        <v>ｾｶﾞﾜ ﾘｮｳ</v>
      </c>
      <c r="M273" s="772"/>
      <c r="N273" s="658"/>
      <c r="O273" s="13">
        <v>325</v>
      </c>
      <c r="P273" s="650" t="s">
        <v>767</v>
      </c>
      <c r="Q273" s="757" t="s">
        <v>2093</v>
      </c>
      <c r="R273" s="757" t="s">
        <v>1826</v>
      </c>
      <c r="S273" s="757" t="s">
        <v>5984</v>
      </c>
      <c r="T273" s="757" t="s">
        <v>4414</v>
      </c>
      <c r="U273" s="757">
        <v>2</v>
      </c>
      <c r="W273" s="649" t="str">
        <f>IF($S273="","",(VLOOKUP($S273,所属・種目コード!$B$2:$D$160,3,0)))</f>
        <v>031228</v>
      </c>
      <c r="X273" t="s">
        <v>3592</v>
      </c>
      <c r="Y273" s="758" t="str">
        <f t="shared" si="18"/>
        <v>盛岡城西中中</v>
      </c>
      <c r="Z273" s="757" t="s">
        <v>4690</v>
      </c>
      <c r="AA273" s="769" t="str">
        <f t="shared" si="19"/>
        <v>ﾐｳﾗ ｺｺﾅ</v>
      </c>
    </row>
    <row r="274" spans="1:27" ht="17" customHeight="1">
      <c r="A274" s="652"/>
      <c r="B274" s="757">
        <v>312</v>
      </c>
      <c r="C274" s="757" t="s">
        <v>7724</v>
      </c>
      <c r="D274" s="757" t="s">
        <v>1626</v>
      </c>
      <c r="E274" s="757" t="s">
        <v>361</v>
      </c>
      <c r="F274" s="757">
        <v>1</v>
      </c>
      <c r="G274" s="757">
        <v>2</v>
      </c>
      <c r="H274" s="649" t="str">
        <f>IF($E274="","",(VLOOKUP($E274,所属・種目コード!$B$2:$D$160,3,0)))</f>
        <v>031197</v>
      </c>
      <c r="I274" t="s">
        <v>3592</v>
      </c>
      <c r="J274" s="758" t="str">
        <f t="shared" si="17"/>
        <v>花巻中中</v>
      </c>
      <c r="K274" s="757" t="s">
        <v>2567</v>
      </c>
      <c r="L274" s="13" t="str">
        <f t="shared" si="16"/>
        <v>ﾀｶｼﾏ ｿﾗ</v>
      </c>
      <c r="M274" s="772"/>
      <c r="N274" s="658"/>
      <c r="O274" s="13">
        <v>326</v>
      </c>
      <c r="P274" s="650" t="s">
        <v>828</v>
      </c>
      <c r="Q274" s="757" t="s">
        <v>6452</v>
      </c>
      <c r="R274" s="757" t="s">
        <v>5542</v>
      </c>
      <c r="S274" s="757" t="s">
        <v>5984</v>
      </c>
      <c r="T274" s="757" t="s">
        <v>4414</v>
      </c>
      <c r="U274" s="757">
        <v>2</v>
      </c>
      <c r="W274" s="649" t="str">
        <f>IF($S274="","",(VLOOKUP($S274,所属・種目コード!$B$2:$D$160,3,0)))</f>
        <v>031228</v>
      </c>
      <c r="X274" t="s">
        <v>3592</v>
      </c>
      <c r="Y274" s="758" t="str">
        <f t="shared" si="18"/>
        <v>盛岡城西中中</v>
      </c>
      <c r="Z274" s="757" t="s">
        <v>4691</v>
      </c>
      <c r="AA274" s="769" t="str">
        <f t="shared" si="19"/>
        <v>ﾐｶﾐ ｼﾞｭｴﾙ</v>
      </c>
    </row>
    <row r="275" spans="1:27" ht="17" customHeight="1">
      <c r="A275" s="652"/>
      <c r="B275" s="757">
        <v>313</v>
      </c>
      <c r="C275" s="757" t="s">
        <v>6830</v>
      </c>
      <c r="D275" s="757" t="s">
        <v>1627</v>
      </c>
      <c r="E275" s="757" t="s">
        <v>361</v>
      </c>
      <c r="F275" s="757">
        <v>1</v>
      </c>
      <c r="G275" s="757">
        <v>2</v>
      </c>
      <c r="H275" s="649" t="str">
        <f>IF($E275="","",(VLOOKUP($E275,所属・種目コード!$B$2:$D$160,3,0)))</f>
        <v>031197</v>
      </c>
      <c r="I275" t="s">
        <v>3592</v>
      </c>
      <c r="J275" s="758" t="str">
        <f t="shared" si="17"/>
        <v>花巻中中</v>
      </c>
      <c r="K275" s="757" t="s">
        <v>2568</v>
      </c>
      <c r="L275" s="13" t="str">
        <f t="shared" si="16"/>
        <v>ﾀｶﾊｼ ﾘｭｳｼﾞ</v>
      </c>
      <c r="M275" s="772"/>
      <c r="N275" s="658"/>
      <c r="O275" s="13">
        <v>327</v>
      </c>
      <c r="P275" s="650" t="s">
        <v>828</v>
      </c>
      <c r="Q275" s="757" t="s">
        <v>7989</v>
      </c>
      <c r="R275" s="757" t="s">
        <v>5543</v>
      </c>
      <c r="S275" s="757" t="s">
        <v>5984</v>
      </c>
      <c r="T275" s="757" t="s">
        <v>4414</v>
      </c>
      <c r="U275" s="757">
        <v>2</v>
      </c>
      <c r="W275" s="649" t="str">
        <f>IF($S275="","",(VLOOKUP($S275,所属・種目コード!$B$2:$D$160,3,0)))</f>
        <v>031228</v>
      </c>
      <c r="X275" t="s">
        <v>3592</v>
      </c>
      <c r="Y275" s="758" t="str">
        <f t="shared" si="18"/>
        <v>盛岡城西中中</v>
      </c>
      <c r="Z275" s="757" t="s">
        <v>4692</v>
      </c>
      <c r="AA275" s="769" t="str">
        <f t="shared" si="19"/>
        <v>ﾑｷﾞｸﾗ ﾊﾅ</v>
      </c>
    </row>
    <row r="276" spans="1:27" ht="17" customHeight="1">
      <c r="A276" s="652"/>
      <c r="B276" s="757">
        <v>314</v>
      </c>
      <c r="C276" s="757" t="s">
        <v>6831</v>
      </c>
      <c r="D276" s="757" t="s">
        <v>1628</v>
      </c>
      <c r="E276" s="757" t="s">
        <v>361</v>
      </c>
      <c r="F276" s="757">
        <v>1</v>
      </c>
      <c r="G276" s="757">
        <v>2</v>
      </c>
      <c r="H276" s="649" t="str">
        <f>IF($E276="","",(VLOOKUP($E276,所属・種目コード!$B$2:$D$160,3,0)))</f>
        <v>031197</v>
      </c>
      <c r="I276" t="s">
        <v>3592</v>
      </c>
      <c r="J276" s="758" t="str">
        <f t="shared" si="17"/>
        <v>花巻中中</v>
      </c>
      <c r="K276" s="757" t="s">
        <v>2569</v>
      </c>
      <c r="L276" s="13" t="str">
        <f t="shared" si="16"/>
        <v>ﾀﾀﾞ ﾚｵ</v>
      </c>
      <c r="M276" s="772"/>
      <c r="N276" s="658"/>
      <c r="O276" s="13">
        <v>328</v>
      </c>
      <c r="P276" s="650" t="s">
        <v>828</v>
      </c>
      <c r="Q276" s="757" t="s">
        <v>6091</v>
      </c>
      <c r="R276" s="757" t="s">
        <v>5544</v>
      </c>
      <c r="S276" s="757" t="s">
        <v>5984</v>
      </c>
      <c r="T276" s="757" t="s">
        <v>4414</v>
      </c>
      <c r="U276" s="757">
        <v>2</v>
      </c>
      <c r="W276" s="649" t="str">
        <f>IF($S276="","",(VLOOKUP($S276,所属・種目コード!$B$2:$D$160,3,0)))</f>
        <v>031228</v>
      </c>
      <c r="X276" t="s">
        <v>3592</v>
      </c>
      <c r="Y276" s="758" t="str">
        <f t="shared" si="18"/>
        <v>盛岡城西中中</v>
      </c>
      <c r="Z276" s="757" t="s">
        <v>4693</v>
      </c>
      <c r="AA276" s="769" t="str">
        <f t="shared" si="19"/>
        <v>ﾜﾀﾅﾍﾞ ﾕｳｷ</v>
      </c>
    </row>
    <row r="277" spans="1:27" ht="17" customHeight="1">
      <c r="A277" s="652"/>
      <c r="B277" s="757">
        <v>315</v>
      </c>
      <c r="C277" s="757" t="s">
        <v>6832</v>
      </c>
      <c r="D277" s="757" t="s">
        <v>1629</v>
      </c>
      <c r="E277" s="757" t="s">
        <v>361</v>
      </c>
      <c r="F277" s="757">
        <v>1</v>
      </c>
      <c r="G277" s="757">
        <v>2</v>
      </c>
      <c r="H277" s="649" t="str">
        <f>IF($E277="","",(VLOOKUP($E277,所属・種目コード!$B$2:$D$160,3,0)))</f>
        <v>031197</v>
      </c>
      <c r="I277" t="s">
        <v>3592</v>
      </c>
      <c r="J277" s="758" t="str">
        <f t="shared" si="17"/>
        <v>花巻中中</v>
      </c>
      <c r="K277" s="757" t="s">
        <v>2570</v>
      </c>
      <c r="L277" s="13" t="str">
        <f t="shared" si="16"/>
        <v>ﾅﾙｼﾏ ﾄｸ</v>
      </c>
      <c r="M277" s="772"/>
      <c r="N277" s="658"/>
      <c r="O277" s="13">
        <v>329</v>
      </c>
      <c r="P277" s="650" t="s">
        <v>828</v>
      </c>
      <c r="Q277" s="757" t="s">
        <v>1413</v>
      </c>
      <c r="R277" s="757" t="s">
        <v>1414</v>
      </c>
      <c r="S277" s="757" t="s">
        <v>369</v>
      </c>
      <c r="T277" s="757" t="s">
        <v>4414</v>
      </c>
      <c r="U277" s="757">
        <v>3</v>
      </c>
      <c r="W277" s="649" t="str">
        <f>IF($S277="","",(VLOOKUP($S277,所属・種目コード!$B$2:$D$160,3,0)))</f>
        <v>031205</v>
      </c>
      <c r="X277" t="s">
        <v>3592</v>
      </c>
      <c r="Y277" s="758" t="str">
        <f t="shared" si="18"/>
        <v>洋野種市中中</v>
      </c>
      <c r="Z277" s="757" t="s">
        <v>4694</v>
      </c>
      <c r="AA277" s="769" t="str">
        <f t="shared" si="19"/>
        <v>ｵｵｲﾘ ｱｵｲ</v>
      </c>
    </row>
    <row r="278" spans="1:27" ht="17" customHeight="1">
      <c r="A278" s="652"/>
      <c r="B278" s="757">
        <v>316</v>
      </c>
      <c r="C278" s="757" t="s">
        <v>6833</v>
      </c>
      <c r="D278" s="757" t="s">
        <v>1630</v>
      </c>
      <c r="E278" s="757" t="s">
        <v>361</v>
      </c>
      <c r="F278" s="757">
        <v>1</v>
      </c>
      <c r="G278" s="757">
        <v>2</v>
      </c>
      <c r="H278" s="649" t="str">
        <f>IF($E278="","",(VLOOKUP($E278,所属・種目コード!$B$2:$D$160,3,0)))</f>
        <v>031197</v>
      </c>
      <c r="I278" t="s">
        <v>3592</v>
      </c>
      <c r="J278" s="758" t="str">
        <f t="shared" si="17"/>
        <v>花巻中中</v>
      </c>
      <c r="K278" s="757" t="s">
        <v>2571</v>
      </c>
      <c r="L278" s="13" t="str">
        <f t="shared" si="16"/>
        <v>ﾌﾙｶﾜ ﾏｻﾋﾛ</v>
      </c>
      <c r="M278" s="772"/>
      <c r="N278" s="658"/>
      <c r="O278" s="13">
        <v>330</v>
      </c>
      <c r="P278" s="650" t="s">
        <v>828</v>
      </c>
      <c r="Q278" s="757" t="s">
        <v>1415</v>
      </c>
      <c r="R278" s="757" t="s">
        <v>1416</v>
      </c>
      <c r="S278" s="757" t="s">
        <v>369</v>
      </c>
      <c r="T278" s="757" t="s">
        <v>4414</v>
      </c>
      <c r="U278" s="757">
        <v>3</v>
      </c>
      <c r="W278" s="649" t="str">
        <f>IF($S278="","",(VLOOKUP($S278,所属・種目コード!$B$2:$D$160,3,0)))</f>
        <v>031205</v>
      </c>
      <c r="X278" t="s">
        <v>3592</v>
      </c>
      <c r="Y278" s="758" t="str">
        <f t="shared" si="18"/>
        <v>洋野種市中中</v>
      </c>
      <c r="Z278" s="757" t="s">
        <v>4695</v>
      </c>
      <c r="AA278" s="769" t="str">
        <f t="shared" si="19"/>
        <v>ﾎｿｺﾞｴ ｲｸ</v>
      </c>
    </row>
    <row r="279" spans="1:27" ht="17" customHeight="1">
      <c r="A279" s="652"/>
      <c r="B279" s="757">
        <v>327</v>
      </c>
      <c r="C279" s="757" t="s">
        <v>7725</v>
      </c>
      <c r="D279" s="757" t="s">
        <v>3715</v>
      </c>
      <c r="E279" s="757" t="s">
        <v>339</v>
      </c>
      <c r="F279" s="757">
        <v>1</v>
      </c>
      <c r="G279" s="757">
        <v>3</v>
      </c>
      <c r="H279" s="649" t="str">
        <f>IF($E279="","",(VLOOKUP($E279,所属・種目コード!$B$2:$D$160,3,0)))</f>
        <v>031178</v>
      </c>
      <c r="I279" t="s">
        <v>3592</v>
      </c>
      <c r="J279" s="758" t="str">
        <f t="shared" si="17"/>
        <v>遠野中中</v>
      </c>
      <c r="K279" s="757" t="s">
        <v>2572</v>
      </c>
      <c r="L279" s="13" t="str">
        <f t="shared" si="16"/>
        <v>ﾊﾀｹﾔﾏ ｿｳ</v>
      </c>
      <c r="M279" s="772"/>
      <c r="N279" s="658"/>
      <c r="O279" s="13">
        <v>331</v>
      </c>
      <c r="P279" s="650" t="s">
        <v>828</v>
      </c>
      <c r="Q279" s="757" t="s">
        <v>6092</v>
      </c>
      <c r="R279" s="757" t="s">
        <v>5545</v>
      </c>
      <c r="S279" s="757" t="s">
        <v>369</v>
      </c>
      <c r="T279" s="757" t="s">
        <v>4414</v>
      </c>
      <c r="U279" s="757">
        <v>2</v>
      </c>
      <c r="W279" s="649" t="str">
        <f>IF($S279="","",(VLOOKUP($S279,所属・種目コード!$B$2:$D$160,3,0)))</f>
        <v>031205</v>
      </c>
      <c r="X279" t="s">
        <v>3592</v>
      </c>
      <c r="Y279" s="758" t="str">
        <f t="shared" si="18"/>
        <v>洋野種市中中</v>
      </c>
      <c r="Z279" s="757" t="s">
        <v>4696</v>
      </c>
      <c r="AA279" s="769" t="str">
        <f t="shared" si="19"/>
        <v>ｵｵﾂﾎﾞ ﾙｳﾅ</v>
      </c>
    </row>
    <row r="280" spans="1:27" ht="17" customHeight="1">
      <c r="A280" s="652"/>
      <c r="B280" s="757">
        <v>328</v>
      </c>
      <c r="C280" s="757" t="s">
        <v>6834</v>
      </c>
      <c r="D280" s="757" t="s">
        <v>3716</v>
      </c>
      <c r="E280" s="757" t="s">
        <v>339</v>
      </c>
      <c r="F280" s="757">
        <v>1</v>
      </c>
      <c r="G280" s="757">
        <v>3</v>
      </c>
      <c r="H280" s="649" t="str">
        <f>IF($E280="","",(VLOOKUP($E280,所属・種目コード!$B$2:$D$160,3,0)))</f>
        <v>031178</v>
      </c>
      <c r="I280" t="s">
        <v>3592</v>
      </c>
      <c r="J280" s="758" t="str">
        <f t="shared" si="17"/>
        <v>遠野中中</v>
      </c>
      <c r="K280" s="757" t="s">
        <v>2573</v>
      </c>
      <c r="L280" s="13" t="str">
        <f t="shared" si="16"/>
        <v>ﾊﾞﾊﾞ ｵｵｾ</v>
      </c>
      <c r="M280" s="772"/>
      <c r="N280" s="658"/>
      <c r="O280" s="13">
        <v>332</v>
      </c>
      <c r="P280" s="650" t="s">
        <v>828</v>
      </c>
      <c r="Q280" s="757" t="s">
        <v>6453</v>
      </c>
      <c r="R280" s="757" t="s">
        <v>5546</v>
      </c>
      <c r="S280" s="757" t="s">
        <v>369</v>
      </c>
      <c r="T280" s="757" t="s">
        <v>4414</v>
      </c>
      <c r="U280" s="757">
        <v>2</v>
      </c>
      <c r="W280" s="649" t="str">
        <f>IF($S280="","",(VLOOKUP($S280,所属・種目コード!$B$2:$D$160,3,0)))</f>
        <v>031205</v>
      </c>
      <c r="X280" t="s">
        <v>3592</v>
      </c>
      <c r="Y280" s="758" t="str">
        <f t="shared" si="18"/>
        <v>洋野種市中中</v>
      </c>
      <c r="Z280" s="757" t="s">
        <v>4697</v>
      </c>
      <c r="AA280" s="769" t="str">
        <f t="shared" si="19"/>
        <v>ｹﾇｶ ﾋﾅﾉ</v>
      </c>
    </row>
    <row r="281" spans="1:27" ht="17" customHeight="1">
      <c r="A281" s="652"/>
      <c r="B281" s="757">
        <v>329</v>
      </c>
      <c r="C281" s="773" t="s">
        <v>7962</v>
      </c>
      <c r="D281" s="757" t="s">
        <v>3717</v>
      </c>
      <c r="E281" s="757" t="s">
        <v>288</v>
      </c>
      <c r="F281" s="757">
        <v>1</v>
      </c>
      <c r="G281" s="757">
        <v>3</v>
      </c>
      <c r="H281" s="649" t="str">
        <f>IF($E281="","",(VLOOKUP($E281,所属・種目コード!$B$2:$D$160,3,0)))</f>
        <v>031164</v>
      </c>
      <c r="I281" t="s">
        <v>3592</v>
      </c>
      <c r="J281" s="758" t="str">
        <f t="shared" si="17"/>
        <v>葛巻中中</v>
      </c>
      <c r="K281" s="757" t="s">
        <v>2574</v>
      </c>
      <c r="L281" s="13" t="str">
        <f t="shared" si="16"/>
        <v>ｱｲﾝｾﾞﾙ ｳｯﾄﾞﾊﾝ</v>
      </c>
      <c r="M281" s="772"/>
      <c r="N281" s="658"/>
      <c r="O281" s="13">
        <v>333</v>
      </c>
      <c r="P281" s="650" t="s">
        <v>828</v>
      </c>
      <c r="Q281" s="757" t="s">
        <v>6093</v>
      </c>
      <c r="R281" s="757" t="s">
        <v>5547</v>
      </c>
      <c r="S281" s="757" t="s">
        <v>369</v>
      </c>
      <c r="T281" s="757" t="s">
        <v>4414</v>
      </c>
      <c r="U281" s="757">
        <v>2</v>
      </c>
      <c r="W281" s="649" t="str">
        <f>IF($S281="","",(VLOOKUP($S281,所属・種目コード!$B$2:$D$160,3,0)))</f>
        <v>031205</v>
      </c>
      <c r="X281" t="s">
        <v>3592</v>
      </c>
      <c r="Y281" s="758" t="str">
        <f t="shared" si="18"/>
        <v>洋野種市中中</v>
      </c>
      <c r="Z281" s="757" t="s">
        <v>4698</v>
      </c>
      <c r="AA281" s="769" t="str">
        <f t="shared" si="19"/>
        <v>ｻﾜﾑﾗ ﾊﾙﾅ</v>
      </c>
    </row>
    <row r="282" spans="1:27" ht="17" customHeight="1">
      <c r="A282" s="652"/>
      <c r="B282" s="757">
        <v>330</v>
      </c>
      <c r="C282" s="757" t="s">
        <v>6835</v>
      </c>
      <c r="D282" s="757" t="s">
        <v>3718</v>
      </c>
      <c r="E282" s="757" t="s">
        <v>288</v>
      </c>
      <c r="F282" s="757">
        <v>1</v>
      </c>
      <c r="G282" s="757">
        <v>3</v>
      </c>
      <c r="H282" s="649" t="str">
        <f>IF($E282="","",(VLOOKUP($E282,所属・種目コード!$B$2:$D$160,3,0)))</f>
        <v>031164</v>
      </c>
      <c r="I282" t="s">
        <v>3592</v>
      </c>
      <c r="J282" s="758" t="str">
        <f t="shared" si="17"/>
        <v>葛巻中中</v>
      </c>
      <c r="K282" s="757" t="s">
        <v>2575</v>
      </c>
      <c r="L282" s="13" t="str">
        <f t="shared" si="16"/>
        <v>ｺﾑｶｲ ﾋﾛﾄ</v>
      </c>
      <c r="M282" s="772"/>
      <c r="N282" s="658"/>
      <c r="O282" s="13">
        <v>334</v>
      </c>
      <c r="P282" s="650" t="s">
        <v>828</v>
      </c>
      <c r="Q282" s="757" t="s">
        <v>6094</v>
      </c>
      <c r="R282" s="757" t="s">
        <v>5548</v>
      </c>
      <c r="S282" s="757" t="s">
        <v>369</v>
      </c>
      <c r="T282" s="757" t="s">
        <v>4414</v>
      </c>
      <c r="U282" s="757">
        <v>2</v>
      </c>
      <c r="W282" s="649" t="str">
        <f>IF($S282="","",(VLOOKUP($S282,所属・種目コード!$B$2:$D$160,3,0)))</f>
        <v>031205</v>
      </c>
      <c r="X282" t="s">
        <v>3592</v>
      </c>
      <c r="Y282" s="758" t="str">
        <f t="shared" si="18"/>
        <v>洋野種市中中</v>
      </c>
      <c r="Z282" s="757" t="s">
        <v>4699</v>
      </c>
      <c r="AA282" s="769" t="str">
        <f t="shared" si="19"/>
        <v>ﾀｶｼﾞｮｳ ｷｻ</v>
      </c>
    </row>
    <row r="283" spans="1:27" ht="17" customHeight="1">
      <c r="A283" s="652"/>
      <c r="B283" s="757">
        <v>331</v>
      </c>
      <c r="C283" s="757" t="s">
        <v>6836</v>
      </c>
      <c r="D283" s="757" t="s">
        <v>3719</v>
      </c>
      <c r="E283" s="757" t="s">
        <v>288</v>
      </c>
      <c r="F283" s="757">
        <v>1</v>
      </c>
      <c r="G283" s="757">
        <v>3</v>
      </c>
      <c r="H283" s="649" t="str">
        <f>IF($E283="","",(VLOOKUP($E283,所属・種目コード!$B$2:$D$160,3,0)))</f>
        <v>031164</v>
      </c>
      <c r="I283" t="s">
        <v>3592</v>
      </c>
      <c r="J283" s="758" t="str">
        <f t="shared" si="17"/>
        <v>葛巻中中</v>
      </c>
      <c r="K283" s="757" t="s">
        <v>2576</v>
      </c>
      <c r="L283" s="13" t="str">
        <f t="shared" si="16"/>
        <v>ﾆｼﾑﾗ ｺｳﾔ</v>
      </c>
      <c r="M283" s="772"/>
      <c r="N283" s="658"/>
      <c r="O283" s="13">
        <v>335</v>
      </c>
      <c r="P283" s="650" t="s">
        <v>828</v>
      </c>
      <c r="Q283" s="757" t="s">
        <v>6454</v>
      </c>
      <c r="R283" s="757" t="s">
        <v>5549</v>
      </c>
      <c r="S283" s="757" t="s">
        <v>369</v>
      </c>
      <c r="T283" s="757" t="s">
        <v>4414</v>
      </c>
      <c r="U283" s="757">
        <v>2</v>
      </c>
      <c r="W283" s="649" t="str">
        <f>IF($S283="","",(VLOOKUP($S283,所属・種目コード!$B$2:$D$160,3,0)))</f>
        <v>031205</v>
      </c>
      <c r="X283" t="s">
        <v>3592</v>
      </c>
      <c r="Y283" s="758" t="str">
        <f t="shared" si="18"/>
        <v>洋野種市中中</v>
      </c>
      <c r="Z283" s="757" t="s">
        <v>4700</v>
      </c>
      <c r="AA283" s="769" t="str">
        <f t="shared" si="19"/>
        <v>ﾊﾗｼﾅｲ ﾐﾗｲ</v>
      </c>
    </row>
    <row r="284" spans="1:27" ht="17" customHeight="1">
      <c r="A284" s="652"/>
      <c r="B284" s="757">
        <v>332</v>
      </c>
      <c r="C284" s="757" t="s">
        <v>6837</v>
      </c>
      <c r="D284" s="757" t="s">
        <v>3720</v>
      </c>
      <c r="E284" s="757" t="s">
        <v>288</v>
      </c>
      <c r="F284" s="757">
        <v>1</v>
      </c>
      <c r="G284" s="757">
        <v>3</v>
      </c>
      <c r="H284" s="649" t="str">
        <f>IF($E284="","",(VLOOKUP($E284,所属・種目コード!$B$2:$D$160,3,0)))</f>
        <v>031164</v>
      </c>
      <c r="I284" t="s">
        <v>3592</v>
      </c>
      <c r="J284" s="758" t="str">
        <f t="shared" si="17"/>
        <v>葛巻中中</v>
      </c>
      <c r="K284" s="757" t="s">
        <v>2577</v>
      </c>
      <c r="L284" s="13" t="str">
        <f t="shared" si="16"/>
        <v>ﾉｻﾞﾄ ﾕﾂﾞｷ</v>
      </c>
      <c r="M284" s="772"/>
      <c r="N284" s="658"/>
      <c r="O284" s="13">
        <v>336</v>
      </c>
      <c r="P284" s="650" t="s">
        <v>828</v>
      </c>
      <c r="Q284" s="757" t="s">
        <v>1000</v>
      </c>
      <c r="R284" s="757" t="s">
        <v>971</v>
      </c>
      <c r="S284" s="757" t="s">
        <v>3594</v>
      </c>
      <c r="T284" s="757" t="s">
        <v>4414</v>
      </c>
      <c r="U284" s="757">
        <v>3</v>
      </c>
      <c r="W284" s="649" t="str">
        <f>IF($S284="","",(VLOOKUP($S284,所属・種目コード!$B$2:$D$160,3,0)))</f>
        <v>031237</v>
      </c>
      <c r="X284" t="s">
        <v>3592</v>
      </c>
      <c r="Y284" s="758" t="str">
        <f t="shared" si="18"/>
        <v>見前南中中</v>
      </c>
      <c r="Z284" s="757" t="s">
        <v>4701</v>
      </c>
      <c r="AA284" s="769" t="str">
        <f t="shared" si="19"/>
        <v>ｶﾜﾊﾗ ｼﾕﾙ</v>
      </c>
    </row>
    <row r="285" spans="1:27" ht="17" customHeight="1">
      <c r="A285" s="652"/>
      <c r="B285" s="757">
        <v>333</v>
      </c>
      <c r="C285" s="757" t="s">
        <v>6838</v>
      </c>
      <c r="D285" s="757" t="s">
        <v>3721</v>
      </c>
      <c r="E285" s="757" t="s">
        <v>288</v>
      </c>
      <c r="F285" s="757">
        <v>1</v>
      </c>
      <c r="G285" s="757">
        <v>3</v>
      </c>
      <c r="H285" s="649" t="str">
        <f>IF($E285="","",(VLOOKUP($E285,所属・種目コード!$B$2:$D$160,3,0)))</f>
        <v>031164</v>
      </c>
      <c r="I285" t="s">
        <v>3592</v>
      </c>
      <c r="J285" s="758" t="str">
        <f t="shared" si="17"/>
        <v>葛巻中中</v>
      </c>
      <c r="K285" s="757" t="s">
        <v>2578</v>
      </c>
      <c r="L285" s="13" t="str">
        <f t="shared" si="16"/>
        <v>ﾔﾏｸﾞﾁ ｿｳｼﾝ</v>
      </c>
      <c r="M285" s="772"/>
      <c r="N285" s="658"/>
      <c r="O285" s="13">
        <v>337</v>
      </c>
      <c r="P285" s="650" t="s">
        <v>828</v>
      </c>
      <c r="Q285" s="757" t="s">
        <v>997</v>
      </c>
      <c r="R285" s="757" t="s">
        <v>966</v>
      </c>
      <c r="S285" s="757" t="s">
        <v>3594</v>
      </c>
      <c r="T285" s="757" t="s">
        <v>4414</v>
      </c>
      <c r="U285" s="757">
        <v>3</v>
      </c>
      <c r="W285" s="649" t="str">
        <f>IF($S285="","",(VLOOKUP($S285,所属・種目コード!$B$2:$D$160,3,0)))</f>
        <v>031237</v>
      </c>
      <c r="X285" t="s">
        <v>3592</v>
      </c>
      <c r="Y285" s="758" t="str">
        <f t="shared" si="18"/>
        <v>見前南中中</v>
      </c>
      <c r="Z285" s="757" t="s">
        <v>4702</v>
      </c>
      <c r="AA285" s="769" t="str">
        <f t="shared" si="19"/>
        <v>ﾏｴﾔﾏ ﾕｶﾅ</v>
      </c>
    </row>
    <row r="286" spans="1:27" ht="17" customHeight="1">
      <c r="A286" s="652"/>
      <c r="B286" s="757">
        <v>334</v>
      </c>
      <c r="C286" s="773" t="s">
        <v>7963</v>
      </c>
      <c r="D286" s="757" t="s">
        <v>3722</v>
      </c>
      <c r="E286" s="757" t="s">
        <v>288</v>
      </c>
      <c r="F286" s="757">
        <v>1</v>
      </c>
      <c r="G286" s="757">
        <v>2</v>
      </c>
      <c r="H286" s="649" t="str">
        <f>IF($E286="","",(VLOOKUP($E286,所属・種目コード!$B$2:$D$160,3,0)))</f>
        <v>031164</v>
      </c>
      <c r="I286" t="s">
        <v>3592</v>
      </c>
      <c r="J286" s="758" t="str">
        <f t="shared" si="17"/>
        <v>葛巻中中</v>
      </c>
      <c r="K286" s="757" t="s">
        <v>2579</v>
      </c>
      <c r="L286" s="13" t="str">
        <f t="shared" si="16"/>
        <v>ﾃﾞﾝﾊﾞｰ ｳｯﾄﾞﾊﾝ</v>
      </c>
      <c r="M286" s="772"/>
      <c r="N286" s="658"/>
      <c r="O286" s="13">
        <v>338</v>
      </c>
      <c r="P286" s="650" t="s">
        <v>828</v>
      </c>
      <c r="Q286" s="757" t="s">
        <v>7990</v>
      </c>
      <c r="R286" s="757" t="s">
        <v>5550</v>
      </c>
      <c r="S286" s="757" t="s">
        <v>3594</v>
      </c>
      <c r="T286" s="757" t="s">
        <v>4414</v>
      </c>
      <c r="U286" s="757">
        <v>3</v>
      </c>
      <c r="W286" s="649" t="str">
        <f>IF($S286="","",(VLOOKUP($S286,所属・種目コード!$B$2:$D$160,3,0)))</f>
        <v>031237</v>
      </c>
      <c r="X286" t="s">
        <v>3592</v>
      </c>
      <c r="Y286" s="758" t="str">
        <f t="shared" si="18"/>
        <v>見前南中中</v>
      </c>
      <c r="Z286" s="757" t="s">
        <v>4703</v>
      </c>
      <c r="AA286" s="769" t="str">
        <f t="shared" si="19"/>
        <v>ﾐﾔﾀ ｻｷ</v>
      </c>
    </row>
    <row r="287" spans="1:27" ht="17" customHeight="1">
      <c r="A287" s="652"/>
      <c r="B287" s="757">
        <v>335</v>
      </c>
      <c r="C287" s="757" t="s">
        <v>6839</v>
      </c>
      <c r="D287" s="757" t="s">
        <v>3723</v>
      </c>
      <c r="E287" s="757" t="s">
        <v>288</v>
      </c>
      <c r="F287" s="757">
        <v>1</v>
      </c>
      <c r="G287" s="757">
        <v>2</v>
      </c>
      <c r="H287" s="649" t="str">
        <f>IF($E287="","",(VLOOKUP($E287,所属・種目コード!$B$2:$D$160,3,0)))</f>
        <v>031164</v>
      </c>
      <c r="I287" t="s">
        <v>3592</v>
      </c>
      <c r="J287" s="758" t="str">
        <f t="shared" si="17"/>
        <v>葛巻中中</v>
      </c>
      <c r="K287" s="757" t="s">
        <v>2580</v>
      </c>
      <c r="L287" s="13" t="str">
        <f t="shared" si="16"/>
        <v>ﾎｼﾉ ﾄﾓﾔ</v>
      </c>
      <c r="M287" s="772"/>
      <c r="N287" s="658"/>
      <c r="O287" s="13">
        <v>339</v>
      </c>
      <c r="P287" s="650" t="s">
        <v>828</v>
      </c>
      <c r="Q287" s="757" t="s">
        <v>6095</v>
      </c>
      <c r="R287" s="757" t="s">
        <v>5551</v>
      </c>
      <c r="S287" s="757" t="s">
        <v>3594</v>
      </c>
      <c r="T287" s="757" t="s">
        <v>4414</v>
      </c>
      <c r="U287" s="757">
        <v>3</v>
      </c>
      <c r="W287" s="649" t="str">
        <f>IF($S287="","",(VLOOKUP($S287,所属・種目コード!$B$2:$D$160,3,0)))</f>
        <v>031237</v>
      </c>
      <c r="X287" t="s">
        <v>3592</v>
      </c>
      <c r="Y287" s="758" t="str">
        <f t="shared" si="18"/>
        <v>見前南中中</v>
      </c>
      <c r="Z287" s="757" t="s">
        <v>4704</v>
      </c>
      <c r="AA287" s="769" t="str">
        <f t="shared" si="19"/>
        <v>ﾑﾗﾏﾂ ｿﾉ</v>
      </c>
    </row>
    <row r="288" spans="1:27" ht="17" customHeight="1">
      <c r="A288" s="652"/>
      <c r="B288" s="757">
        <v>336</v>
      </c>
      <c r="C288" s="757" t="s">
        <v>6840</v>
      </c>
      <c r="D288" s="757" t="s">
        <v>3724</v>
      </c>
      <c r="E288" s="757" t="s">
        <v>288</v>
      </c>
      <c r="F288" s="757">
        <v>1</v>
      </c>
      <c r="G288" s="757">
        <v>2</v>
      </c>
      <c r="H288" s="649" t="str">
        <f>IF($E288="","",(VLOOKUP($E288,所属・種目コード!$B$2:$D$160,3,0)))</f>
        <v>031164</v>
      </c>
      <c r="I288" t="s">
        <v>3592</v>
      </c>
      <c r="J288" s="758" t="str">
        <f t="shared" si="17"/>
        <v>葛巻中中</v>
      </c>
      <c r="K288" s="757" t="s">
        <v>2581</v>
      </c>
      <c r="L288" s="13" t="str">
        <f t="shared" si="16"/>
        <v>ﾐｻﾜ ﾘｸ</v>
      </c>
      <c r="M288" s="772"/>
      <c r="N288" s="658"/>
      <c r="O288" s="13">
        <v>340</v>
      </c>
      <c r="P288" s="650" t="s">
        <v>828</v>
      </c>
      <c r="Q288" s="757" t="s">
        <v>2110</v>
      </c>
      <c r="R288" s="757" t="s">
        <v>1847</v>
      </c>
      <c r="S288" s="757" t="s">
        <v>3594</v>
      </c>
      <c r="T288" s="757" t="s">
        <v>4414</v>
      </c>
      <c r="U288" s="757">
        <v>2</v>
      </c>
      <c r="W288" s="649" t="str">
        <f>IF($S288="","",(VLOOKUP($S288,所属・種目コード!$B$2:$D$160,3,0)))</f>
        <v>031237</v>
      </c>
      <c r="X288" t="s">
        <v>3592</v>
      </c>
      <c r="Y288" s="758" t="str">
        <f t="shared" si="18"/>
        <v>見前南中中</v>
      </c>
      <c r="Z288" s="757" t="s">
        <v>4705</v>
      </c>
      <c r="AA288" s="769" t="str">
        <f t="shared" si="19"/>
        <v>ｶﾈﾋﾗ ﾒｲ</v>
      </c>
    </row>
    <row r="289" spans="1:27" ht="17" customHeight="1">
      <c r="A289" s="652"/>
      <c r="B289" s="757">
        <v>337</v>
      </c>
      <c r="C289" s="757" t="s">
        <v>6841</v>
      </c>
      <c r="D289" s="757" t="s">
        <v>1709</v>
      </c>
      <c r="E289" s="757" t="s">
        <v>373</v>
      </c>
      <c r="F289" s="757">
        <v>1</v>
      </c>
      <c r="G289" s="757">
        <v>3</v>
      </c>
      <c r="H289" s="649" t="str">
        <f>IF($E289="","",(VLOOKUP($E289,所属・種目コード!$B$2:$D$160,3,0)))</f>
        <v>031210</v>
      </c>
      <c r="I289" t="s">
        <v>3592</v>
      </c>
      <c r="J289" s="758" t="str">
        <f t="shared" si="17"/>
        <v>宮古一中中</v>
      </c>
      <c r="K289" s="757" t="s">
        <v>2582</v>
      </c>
      <c r="L289" s="13" t="str">
        <f t="shared" si="16"/>
        <v>ﾁﾊﾞ ﾏｻﾔ</v>
      </c>
      <c r="M289" s="772"/>
      <c r="N289" s="658"/>
      <c r="O289" s="13">
        <v>341</v>
      </c>
      <c r="P289" s="650" t="s">
        <v>828</v>
      </c>
      <c r="Q289" s="757" t="s">
        <v>7991</v>
      </c>
      <c r="R289" s="757" t="s">
        <v>5552</v>
      </c>
      <c r="S289" s="757" t="s">
        <v>3594</v>
      </c>
      <c r="T289" s="757" t="s">
        <v>4414</v>
      </c>
      <c r="U289" s="757">
        <v>2</v>
      </c>
      <c r="W289" s="649" t="str">
        <f>IF($S289="","",(VLOOKUP($S289,所属・種目コード!$B$2:$D$160,3,0)))</f>
        <v>031237</v>
      </c>
      <c r="X289" t="s">
        <v>3592</v>
      </c>
      <c r="Y289" s="758" t="str">
        <f t="shared" si="18"/>
        <v>見前南中中</v>
      </c>
      <c r="Z289" s="757" t="s">
        <v>4706</v>
      </c>
      <c r="AA289" s="769" t="str">
        <f t="shared" si="19"/>
        <v>ｼﾏ ﾅﾂｷ</v>
      </c>
    </row>
    <row r="290" spans="1:27" ht="17" customHeight="1">
      <c r="A290" s="652"/>
      <c r="B290" s="757">
        <v>338</v>
      </c>
      <c r="C290" s="757" t="s">
        <v>6842</v>
      </c>
      <c r="D290" s="757" t="s">
        <v>1685</v>
      </c>
      <c r="E290" s="757" t="s">
        <v>373</v>
      </c>
      <c r="F290" s="757">
        <v>1</v>
      </c>
      <c r="G290" s="757">
        <v>3</v>
      </c>
      <c r="H290" s="649" t="str">
        <f>IF($E290="","",(VLOOKUP($E290,所属・種目コード!$B$2:$D$160,3,0)))</f>
        <v>031210</v>
      </c>
      <c r="I290" t="s">
        <v>3592</v>
      </c>
      <c r="J290" s="758" t="str">
        <f t="shared" si="17"/>
        <v>宮古一中中</v>
      </c>
      <c r="K290" s="757" t="s">
        <v>2583</v>
      </c>
      <c r="L290" s="13" t="str">
        <f t="shared" si="16"/>
        <v>ﾅｶﾔ ﾀｶﾄ</v>
      </c>
      <c r="M290" s="772"/>
      <c r="N290" s="658"/>
      <c r="O290" s="13">
        <v>342</v>
      </c>
      <c r="P290" s="650" t="s">
        <v>828</v>
      </c>
      <c r="Q290" s="757" t="s">
        <v>6096</v>
      </c>
      <c r="R290" s="757" t="s">
        <v>5553</v>
      </c>
      <c r="S290" s="757" t="s">
        <v>233</v>
      </c>
      <c r="T290" s="757" t="s">
        <v>4414</v>
      </c>
      <c r="U290" s="757">
        <v>3</v>
      </c>
      <c r="W290" s="649" t="str">
        <f>IF($S290="","",(VLOOKUP($S290,所属・種目コード!$B$2:$D$160,3,0)))</f>
        <v>031150</v>
      </c>
      <c r="X290" t="s">
        <v>3592</v>
      </c>
      <c r="Y290" s="758" t="str">
        <f t="shared" si="18"/>
        <v>北上上野中中</v>
      </c>
      <c r="Z290" s="757" t="s">
        <v>4707</v>
      </c>
      <c r="AA290" s="769" t="str">
        <f t="shared" si="19"/>
        <v>ｲｼｶﾜ ｾﾝﾘ</v>
      </c>
    </row>
    <row r="291" spans="1:27" ht="17" customHeight="1">
      <c r="A291" s="652"/>
      <c r="B291" s="757">
        <v>339</v>
      </c>
      <c r="C291" s="757" t="s">
        <v>6843</v>
      </c>
      <c r="D291" s="757" t="s">
        <v>1710</v>
      </c>
      <c r="E291" s="757" t="s">
        <v>373</v>
      </c>
      <c r="F291" s="757">
        <v>1</v>
      </c>
      <c r="G291" s="757">
        <v>2</v>
      </c>
      <c r="H291" s="649" t="str">
        <f>IF($E291="","",(VLOOKUP($E291,所属・種目コード!$B$2:$D$160,3,0)))</f>
        <v>031210</v>
      </c>
      <c r="I291" t="s">
        <v>3592</v>
      </c>
      <c r="J291" s="758" t="str">
        <f t="shared" si="17"/>
        <v>宮古一中中</v>
      </c>
      <c r="K291" s="757" t="s">
        <v>2584</v>
      </c>
      <c r="L291" s="13" t="str">
        <f t="shared" si="16"/>
        <v>ﾅｶﾔ ﾄﾓｷ</v>
      </c>
      <c r="M291" s="772"/>
      <c r="N291" s="658"/>
      <c r="O291" s="13">
        <v>343</v>
      </c>
      <c r="P291" s="650" t="s">
        <v>800</v>
      </c>
      <c r="Q291" s="757" t="s">
        <v>1394</v>
      </c>
      <c r="R291" s="757" t="s">
        <v>1395</v>
      </c>
      <c r="S291" s="757" t="s">
        <v>233</v>
      </c>
      <c r="T291" s="757" t="s">
        <v>4414</v>
      </c>
      <c r="U291" s="757">
        <v>3</v>
      </c>
      <c r="W291" s="649" t="str">
        <f>IF($S291="","",(VLOOKUP($S291,所属・種目コード!$B$2:$D$160,3,0)))</f>
        <v>031150</v>
      </c>
      <c r="X291" t="s">
        <v>3592</v>
      </c>
      <c r="Y291" s="758" t="str">
        <f t="shared" si="18"/>
        <v>北上上野中中</v>
      </c>
      <c r="Z291" s="757" t="s">
        <v>4708</v>
      </c>
      <c r="AA291" s="769" t="str">
        <f t="shared" si="19"/>
        <v>ｵｸﾀﾏ ﾏｱｲ</v>
      </c>
    </row>
    <row r="292" spans="1:27" ht="17" customHeight="1">
      <c r="A292" s="652"/>
      <c r="B292" s="757">
        <v>340</v>
      </c>
      <c r="C292" s="757" t="s">
        <v>6844</v>
      </c>
      <c r="D292" s="757" t="s">
        <v>3725</v>
      </c>
      <c r="E292" s="757" t="s">
        <v>373</v>
      </c>
      <c r="F292" s="757">
        <v>1</v>
      </c>
      <c r="G292" s="757">
        <v>3</v>
      </c>
      <c r="H292" s="649" t="str">
        <f>IF($E292="","",(VLOOKUP($E292,所属・種目コード!$B$2:$D$160,3,0)))</f>
        <v>031210</v>
      </c>
      <c r="I292" t="s">
        <v>3592</v>
      </c>
      <c r="J292" s="758" t="str">
        <f t="shared" si="17"/>
        <v>宮古一中中</v>
      </c>
      <c r="K292" s="757" t="s">
        <v>2585</v>
      </c>
      <c r="L292" s="13" t="str">
        <f t="shared" si="16"/>
        <v>ｲﾜｲﾀ ﾕｳﾏ</v>
      </c>
      <c r="M292" s="772"/>
      <c r="N292" s="658"/>
      <c r="O292" s="13">
        <v>344</v>
      </c>
      <c r="P292" s="650" t="s">
        <v>800</v>
      </c>
      <c r="Q292" s="757" t="s">
        <v>6097</v>
      </c>
      <c r="R292" s="757" t="s">
        <v>5554</v>
      </c>
      <c r="S292" s="757" t="s">
        <v>233</v>
      </c>
      <c r="T292" s="757" t="s">
        <v>4414</v>
      </c>
      <c r="U292" s="757">
        <v>3</v>
      </c>
      <c r="W292" s="649" t="str">
        <f>IF($S292="","",(VLOOKUP($S292,所属・種目コード!$B$2:$D$160,3,0)))</f>
        <v>031150</v>
      </c>
      <c r="X292" t="s">
        <v>3592</v>
      </c>
      <c r="Y292" s="758" t="str">
        <f t="shared" si="18"/>
        <v>北上上野中中</v>
      </c>
      <c r="Z292" s="757" t="s">
        <v>4709</v>
      </c>
      <c r="AA292" s="769" t="str">
        <f t="shared" si="19"/>
        <v>ｵｻﾞﾜ ﾕｽﾞ</v>
      </c>
    </row>
    <row r="293" spans="1:27" ht="17" customHeight="1">
      <c r="A293" s="652"/>
      <c r="B293" s="757">
        <v>341</v>
      </c>
      <c r="C293" s="757" t="s">
        <v>6845</v>
      </c>
      <c r="D293" s="757" t="s">
        <v>3726</v>
      </c>
      <c r="E293" s="757" t="s">
        <v>373</v>
      </c>
      <c r="F293" s="757">
        <v>1</v>
      </c>
      <c r="G293" s="757">
        <v>3</v>
      </c>
      <c r="H293" s="649" t="str">
        <f>IF($E293="","",(VLOOKUP($E293,所属・種目コード!$B$2:$D$160,3,0)))</f>
        <v>031210</v>
      </c>
      <c r="I293" t="s">
        <v>3592</v>
      </c>
      <c r="J293" s="758" t="str">
        <f t="shared" si="17"/>
        <v>宮古一中中</v>
      </c>
      <c r="K293" s="757" t="s">
        <v>2586</v>
      </c>
      <c r="L293" s="13" t="str">
        <f t="shared" si="16"/>
        <v>ｲﾜﾐ ﾄｱ</v>
      </c>
      <c r="M293" s="772"/>
      <c r="N293" s="658"/>
      <c r="O293" s="13">
        <v>345</v>
      </c>
      <c r="P293" s="650" t="s">
        <v>800</v>
      </c>
      <c r="Q293" s="757" t="s">
        <v>6455</v>
      </c>
      <c r="R293" s="757" t="s">
        <v>5555</v>
      </c>
      <c r="S293" s="757" t="s">
        <v>233</v>
      </c>
      <c r="T293" s="757" t="s">
        <v>4414</v>
      </c>
      <c r="U293" s="757">
        <v>3</v>
      </c>
      <c r="W293" s="649" t="str">
        <f>IF($S293="","",(VLOOKUP($S293,所属・種目コード!$B$2:$D$160,3,0)))</f>
        <v>031150</v>
      </c>
      <c r="X293" t="s">
        <v>3592</v>
      </c>
      <c r="Y293" s="758" t="str">
        <f t="shared" si="18"/>
        <v>北上上野中中</v>
      </c>
      <c r="Z293" s="757" t="s">
        <v>4710</v>
      </c>
      <c r="AA293" s="769" t="str">
        <f t="shared" si="19"/>
        <v>ｵﾀﾞﾜﾗ ﾕﾂｷ</v>
      </c>
    </row>
    <row r="294" spans="1:27" ht="17" customHeight="1">
      <c r="A294" s="652"/>
      <c r="B294" s="757">
        <v>342</v>
      </c>
      <c r="C294" s="757" t="s">
        <v>7629</v>
      </c>
      <c r="D294" s="757" t="s">
        <v>3727</v>
      </c>
      <c r="E294" s="757" t="s">
        <v>373</v>
      </c>
      <c r="F294" s="757">
        <v>1</v>
      </c>
      <c r="G294" s="757">
        <v>3</v>
      </c>
      <c r="H294" s="649" t="str">
        <f>IF($E294="","",(VLOOKUP($E294,所属・種目コード!$B$2:$D$160,3,0)))</f>
        <v>031210</v>
      </c>
      <c r="I294" t="s">
        <v>3592</v>
      </c>
      <c r="J294" s="758" t="str">
        <f t="shared" si="17"/>
        <v>宮古一中中</v>
      </c>
      <c r="K294" s="757" t="s">
        <v>2587</v>
      </c>
      <c r="L294" s="13" t="str">
        <f t="shared" si="16"/>
        <v>ｵﾀﾞﾜﾗ ﾀﾞｲﾄ</v>
      </c>
      <c r="M294" s="772"/>
      <c r="N294" s="658"/>
      <c r="O294" s="13">
        <v>346</v>
      </c>
      <c r="P294" s="650" t="s">
        <v>800</v>
      </c>
      <c r="Q294" s="757" t="s">
        <v>1396</v>
      </c>
      <c r="R294" s="757" t="s">
        <v>1397</v>
      </c>
      <c r="S294" s="757" t="s">
        <v>233</v>
      </c>
      <c r="T294" s="757" t="s">
        <v>4414</v>
      </c>
      <c r="U294" s="757">
        <v>3</v>
      </c>
      <c r="W294" s="649" t="str">
        <f>IF($S294="","",(VLOOKUP($S294,所属・種目コード!$B$2:$D$160,3,0)))</f>
        <v>031150</v>
      </c>
      <c r="X294" t="s">
        <v>3592</v>
      </c>
      <c r="Y294" s="758" t="str">
        <f t="shared" si="18"/>
        <v>北上上野中中</v>
      </c>
      <c r="Z294" s="757" t="s">
        <v>4711</v>
      </c>
      <c r="AA294" s="769" t="str">
        <f t="shared" si="19"/>
        <v>ｷｸﾁ ﾅﾅ</v>
      </c>
    </row>
    <row r="295" spans="1:27" ht="17" customHeight="1">
      <c r="A295" s="652"/>
      <c r="B295" s="757">
        <v>343</v>
      </c>
      <c r="C295" s="757" t="s">
        <v>6846</v>
      </c>
      <c r="D295" s="757" t="s">
        <v>3728</v>
      </c>
      <c r="E295" s="757" t="s">
        <v>373</v>
      </c>
      <c r="F295" s="757">
        <v>1</v>
      </c>
      <c r="G295" s="757">
        <v>3</v>
      </c>
      <c r="H295" s="649" t="str">
        <f>IF($E295="","",(VLOOKUP($E295,所属・種目コード!$B$2:$D$160,3,0)))</f>
        <v>031210</v>
      </c>
      <c r="I295" t="s">
        <v>3592</v>
      </c>
      <c r="J295" s="758" t="str">
        <f t="shared" si="17"/>
        <v>宮古一中中</v>
      </c>
      <c r="K295" s="757" t="s">
        <v>2588</v>
      </c>
      <c r="L295" s="13" t="str">
        <f t="shared" si="16"/>
        <v>ｼﾓﾂﾎﾞ ｼｭｳｼﾞ</v>
      </c>
      <c r="M295" s="772"/>
      <c r="N295" s="658"/>
      <c r="O295" s="13">
        <v>347</v>
      </c>
      <c r="P295" s="650" t="s">
        <v>800</v>
      </c>
      <c r="Q295" s="757" t="s">
        <v>6098</v>
      </c>
      <c r="R295" s="757" t="s">
        <v>5556</v>
      </c>
      <c r="S295" s="757" t="s">
        <v>233</v>
      </c>
      <c r="T295" s="757" t="s">
        <v>4414</v>
      </c>
      <c r="U295" s="757">
        <v>3</v>
      </c>
      <c r="W295" s="649" t="str">
        <f>IF($S295="","",(VLOOKUP($S295,所属・種目コード!$B$2:$D$160,3,0)))</f>
        <v>031150</v>
      </c>
      <c r="X295" t="s">
        <v>3592</v>
      </c>
      <c r="Y295" s="758" t="str">
        <f t="shared" si="18"/>
        <v>北上上野中中</v>
      </c>
      <c r="Z295" s="757" t="s">
        <v>4712</v>
      </c>
      <c r="AA295" s="769" t="str">
        <f t="shared" si="19"/>
        <v>ｺﾝﾉ ﾘｾ</v>
      </c>
    </row>
    <row r="296" spans="1:27" ht="17" customHeight="1">
      <c r="A296" s="652"/>
      <c r="B296" s="757">
        <v>344</v>
      </c>
      <c r="C296" s="757" t="s">
        <v>6847</v>
      </c>
      <c r="D296" s="757" t="s">
        <v>3641</v>
      </c>
      <c r="E296" s="757" t="s">
        <v>373</v>
      </c>
      <c r="F296" s="757">
        <v>1</v>
      </c>
      <c r="G296" s="757">
        <v>3</v>
      </c>
      <c r="H296" s="649" t="str">
        <f>IF($E296="","",(VLOOKUP($E296,所属・種目コード!$B$2:$D$160,3,0)))</f>
        <v>031210</v>
      </c>
      <c r="I296" t="s">
        <v>3592</v>
      </c>
      <c r="J296" s="758" t="str">
        <f t="shared" si="17"/>
        <v>宮古一中中</v>
      </c>
      <c r="K296" s="757" t="s">
        <v>2377</v>
      </c>
      <c r="L296" s="13" t="str">
        <f t="shared" si="16"/>
        <v>ﾀｶﾊｼ ｺｳｷ</v>
      </c>
      <c r="M296" s="772"/>
      <c r="N296" s="658"/>
      <c r="O296" s="13">
        <v>348</v>
      </c>
      <c r="P296" s="650" t="s">
        <v>800</v>
      </c>
      <c r="Q296" s="757" t="s">
        <v>1398</v>
      </c>
      <c r="R296" s="757" t="s">
        <v>1219</v>
      </c>
      <c r="S296" s="757" t="s">
        <v>233</v>
      </c>
      <c r="T296" s="757" t="s">
        <v>4414</v>
      </c>
      <c r="U296" s="757">
        <v>3</v>
      </c>
      <c r="W296" s="649" t="str">
        <f>IF($S296="","",(VLOOKUP($S296,所属・種目コード!$B$2:$D$160,3,0)))</f>
        <v>031150</v>
      </c>
      <c r="X296" t="s">
        <v>3592</v>
      </c>
      <c r="Y296" s="758" t="str">
        <f t="shared" si="18"/>
        <v>北上上野中中</v>
      </c>
      <c r="Z296" s="757" t="s">
        <v>4713</v>
      </c>
      <c r="AA296" s="769" t="str">
        <f t="shared" si="19"/>
        <v>ｻｻｷ ﾕｲ</v>
      </c>
    </row>
    <row r="297" spans="1:27" ht="17" customHeight="1">
      <c r="A297" s="652"/>
      <c r="B297" s="757">
        <v>345</v>
      </c>
      <c r="C297" s="757" t="s">
        <v>7726</v>
      </c>
      <c r="D297" s="757" t="s">
        <v>3729</v>
      </c>
      <c r="E297" s="757" t="s">
        <v>373</v>
      </c>
      <c r="F297" s="757">
        <v>1</v>
      </c>
      <c r="G297" s="757">
        <v>2</v>
      </c>
      <c r="H297" s="649" t="str">
        <f>IF($E297="","",(VLOOKUP($E297,所属・種目コード!$B$2:$D$160,3,0)))</f>
        <v>031210</v>
      </c>
      <c r="I297" t="s">
        <v>3592</v>
      </c>
      <c r="J297" s="758" t="str">
        <f t="shared" si="17"/>
        <v>宮古一中中</v>
      </c>
      <c r="K297" s="757" t="s">
        <v>2589</v>
      </c>
      <c r="L297" s="13" t="str">
        <f t="shared" si="16"/>
        <v>ﾌｼﾞﾑﾗ ﾐﾁﾙ</v>
      </c>
      <c r="M297" s="772"/>
      <c r="N297" s="658"/>
      <c r="O297" s="13">
        <v>349</v>
      </c>
      <c r="P297" s="650" t="s">
        <v>783</v>
      </c>
      <c r="Q297" s="757" t="s">
        <v>1399</v>
      </c>
      <c r="R297" s="757" t="s">
        <v>1400</v>
      </c>
      <c r="S297" s="757" t="s">
        <v>233</v>
      </c>
      <c r="T297" s="757" t="s">
        <v>4414</v>
      </c>
      <c r="U297" s="757">
        <v>3</v>
      </c>
      <c r="W297" s="649" t="str">
        <f>IF($S297="","",(VLOOKUP($S297,所属・種目コード!$B$2:$D$160,3,0)))</f>
        <v>031150</v>
      </c>
      <c r="X297" t="s">
        <v>3592</v>
      </c>
      <c r="Y297" s="758" t="str">
        <f t="shared" si="18"/>
        <v>北上上野中中</v>
      </c>
      <c r="Z297" s="757" t="s">
        <v>4714</v>
      </c>
      <c r="AA297" s="769" t="str">
        <f t="shared" si="19"/>
        <v>ﾀｶﾊｼ ｳﾐ</v>
      </c>
    </row>
    <row r="298" spans="1:27" ht="17" customHeight="1">
      <c r="A298" s="652"/>
      <c r="B298" s="757">
        <v>346</v>
      </c>
      <c r="C298" s="757" t="s">
        <v>6848</v>
      </c>
      <c r="D298" s="757" t="s">
        <v>3730</v>
      </c>
      <c r="E298" s="757" t="s">
        <v>373</v>
      </c>
      <c r="F298" s="757">
        <v>1</v>
      </c>
      <c r="G298" s="757">
        <v>2</v>
      </c>
      <c r="H298" s="649" t="str">
        <f>IF($E298="","",(VLOOKUP($E298,所属・種目コード!$B$2:$D$160,3,0)))</f>
        <v>031210</v>
      </c>
      <c r="I298" t="s">
        <v>3592</v>
      </c>
      <c r="J298" s="758" t="str">
        <f t="shared" si="17"/>
        <v>宮古一中中</v>
      </c>
      <c r="K298" s="757" t="s">
        <v>2590</v>
      </c>
      <c r="L298" s="13" t="str">
        <f t="shared" si="16"/>
        <v>ﾐｳﾗ ｺｳﾀ</v>
      </c>
      <c r="M298" s="772"/>
      <c r="N298" s="658"/>
      <c r="O298" s="13">
        <v>350</v>
      </c>
      <c r="P298" s="650" t="s">
        <v>783</v>
      </c>
      <c r="Q298" s="757" t="s">
        <v>7992</v>
      </c>
      <c r="R298" s="757" t="s">
        <v>1155</v>
      </c>
      <c r="S298" s="757" t="s">
        <v>233</v>
      </c>
      <c r="T298" s="757" t="s">
        <v>4414</v>
      </c>
      <c r="U298" s="757">
        <v>3</v>
      </c>
      <c r="W298" s="649" t="str">
        <f>IF($S298="","",(VLOOKUP($S298,所属・種目コード!$B$2:$D$160,3,0)))</f>
        <v>031150</v>
      </c>
      <c r="X298" t="s">
        <v>3592</v>
      </c>
      <c r="Y298" s="758" t="str">
        <f t="shared" si="18"/>
        <v>北上上野中中</v>
      </c>
      <c r="Z298" s="757" t="s">
        <v>3085</v>
      </c>
      <c r="AA298" s="769" t="str">
        <f t="shared" si="19"/>
        <v>ﾀｶﾊｼ ﾏﾄｲ</v>
      </c>
    </row>
    <row r="299" spans="1:27" ht="17" customHeight="1">
      <c r="A299" s="652"/>
      <c r="B299" s="757">
        <v>347</v>
      </c>
      <c r="C299" s="757" t="s">
        <v>7727</v>
      </c>
      <c r="D299" s="757" t="s">
        <v>3731</v>
      </c>
      <c r="E299" s="757" t="s">
        <v>172</v>
      </c>
      <c r="F299" s="757">
        <v>1</v>
      </c>
      <c r="G299" s="757">
        <v>3</v>
      </c>
      <c r="H299" s="649" t="str">
        <f>IF($E299="","",(VLOOKUP($E299,所属・種目コード!$B$2:$D$160,3,0)))</f>
        <v>031136</v>
      </c>
      <c r="I299" t="s">
        <v>3592</v>
      </c>
      <c r="J299" s="758" t="str">
        <f t="shared" si="17"/>
        <v>川口中中</v>
      </c>
      <c r="K299" s="757" t="s">
        <v>2591</v>
      </c>
      <c r="L299" s="13" t="str">
        <f t="shared" si="16"/>
        <v>ｶﾜｶﾐ ﾀｸﾐ</v>
      </c>
      <c r="M299" s="772"/>
      <c r="N299" s="658"/>
      <c r="O299" s="13">
        <v>351</v>
      </c>
      <c r="P299" s="650" t="s">
        <v>783</v>
      </c>
      <c r="Q299" s="757" t="s">
        <v>6099</v>
      </c>
      <c r="R299" s="757" t="s">
        <v>5557</v>
      </c>
      <c r="S299" s="757" t="s">
        <v>233</v>
      </c>
      <c r="T299" s="757" t="s">
        <v>4414</v>
      </c>
      <c r="U299" s="757">
        <v>3</v>
      </c>
      <c r="W299" s="649" t="str">
        <f>IF($S299="","",(VLOOKUP($S299,所属・種目コード!$B$2:$D$160,3,0)))</f>
        <v>031150</v>
      </c>
      <c r="X299" t="s">
        <v>3592</v>
      </c>
      <c r="Y299" s="758" t="str">
        <f t="shared" si="18"/>
        <v>北上上野中中</v>
      </c>
      <c r="Z299" s="757" t="s">
        <v>4715</v>
      </c>
      <c r="AA299" s="769" t="str">
        <f t="shared" si="19"/>
        <v>ﾁﾀﾞ ﾋﾖﾘ</v>
      </c>
    </row>
    <row r="300" spans="1:27" ht="17" customHeight="1">
      <c r="A300" s="652"/>
      <c r="B300" s="757">
        <v>348</v>
      </c>
      <c r="C300" s="757" t="s">
        <v>7728</v>
      </c>
      <c r="D300" s="757" t="s">
        <v>3732</v>
      </c>
      <c r="E300" s="757" t="s">
        <v>172</v>
      </c>
      <c r="F300" s="757">
        <v>1</v>
      </c>
      <c r="G300" s="757">
        <v>3</v>
      </c>
      <c r="H300" s="649" t="str">
        <f>IF($E300="","",(VLOOKUP($E300,所属・種目コード!$B$2:$D$160,3,0)))</f>
        <v>031136</v>
      </c>
      <c r="I300" t="s">
        <v>3592</v>
      </c>
      <c r="J300" s="758" t="str">
        <f t="shared" si="17"/>
        <v>川口中中</v>
      </c>
      <c r="K300" s="757" t="s">
        <v>2592</v>
      </c>
      <c r="L300" s="13" t="str">
        <f t="shared" si="16"/>
        <v>ｻﾄｳ ﾊﾔﾃ</v>
      </c>
      <c r="M300" s="772"/>
      <c r="N300" s="658"/>
      <c r="O300" s="13">
        <v>352</v>
      </c>
      <c r="P300" s="650" t="s">
        <v>783</v>
      </c>
      <c r="Q300" s="757" t="s">
        <v>1401</v>
      </c>
      <c r="R300" s="757" t="s">
        <v>1402</v>
      </c>
      <c r="S300" s="757" t="s">
        <v>233</v>
      </c>
      <c r="T300" s="757" t="s">
        <v>4414</v>
      </c>
      <c r="U300" s="757">
        <v>3</v>
      </c>
      <c r="W300" s="649" t="str">
        <f>IF($S300="","",(VLOOKUP($S300,所属・種目コード!$B$2:$D$160,3,0)))</f>
        <v>031150</v>
      </c>
      <c r="X300" t="s">
        <v>3592</v>
      </c>
      <c r="Y300" s="758" t="str">
        <f t="shared" si="18"/>
        <v>北上上野中中</v>
      </c>
      <c r="Z300" s="757" t="s">
        <v>4716</v>
      </c>
      <c r="AA300" s="769" t="str">
        <f t="shared" si="19"/>
        <v>ﾋﾗｶﾞ ﾏｳ</v>
      </c>
    </row>
    <row r="301" spans="1:27" ht="17" customHeight="1">
      <c r="A301" s="652"/>
      <c r="B301" s="757">
        <v>349</v>
      </c>
      <c r="C301" s="757" t="s">
        <v>6849</v>
      </c>
      <c r="D301" s="757" t="s">
        <v>3733</v>
      </c>
      <c r="E301" s="757" t="s">
        <v>172</v>
      </c>
      <c r="F301" s="757">
        <v>1</v>
      </c>
      <c r="G301" s="757">
        <v>3</v>
      </c>
      <c r="H301" s="649" t="str">
        <f>IF($E301="","",(VLOOKUP($E301,所属・種目コード!$B$2:$D$160,3,0)))</f>
        <v>031136</v>
      </c>
      <c r="I301" t="s">
        <v>3592</v>
      </c>
      <c r="J301" s="758" t="str">
        <f t="shared" si="17"/>
        <v>川口中中</v>
      </c>
      <c r="K301" s="757" t="s">
        <v>2593</v>
      </c>
      <c r="L301" s="13" t="str">
        <f t="shared" si="16"/>
        <v>ﾖｺﾀ ﾕｳﾄ</v>
      </c>
      <c r="M301" s="772"/>
      <c r="N301" s="658"/>
      <c r="O301" s="13">
        <v>353</v>
      </c>
      <c r="P301" s="650" t="s">
        <v>864</v>
      </c>
      <c r="Q301" s="757" t="s">
        <v>2094</v>
      </c>
      <c r="R301" s="757" t="s">
        <v>1827</v>
      </c>
      <c r="S301" s="757" t="s">
        <v>233</v>
      </c>
      <c r="T301" s="757" t="s">
        <v>4414</v>
      </c>
      <c r="U301" s="757">
        <v>2</v>
      </c>
      <c r="W301" s="649" t="str">
        <f>IF($S301="","",(VLOOKUP($S301,所属・種目コード!$B$2:$D$160,3,0)))</f>
        <v>031150</v>
      </c>
      <c r="X301" t="s">
        <v>3592</v>
      </c>
      <c r="Y301" s="758" t="str">
        <f t="shared" si="18"/>
        <v>北上上野中中</v>
      </c>
      <c r="Z301" s="757" t="s">
        <v>4717</v>
      </c>
      <c r="AA301" s="769" t="str">
        <f t="shared" si="19"/>
        <v>ｺﾝﾉ ﾒｲ</v>
      </c>
    </row>
    <row r="302" spans="1:27" ht="17" customHeight="1">
      <c r="A302" s="652"/>
      <c r="B302" s="757">
        <v>350</v>
      </c>
      <c r="C302" s="757" t="s">
        <v>7630</v>
      </c>
      <c r="D302" s="757" t="s">
        <v>3734</v>
      </c>
      <c r="E302" s="757" t="s">
        <v>172</v>
      </c>
      <c r="F302" s="757">
        <v>1</v>
      </c>
      <c r="G302" s="757">
        <v>2</v>
      </c>
      <c r="H302" s="649" t="str">
        <f>IF($E302="","",(VLOOKUP($E302,所属・種目コード!$B$2:$D$160,3,0)))</f>
        <v>031136</v>
      </c>
      <c r="I302" t="s">
        <v>3592</v>
      </c>
      <c r="J302" s="758" t="str">
        <f t="shared" si="17"/>
        <v>川口中中</v>
      </c>
      <c r="K302" s="757" t="s">
        <v>2594</v>
      </c>
      <c r="L302" s="13" t="str">
        <f t="shared" si="16"/>
        <v>ｻｻｷ ﾊﾔﾀ</v>
      </c>
      <c r="M302" s="772"/>
      <c r="N302" s="658"/>
      <c r="O302" s="13">
        <v>354</v>
      </c>
      <c r="P302" s="650" t="s">
        <v>864</v>
      </c>
      <c r="Q302" s="757" t="s">
        <v>2095</v>
      </c>
      <c r="R302" s="757" t="s">
        <v>1828</v>
      </c>
      <c r="S302" s="757" t="s">
        <v>233</v>
      </c>
      <c r="T302" s="757" t="s">
        <v>4414</v>
      </c>
      <c r="U302" s="757">
        <v>2</v>
      </c>
      <c r="W302" s="649" t="str">
        <f>IF($S302="","",(VLOOKUP($S302,所属・種目コード!$B$2:$D$160,3,0)))</f>
        <v>031150</v>
      </c>
      <c r="X302" t="s">
        <v>3592</v>
      </c>
      <c r="Y302" s="758" t="str">
        <f t="shared" si="18"/>
        <v>北上上野中中</v>
      </c>
      <c r="Z302" s="757" t="s">
        <v>4718</v>
      </c>
      <c r="AA302" s="769" t="str">
        <f t="shared" si="19"/>
        <v>ｽｽﾞｷ ｱｺ</v>
      </c>
    </row>
    <row r="303" spans="1:27" ht="17" customHeight="1">
      <c r="A303" s="652"/>
      <c r="B303" s="757">
        <v>351</v>
      </c>
      <c r="C303" s="757" t="s">
        <v>7631</v>
      </c>
      <c r="D303" s="757" t="s">
        <v>3735</v>
      </c>
      <c r="E303" s="757" t="s">
        <v>172</v>
      </c>
      <c r="F303" s="757">
        <v>1</v>
      </c>
      <c r="G303" s="757">
        <v>2</v>
      </c>
      <c r="H303" s="649" t="str">
        <f>IF($E303="","",(VLOOKUP($E303,所属・種目コード!$B$2:$D$160,3,0)))</f>
        <v>031136</v>
      </c>
      <c r="I303" t="s">
        <v>3592</v>
      </c>
      <c r="J303" s="758" t="str">
        <f t="shared" si="17"/>
        <v>川口中中</v>
      </c>
      <c r="K303" s="757" t="s">
        <v>2595</v>
      </c>
      <c r="L303" s="13" t="str">
        <f t="shared" si="16"/>
        <v>ｻｻｷ ﾊﾙｷ</v>
      </c>
      <c r="M303" s="772"/>
      <c r="N303" s="658"/>
      <c r="O303" s="13">
        <v>355</v>
      </c>
      <c r="P303" s="650" t="s">
        <v>864</v>
      </c>
      <c r="Q303" s="757" t="s">
        <v>2096</v>
      </c>
      <c r="R303" s="757" t="s">
        <v>1829</v>
      </c>
      <c r="S303" s="757" t="s">
        <v>233</v>
      </c>
      <c r="T303" s="757" t="s">
        <v>4414</v>
      </c>
      <c r="U303" s="757">
        <v>2</v>
      </c>
      <c r="W303" s="649" t="str">
        <f>IF($S303="","",(VLOOKUP($S303,所属・種目コード!$B$2:$D$160,3,0)))</f>
        <v>031150</v>
      </c>
      <c r="X303" t="s">
        <v>3592</v>
      </c>
      <c r="Y303" s="758" t="str">
        <f t="shared" si="18"/>
        <v>北上上野中中</v>
      </c>
      <c r="Z303" s="757" t="s">
        <v>4719</v>
      </c>
      <c r="AA303" s="769" t="str">
        <f t="shared" si="19"/>
        <v>ﾀｶﾊｼ ﾎﾏﾚ</v>
      </c>
    </row>
    <row r="304" spans="1:27" ht="17" customHeight="1">
      <c r="A304" s="652"/>
      <c r="B304" s="757">
        <v>352</v>
      </c>
      <c r="C304" s="757" t="s">
        <v>6850</v>
      </c>
      <c r="D304" s="757" t="s">
        <v>3736</v>
      </c>
      <c r="E304" s="757" t="s">
        <v>172</v>
      </c>
      <c r="F304" s="757">
        <v>1</v>
      </c>
      <c r="G304" s="757">
        <v>2</v>
      </c>
      <c r="H304" s="649" t="str">
        <f>IF($E304="","",(VLOOKUP($E304,所属・種目コード!$B$2:$D$160,3,0)))</f>
        <v>031136</v>
      </c>
      <c r="I304" t="s">
        <v>3592</v>
      </c>
      <c r="J304" s="758" t="str">
        <f t="shared" si="17"/>
        <v>川口中中</v>
      </c>
      <c r="K304" s="757" t="s">
        <v>2596</v>
      </c>
      <c r="L304" s="13" t="str">
        <f t="shared" si="16"/>
        <v>ｻﾄｳ ﾕｳﾔ</v>
      </c>
      <c r="M304" s="772"/>
      <c r="N304" s="658"/>
      <c r="O304" s="13">
        <v>356</v>
      </c>
      <c r="P304" s="650" t="s">
        <v>864</v>
      </c>
      <c r="Q304" s="757" t="s">
        <v>2097</v>
      </c>
      <c r="R304" s="757" t="s">
        <v>1830</v>
      </c>
      <c r="S304" s="757" t="s">
        <v>233</v>
      </c>
      <c r="T304" s="757" t="s">
        <v>4414</v>
      </c>
      <c r="U304" s="757">
        <v>2</v>
      </c>
      <c r="W304" s="649" t="str">
        <f>IF($S304="","",(VLOOKUP($S304,所属・種目コード!$B$2:$D$160,3,0)))</f>
        <v>031150</v>
      </c>
      <c r="X304" t="s">
        <v>3592</v>
      </c>
      <c r="Y304" s="758" t="str">
        <f t="shared" si="18"/>
        <v>北上上野中中</v>
      </c>
      <c r="Z304" s="757" t="s">
        <v>4720</v>
      </c>
      <c r="AA304" s="769" t="str">
        <f t="shared" si="19"/>
        <v>ﾖｼﾀﾞ ﾊﾝﾅ</v>
      </c>
    </row>
    <row r="305" spans="1:27" ht="17" customHeight="1">
      <c r="A305" s="652"/>
      <c r="B305" s="757">
        <v>353</v>
      </c>
      <c r="C305" s="757" t="s">
        <v>6851</v>
      </c>
      <c r="D305" s="757" t="s">
        <v>3737</v>
      </c>
      <c r="E305" s="757" t="s">
        <v>172</v>
      </c>
      <c r="F305" s="757">
        <v>1</v>
      </c>
      <c r="G305" s="757">
        <v>2</v>
      </c>
      <c r="H305" s="649" t="str">
        <f>IF($E305="","",(VLOOKUP($E305,所属・種目コード!$B$2:$D$160,3,0)))</f>
        <v>031136</v>
      </c>
      <c r="I305" t="s">
        <v>3592</v>
      </c>
      <c r="J305" s="758" t="str">
        <f t="shared" si="17"/>
        <v>川口中中</v>
      </c>
      <c r="K305" s="757" t="s">
        <v>2597</v>
      </c>
      <c r="L305" s="13" t="str">
        <f t="shared" si="16"/>
        <v>ﾀｷﾓﾄ ｶﾝﾀ</v>
      </c>
      <c r="M305" s="772"/>
      <c r="N305" s="658"/>
      <c r="O305" s="13">
        <v>357</v>
      </c>
      <c r="P305" s="650" t="s">
        <v>864</v>
      </c>
      <c r="Q305" s="757" t="s">
        <v>7993</v>
      </c>
      <c r="R305" s="757" t="s">
        <v>5558</v>
      </c>
      <c r="S305" s="757" t="s">
        <v>376</v>
      </c>
      <c r="T305" s="757" t="s">
        <v>4414</v>
      </c>
      <c r="U305" s="757">
        <v>3</v>
      </c>
      <c r="W305" s="649" t="str">
        <f>IF($S305="","",(VLOOKUP($S305,所属・種目コード!$B$2:$D$160,3,0)))</f>
        <v>031213</v>
      </c>
      <c r="X305" t="s">
        <v>3592</v>
      </c>
      <c r="Y305" s="758" t="str">
        <f t="shared" si="18"/>
        <v>宮古津軽石中中</v>
      </c>
      <c r="Z305" s="757" t="s">
        <v>4721</v>
      </c>
      <c r="AA305" s="769" t="str">
        <f t="shared" si="19"/>
        <v>ｺﾝ ﾕｳｶ</v>
      </c>
    </row>
    <row r="306" spans="1:27" ht="17" customHeight="1">
      <c r="A306" s="652"/>
      <c r="B306" s="757">
        <v>354</v>
      </c>
      <c r="C306" s="757" t="s">
        <v>6852</v>
      </c>
      <c r="D306" s="757" t="s">
        <v>3738</v>
      </c>
      <c r="E306" s="757" t="s">
        <v>172</v>
      </c>
      <c r="F306" s="757">
        <v>1</v>
      </c>
      <c r="G306" s="757">
        <v>2</v>
      </c>
      <c r="H306" s="649" t="str">
        <f>IF($E306="","",(VLOOKUP($E306,所属・種目コード!$B$2:$D$160,3,0)))</f>
        <v>031136</v>
      </c>
      <c r="I306" t="s">
        <v>3592</v>
      </c>
      <c r="J306" s="758" t="str">
        <f t="shared" si="17"/>
        <v>川口中中</v>
      </c>
      <c r="K306" s="757" t="s">
        <v>2598</v>
      </c>
      <c r="L306" s="13" t="str">
        <f t="shared" si="16"/>
        <v>ﾊﾀｹﾔﾏ ﾕｳﾄ</v>
      </c>
      <c r="M306" s="772"/>
      <c r="N306" s="658"/>
      <c r="O306" s="13">
        <v>358</v>
      </c>
      <c r="P306" s="650" t="s">
        <v>864</v>
      </c>
      <c r="Q306" s="757" t="s">
        <v>6100</v>
      </c>
      <c r="R306" s="757" t="s">
        <v>5559</v>
      </c>
      <c r="S306" s="757" t="s">
        <v>376</v>
      </c>
      <c r="T306" s="757" t="s">
        <v>4414</v>
      </c>
      <c r="U306" s="757">
        <v>3</v>
      </c>
      <c r="W306" s="649" t="str">
        <f>IF($S306="","",(VLOOKUP($S306,所属・種目コード!$B$2:$D$160,3,0)))</f>
        <v>031213</v>
      </c>
      <c r="X306" t="s">
        <v>3592</v>
      </c>
      <c r="Y306" s="758" t="str">
        <f t="shared" si="18"/>
        <v>宮古津軽石中中</v>
      </c>
      <c r="Z306" s="757" t="s">
        <v>4722</v>
      </c>
      <c r="AA306" s="769" t="str">
        <f t="shared" si="19"/>
        <v>ｼﾗﾄ ｺｺｱ</v>
      </c>
    </row>
    <row r="307" spans="1:27" ht="17" customHeight="1">
      <c r="A307" s="652"/>
      <c r="B307" s="757">
        <v>355</v>
      </c>
      <c r="C307" s="757" t="s">
        <v>7632</v>
      </c>
      <c r="D307" s="757" t="s">
        <v>3739</v>
      </c>
      <c r="E307" s="757" t="s">
        <v>172</v>
      </c>
      <c r="F307" s="757">
        <v>1</v>
      </c>
      <c r="G307" s="757">
        <v>2</v>
      </c>
      <c r="H307" s="649" t="str">
        <f>IF($E307="","",(VLOOKUP($E307,所属・種目コード!$B$2:$D$160,3,0)))</f>
        <v>031136</v>
      </c>
      <c r="I307" t="s">
        <v>3592</v>
      </c>
      <c r="J307" s="758" t="str">
        <f t="shared" si="17"/>
        <v>川口中中</v>
      </c>
      <c r="K307" s="757" t="s">
        <v>2599</v>
      </c>
      <c r="L307" s="13" t="str">
        <f t="shared" si="16"/>
        <v>ｼﾊﾞﾀ ｱｲｵ</v>
      </c>
      <c r="M307" s="772"/>
      <c r="N307" s="658"/>
      <c r="O307" s="13">
        <v>359</v>
      </c>
      <c r="P307" s="650" t="s">
        <v>864</v>
      </c>
      <c r="Q307" s="757" t="s">
        <v>6101</v>
      </c>
      <c r="R307" s="757" t="s">
        <v>5560</v>
      </c>
      <c r="S307" s="757" t="s">
        <v>376</v>
      </c>
      <c r="T307" s="757" t="s">
        <v>4414</v>
      </c>
      <c r="U307" s="757">
        <v>3</v>
      </c>
      <c r="W307" s="649" t="str">
        <f>IF($S307="","",(VLOOKUP($S307,所属・種目コード!$B$2:$D$160,3,0)))</f>
        <v>031213</v>
      </c>
      <c r="X307" t="s">
        <v>3592</v>
      </c>
      <c r="Y307" s="758" t="str">
        <f t="shared" si="18"/>
        <v>宮古津軽石中中</v>
      </c>
      <c r="Z307" s="757" t="s">
        <v>4723</v>
      </c>
      <c r="AA307" s="769" t="str">
        <f t="shared" si="19"/>
        <v>ﾀﾃｼﾀ ﾅﾅﾐ</v>
      </c>
    </row>
    <row r="308" spans="1:27" ht="17" customHeight="1">
      <c r="A308" s="652"/>
      <c r="B308" s="757">
        <v>356</v>
      </c>
      <c r="C308" s="757" t="s">
        <v>6853</v>
      </c>
      <c r="D308" s="757" t="s">
        <v>3740</v>
      </c>
      <c r="E308" s="757" t="s">
        <v>3593</v>
      </c>
      <c r="F308" s="757">
        <v>1</v>
      </c>
      <c r="G308" s="757">
        <v>2</v>
      </c>
      <c r="H308" s="649" t="str">
        <f>IF($E308="","",(VLOOKUP($E308,所属・種目コード!$B$2:$D$160,3,0)))</f>
        <v>031528</v>
      </c>
      <c r="I308" t="s">
        <v>3592</v>
      </c>
      <c r="J308" s="758" t="str">
        <f t="shared" si="17"/>
        <v>中央附属中中</v>
      </c>
      <c r="K308" s="757" t="s">
        <v>2600</v>
      </c>
      <c r="L308" s="13" t="str">
        <f t="shared" si="16"/>
        <v>ｵｵﾔﾏ ﾄﾓｷ</v>
      </c>
      <c r="M308" s="772"/>
      <c r="N308" s="658"/>
      <c r="O308" s="13">
        <v>360</v>
      </c>
      <c r="P308" s="650" t="s">
        <v>864</v>
      </c>
      <c r="Q308" s="757" t="s">
        <v>6102</v>
      </c>
      <c r="R308" s="757" t="s">
        <v>5561</v>
      </c>
      <c r="S308" s="757" t="s">
        <v>376</v>
      </c>
      <c r="T308" s="757" t="s">
        <v>4414</v>
      </c>
      <c r="U308" s="757">
        <v>3</v>
      </c>
      <c r="W308" s="649" t="str">
        <f>IF($S308="","",(VLOOKUP($S308,所属・種目コード!$B$2:$D$160,3,0)))</f>
        <v>031213</v>
      </c>
      <c r="X308" t="s">
        <v>3592</v>
      </c>
      <c r="Y308" s="758" t="str">
        <f t="shared" si="18"/>
        <v>宮古津軽石中中</v>
      </c>
      <c r="Z308" s="757" t="s">
        <v>4724</v>
      </c>
      <c r="AA308" s="769" t="str">
        <f t="shared" si="19"/>
        <v>ﾀﾃｼﾀ ﾘｺ</v>
      </c>
    </row>
    <row r="309" spans="1:27" ht="17" customHeight="1">
      <c r="A309" s="652"/>
      <c r="B309" s="757">
        <v>357</v>
      </c>
      <c r="C309" s="757" t="s">
        <v>6854</v>
      </c>
      <c r="D309" s="757" t="s">
        <v>3741</v>
      </c>
      <c r="E309" s="757" t="s">
        <v>3593</v>
      </c>
      <c r="F309" s="757">
        <v>1</v>
      </c>
      <c r="G309" s="757">
        <v>2</v>
      </c>
      <c r="H309" s="649" t="str">
        <f>IF($E309="","",(VLOOKUP($E309,所属・種目コード!$B$2:$D$160,3,0)))</f>
        <v>031528</v>
      </c>
      <c r="I309" t="s">
        <v>3592</v>
      </c>
      <c r="J309" s="758" t="str">
        <f t="shared" si="17"/>
        <v>中央附属中中</v>
      </c>
      <c r="K309" s="757" t="s">
        <v>2601</v>
      </c>
      <c r="L309" s="13" t="str">
        <f t="shared" si="16"/>
        <v>ｺｲﾀﾞ ｲﾂｷ</v>
      </c>
      <c r="M309" s="772"/>
      <c r="N309" s="658"/>
      <c r="O309" s="13">
        <v>361</v>
      </c>
      <c r="P309" s="650" t="s">
        <v>864</v>
      </c>
      <c r="Q309" s="757" t="s">
        <v>6103</v>
      </c>
      <c r="R309" s="757" t="s">
        <v>5562</v>
      </c>
      <c r="S309" s="757" t="s">
        <v>376</v>
      </c>
      <c r="T309" s="757" t="s">
        <v>4414</v>
      </c>
      <c r="U309" s="757">
        <v>2</v>
      </c>
      <c r="W309" s="649" t="str">
        <f>IF($S309="","",(VLOOKUP($S309,所属・種目コード!$B$2:$D$160,3,0)))</f>
        <v>031213</v>
      </c>
      <c r="X309" t="s">
        <v>3592</v>
      </c>
      <c r="Y309" s="758" t="str">
        <f t="shared" si="18"/>
        <v>宮古津軽石中中</v>
      </c>
      <c r="Z309" s="757" t="s">
        <v>4725</v>
      </c>
      <c r="AA309" s="769" t="str">
        <f t="shared" si="19"/>
        <v>ｵｶﾀﾞ ﾕｳ</v>
      </c>
    </row>
    <row r="310" spans="1:27" ht="17" customHeight="1">
      <c r="A310" s="652"/>
      <c r="B310" s="757">
        <v>358</v>
      </c>
      <c r="C310" s="757" t="s">
        <v>6855</v>
      </c>
      <c r="D310" s="757" t="s">
        <v>3742</v>
      </c>
      <c r="E310" s="757" t="s">
        <v>3593</v>
      </c>
      <c r="F310" s="757">
        <v>1</v>
      </c>
      <c r="G310" s="757">
        <v>2</v>
      </c>
      <c r="H310" s="649" t="str">
        <f>IF($E310="","",(VLOOKUP($E310,所属・種目コード!$B$2:$D$160,3,0)))</f>
        <v>031528</v>
      </c>
      <c r="I310" t="s">
        <v>3592</v>
      </c>
      <c r="J310" s="758" t="str">
        <f t="shared" si="17"/>
        <v>中央附属中中</v>
      </c>
      <c r="K310" s="757" t="s">
        <v>2602</v>
      </c>
      <c r="L310" s="13" t="str">
        <f t="shared" si="16"/>
        <v>ｾｶﾞﾜ ﾓﾘﾁｶ</v>
      </c>
      <c r="M310" s="772"/>
      <c r="N310" s="658"/>
      <c r="O310" s="13">
        <v>375</v>
      </c>
      <c r="P310" s="650" t="s">
        <v>864</v>
      </c>
      <c r="Q310" s="757" t="s">
        <v>2167</v>
      </c>
      <c r="R310" s="757" t="s">
        <v>1935</v>
      </c>
      <c r="S310" s="757" t="s">
        <v>357</v>
      </c>
      <c r="T310" s="757" t="s">
        <v>4414</v>
      </c>
      <c r="U310" s="757">
        <v>3</v>
      </c>
      <c r="W310" s="649" t="str">
        <f>IF($S310="","",(VLOOKUP($S310,所属・種目コード!$B$2:$D$160,3,0)))</f>
        <v>031193</v>
      </c>
      <c r="X310" t="s">
        <v>3592</v>
      </c>
      <c r="Y310" s="758" t="str">
        <f t="shared" si="18"/>
        <v>花巻西南中中</v>
      </c>
      <c r="Z310" s="757" t="s">
        <v>4726</v>
      </c>
      <c r="AA310" s="769" t="str">
        <f t="shared" si="19"/>
        <v>ﾀﾑﾗ ﾕｳ</v>
      </c>
    </row>
    <row r="311" spans="1:27" ht="17" customHeight="1">
      <c r="A311" s="652"/>
      <c r="B311" s="757">
        <v>359</v>
      </c>
      <c r="C311" s="757" t="s">
        <v>6856</v>
      </c>
      <c r="D311" s="757" t="s">
        <v>3743</v>
      </c>
      <c r="E311" s="757" t="s">
        <v>3593</v>
      </c>
      <c r="F311" s="757">
        <v>1</v>
      </c>
      <c r="G311" s="757">
        <v>2</v>
      </c>
      <c r="H311" s="649" t="str">
        <f>IF($E311="","",(VLOOKUP($E311,所属・種目コード!$B$2:$D$160,3,0)))</f>
        <v>031528</v>
      </c>
      <c r="I311" t="s">
        <v>3592</v>
      </c>
      <c r="J311" s="758" t="str">
        <f t="shared" si="17"/>
        <v>中央附属中中</v>
      </c>
      <c r="K311" s="757" t="s">
        <v>2603</v>
      </c>
      <c r="L311" s="13" t="str">
        <f t="shared" si="16"/>
        <v>ﾐﾀﾆ ｶｽﾞｷ</v>
      </c>
      <c r="M311" s="772"/>
      <c r="N311" s="658"/>
      <c r="O311" s="13">
        <v>376</v>
      </c>
      <c r="P311" s="650" t="s">
        <v>864</v>
      </c>
      <c r="Q311" s="757" t="s">
        <v>6104</v>
      </c>
      <c r="R311" s="757" t="s">
        <v>5563</v>
      </c>
      <c r="S311" s="757" t="s">
        <v>357</v>
      </c>
      <c r="T311" s="757" t="s">
        <v>4414</v>
      </c>
      <c r="U311" s="757">
        <v>3</v>
      </c>
      <c r="W311" s="649" t="str">
        <f>IF($S311="","",(VLOOKUP($S311,所属・種目コード!$B$2:$D$160,3,0)))</f>
        <v>031193</v>
      </c>
      <c r="X311" t="s">
        <v>3592</v>
      </c>
      <c r="Y311" s="758" t="str">
        <f t="shared" si="18"/>
        <v>花巻西南中中</v>
      </c>
      <c r="Z311" s="757" t="s">
        <v>4727</v>
      </c>
      <c r="AA311" s="769" t="str">
        <f t="shared" si="19"/>
        <v>ﾔﾏﾄ ﾕｽﾞｷ</v>
      </c>
    </row>
    <row r="312" spans="1:27" ht="17" customHeight="1">
      <c r="A312" s="652"/>
      <c r="B312" s="757">
        <v>360</v>
      </c>
      <c r="C312" s="757" t="s">
        <v>7729</v>
      </c>
      <c r="D312" s="757" t="s">
        <v>3744</v>
      </c>
      <c r="E312" s="757" t="s">
        <v>3593</v>
      </c>
      <c r="F312" s="757">
        <v>1</v>
      </c>
      <c r="G312" s="757">
        <v>2</v>
      </c>
      <c r="H312" s="649" t="str">
        <f>IF($E312="","",(VLOOKUP($E312,所属・種目コード!$B$2:$D$160,3,0)))</f>
        <v>031528</v>
      </c>
      <c r="I312" t="s">
        <v>3592</v>
      </c>
      <c r="J312" s="758" t="str">
        <f t="shared" si="17"/>
        <v>中央附属中中</v>
      </c>
      <c r="K312" s="757" t="s">
        <v>2604</v>
      </c>
      <c r="L312" s="13" t="str">
        <f t="shared" si="16"/>
        <v>ﾔﾑﾗ ﾋｶﾘ</v>
      </c>
      <c r="M312" s="772"/>
      <c r="N312" s="658"/>
      <c r="O312" s="13">
        <v>377</v>
      </c>
      <c r="P312" s="650" t="s">
        <v>864</v>
      </c>
      <c r="Q312" s="757" t="s">
        <v>6456</v>
      </c>
      <c r="R312" s="757" t="s">
        <v>5564</v>
      </c>
      <c r="S312" s="757" t="s">
        <v>357</v>
      </c>
      <c r="T312" s="757" t="s">
        <v>4414</v>
      </c>
      <c r="U312" s="757">
        <v>2</v>
      </c>
      <c r="W312" s="649" t="str">
        <f>IF($S312="","",(VLOOKUP($S312,所属・種目コード!$B$2:$D$160,3,0)))</f>
        <v>031193</v>
      </c>
      <c r="X312" t="s">
        <v>3592</v>
      </c>
      <c r="Y312" s="758" t="str">
        <f t="shared" si="18"/>
        <v>花巻西南中中</v>
      </c>
      <c r="Z312" s="757" t="s">
        <v>4728</v>
      </c>
      <c r="AA312" s="769" t="str">
        <f t="shared" si="19"/>
        <v>ｲﾄｳ ﾋﾅｺ</v>
      </c>
    </row>
    <row r="313" spans="1:27" ht="17" customHeight="1">
      <c r="A313" s="652"/>
      <c r="B313" s="757">
        <v>361</v>
      </c>
      <c r="C313" s="757" t="s">
        <v>6857</v>
      </c>
      <c r="D313" s="757" t="s">
        <v>3745</v>
      </c>
      <c r="E313" s="757" t="s">
        <v>261</v>
      </c>
      <c r="F313" s="757">
        <v>1</v>
      </c>
      <c r="G313" s="757">
        <v>3</v>
      </c>
      <c r="H313" s="649" t="str">
        <f>IF($E313="","",(VLOOKUP($E313,所属・種目コード!$B$2:$D$160,3,0)))</f>
        <v>031157</v>
      </c>
      <c r="I313" t="s">
        <v>3592</v>
      </c>
      <c r="J313" s="758" t="str">
        <f t="shared" si="17"/>
        <v>久慈長内中中</v>
      </c>
      <c r="K313" s="757" t="s">
        <v>2605</v>
      </c>
      <c r="L313" s="13" t="str">
        <f t="shared" si="16"/>
        <v>ｱﾍﾞ ｺｳｾｲ</v>
      </c>
      <c r="M313" s="772"/>
      <c r="N313" s="658"/>
      <c r="O313" s="13">
        <v>378</v>
      </c>
      <c r="P313" s="650" t="s">
        <v>864</v>
      </c>
      <c r="Q313" s="757" t="s">
        <v>6105</v>
      </c>
      <c r="R313" s="757" t="s">
        <v>5565</v>
      </c>
      <c r="S313" s="757" t="s">
        <v>357</v>
      </c>
      <c r="T313" s="757" t="s">
        <v>4414</v>
      </c>
      <c r="U313" s="757">
        <v>2</v>
      </c>
      <c r="W313" s="649" t="str">
        <f>IF($S313="","",(VLOOKUP($S313,所属・種目コード!$B$2:$D$160,3,0)))</f>
        <v>031193</v>
      </c>
      <c r="X313" t="s">
        <v>3592</v>
      </c>
      <c r="Y313" s="758" t="str">
        <f t="shared" si="18"/>
        <v>花巻西南中中</v>
      </c>
      <c r="Z313" s="757" t="s">
        <v>4729</v>
      </c>
      <c r="AA313" s="769" t="str">
        <f t="shared" si="19"/>
        <v>ｵﾊﾞﾗ ﾉｿﾞﾐ</v>
      </c>
    </row>
    <row r="314" spans="1:27" ht="17" customHeight="1">
      <c r="A314" s="652"/>
      <c r="B314" s="757">
        <v>362</v>
      </c>
      <c r="C314" s="757" t="s">
        <v>6858</v>
      </c>
      <c r="D314" s="757" t="s">
        <v>3746</v>
      </c>
      <c r="E314" s="757" t="s">
        <v>261</v>
      </c>
      <c r="F314" s="757">
        <v>1</v>
      </c>
      <c r="G314" s="757">
        <v>3</v>
      </c>
      <c r="H314" s="649" t="str">
        <f>IF($E314="","",(VLOOKUP($E314,所属・種目コード!$B$2:$D$160,3,0)))</f>
        <v>031157</v>
      </c>
      <c r="I314" t="s">
        <v>3592</v>
      </c>
      <c r="J314" s="758" t="str">
        <f t="shared" si="17"/>
        <v>久慈長内中中</v>
      </c>
      <c r="K314" s="757" t="s">
        <v>2606</v>
      </c>
      <c r="L314" s="13" t="str">
        <f t="shared" si="16"/>
        <v>ｵｵｼﾀ ｺｳ</v>
      </c>
      <c r="M314" s="772"/>
      <c r="N314" s="658"/>
      <c r="O314" s="13">
        <v>379</v>
      </c>
      <c r="P314" s="650" t="s">
        <v>864</v>
      </c>
      <c r="Q314" s="757" t="s">
        <v>2168</v>
      </c>
      <c r="R314" s="757" t="s">
        <v>1936</v>
      </c>
      <c r="S314" s="757" t="s">
        <v>357</v>
      </c>
      <c r="T314" s="757" t="s">
        <v>4414</v>
      </c>
      <c r="U314" s="757">
        <v>2</v>
      </c>
      <c r="W314" s="649" t="str">
        <f>IF($S314="","",(VLOOKUP($S314,所属・種目コード!$B$2:$D$160,3,0)))</f>
        <v>031193</v>
      </c>
      <c r="X314" t="s">
        <v>3592</v>
      </c>
      <c r="Y314" s="758" t="str">
        <f t="shared" si="18"/>
        <v>花巻西南中中</v>
      </c>
      <c r="Z314" s="757" t="s">
        <v>4730</v>
      </c>
      <c r="AA314" s="769" t="str">
        <f t="shared" si="19"/>
        <v>ｻﾜﾀﾞ ｾﾗ</v>
      </c>
    </row>
    <row r="315" spans="1:27" ht="17" customHeight="1">
      <c r="A315" s="652"/>
      <c r="B315" s="757">
        <v>363</v>
      </c>
      <c r="C315" s="757" t="s">
        <v>7730</v>
      </c>
      <c r="D315" s="757" t="s">
        <v>3747</v>
      </c>
      <c r="E315" s="757" t="s">
        <v>261</v>
      </c>
      <c r="F315" s="757">
        <v>1</v>
      </c>
      <c r="G315" s="757">
        <v>3</v>
      </c>
      <c r="H315" s="649" t="str">
        <f>IF($E315="","",(VLOOKUP($E315,所属・種目コード!$B$2:$D$160,3,0)))</f>
        <v>031157</v>
      </c>
      <c r="I315" t="s">
        <v>3592</v>
      </c>
      <c r="J315" s="758" t="str">
        <f t="shared" si="17"/>
        <v>久慈長内中中</v>
      </c>
      <c r="K315" s="757" t="s">
        <v>2607</v>
      </c>
      <c r="L315" s="13" t="str">
        <f t="shared" si="16"/>
        <v>ｵｵｼﾞﾘ ﾋｶﾙ</v>
      </c>
      <c r="M315" s="772"/>
      <c r="N315" s="658"/>
      <c r="O315" s="13">
        <v>380</v>
      </c>
      <c r="P315" s="650" t="s">
        <v>864</v>
      </c>
      <c r="Q315" s="757" t="s">
        <v>6106</v>
      </c>
      <c r="R315" s="757" t="s">
        <v>5566</v>
      </c>
      <c r="S315" s="757" t="s">
        <v>357</v>
      </c>
      <c r="T315" s="757" t="s">
        <v>4414</v>
      </c>
      <c r="U315" s="757">
        <v>2</v>
      </c>
      <c r="W315" s="649" t="str">
        <f>IF($S315="","",(VLOOKUP($S315,所属・種目コード!$B$2:$D$160,3,0)))</f>
        <v>031193</v>
      </c>
      <c r="X315" t="s">
        <v>3592</v>
      </c>
      <c r="Y315" s="758" t="str">
        <f t="shared" si="18"/>
        <v>花巻西南中中</v>
      </c>
      <c r="Z315" s="757" t="s">
        <v>4731</v>
      </c>
      <c r="AA315" s="769" t="str">
        <f t="shared" si="19"/>
        <v>ﾌｼﾞﾜﾗ ｳﾙﾊ</v>
      </c>
    </row>
    <row r="316" spans="1:27" ht="17" customHeight="1">
      <c r="A316" s="652"/>
      <c r="B316" s="757">
        <v>364</v>
      </c>
      <c r="C316" s="757" t="s">
        <v>7731</v>
      </c>
      <c r="D316" s="757" t="s">
        <v>3748</v>
      </c>
      <c r="E316" s="757" t="s">
        <v>261</v>
      </c>
      <c r="F316" s="757">
        <v>1</v>
      </c>
      <c r="G316" s="757">
        <v>3</v>
      </c>
      <c r="H316" s="649" t="str">
        <f>IF($E316="","",(VLOOKUP($E316,所属・種目コード!$B$2:$D$160,3,0)))</f>
        <v>031157</v>
      </c>
      <c r="I316" t="s">
        <v>3592</v>
      </c>
      <c r="J316" s="758" t="str">
        <f t="shared" si="17"/>
        <v>久慈長内中中</v>
      </c>
      <c r="K316" s="757" t="s">
        <v>2608</v>
      </c>
      <c r="L316" s="13" t="str">
        <f t="shared" si="16"/>
        <v>ｺﾏﾂ ﾀｸﾐ</v>
      </c>
      <c r="M316" s="772"/>
      <c r="N316" s="658"/>
      <c r="O316" s="13">
        <v>381</v>
      </c>
      <c r="P316" s="650" t="s">
        <v>864</v>
      </c>
      <c r="Q316" s="757" t="s">
        <v>6107</v>
      </c>
      <c r="R316" s="757" t="s">
        <v>5567</v>
      </c>
      <c r="S316" s="757" t="s">
        <v>1684</v>
      </c>
      <c r="T316" s="757" t="s">
        <v>4414</v>
      </c>
      <c r="U316" s="757">
        <v>3</v>
      </c>
      <c r="W316" s="649" t="str">
        <f>IF($S316="","",(VLOOKUP($S316,所属・種目コード!$B$2:$D$160,3,0)))</f>
        <v>031519</v>
      </c>
      <c r="X316" t="s">
        <v>3592</v>
      </c>
      <c r="Y316" s="758" t="str">
        <f t="shared" si="18"/>
        <v>大槌学園中中</v>
      </c>
      <c r="Z316" s="757" t="s">
        <v>4732</v>
      </c>
      <c r="AA316" s="769" t="str">
        <f t="shared" si="19"/>
        <v>ｸﾏｶﾞｲ ﾓﾓｴ</v>
      </c>
    </row>
    <row r="317" spans="1:27" ht="17" customHeight="1">
      <c r="A317" s="652"/>
      <c r="B317" s="757">
        <v>365</v>
      </c>
      <c r="C317" s="757" t="s">
        <v>6859</v>
      </c>
      <c r="D317" s="757" t="s">
        <v>3749</v>
      </c>
      <c r="E317" s="757" t="s">
        <v>261</v>
      </c>
      <c r="F317" s="757">
        <v>1</v>
      </c>
      <c r="G317" s="757">
        <v>3</v>
      </c>
      <c r="H317" s="649" t="str">
        <f>IF($E317="","",(VLOOKUP($E317,所属・種目コード!$B$2:$D$160,3,0)))</f>
        <v>031157</v>
      </c>
      <c r="I317" t="s">
        <v>3592</v>
      </c>
      <c r="J317" s="758" t="str">
        <f t="shared" si="17"/>
        <v>久慈長内中中</v>
      </c>
      <c r="K317" s="757" t="s">
        <v>2609</v>
      </c>
      <c r="L317" s="13" t="str">
        <f t="shared" si="16"/>
        <v>ﾂﾂﾞｸｲｼ ﾊﾙﾀ</v>
      </c>
      <c r="M317" s="772"/>
      <c r="N317" s="658"/>
      <c r="O317" s="13">
        <v>382</v>
      </c>
      <c r="P317" s="650" t="s">
        <v>789</v>
      </c>
      <c r="Q317" s="757" t="s">
        <v>6108</v>
      </c>
      <c r="R317" s="757" t="s">
        <v>5568</v>
      </c>
      <c r="S317" s="757" t="s">
        <v>1684</v>
      </c>
      <c r="T317" s="757" t="s">
        <v>4414</v>
      </c>
      <c r="U317" s="757">
        <v>3</v>
      </c>
      <c r="W317" s="649" t="str">
        <f>IF($S317="","",(VLOOKUP($S317,所属・種目コード!$B$2:$D$160,3,0)))</f>
        <v>031519</v>
      </c>
      <c r="X317" t="s">
        <v>3592</v>
      </c>
      <c r="Y317" s="758" t="str">
        <f t="shared" si="18"/>
        <v>大槌学園中中</v>
      </c>
      <c r="Z317" s="757" t="s">
        <v>4733</v>
      </c>
      <c r="AA317" s="769" t="str">
        <f t="shared" si="19"/>
        <v>ｸﾗﾓﾄ ｱｲｶ</v>
      </c>
    </row>
    <row r="318" spans="1:27" ht="17" customHeight="1">
      <c r="A318" s="652"/>
      <c r="B318" s="757">
        <v>366</v>
      </c>
      <c r="C318" s="757" t="s">
        <v>6860</v>
      </c>
      <c r="D318" s="757" t="s">
        <v>3750</v>
      </c>
      <c r="E318" s="757" t="s">
        <v>261</v>
      </c>
      <c r="F318" s="757">
        <v>1</v>
      </c>
      <c r="G318" s="757">
        <v>3</v>
      </c>
      <c r="H318" s="649" t="str">
        <f>IF($E318="","",(VLOOKUP($E318,所属・種目コード!$B$2:$D$160,3,0)))</f>
        <v>031157</v>
      </c>
      <c r="I318" t="s">
        <v>3592</v>
      </c>
      <c r="J318" s="758" t="str">
        <f t="shared" si="17"/>
        <v>久慈長内中中</v>
      </c>
      <c r="K318" s="757" t="s">
        <v>2610</v>
      </c>
      <c r="L318" s="13" t="str">
        <f t="shared" si="16"/>
        <v>ﾅｶﾒ ﾋｻｷ</v>
      </c>
      <c r="M318" s="772"/>
      <c r="N318" s="658"/>
      <c r="O318" s="13">
        <v>383</v>
      </c>
      <c r="P318" s="650" t="s">
        <v>789</v>
      </c>
      <c r="Q318" s="757" t="s">
        <v>6457</v>
      </c>
      <c r="R318" s="757" t="s">
        <v>5569</v>
      </c>
      <c r="S318" s="757" t="s">
        <v>1684</v>
      </c>
      <c r="T318" s="757" t="s">
        <v>4414</v>
      </c>
      <c r="U318" s="757">
        <v>1</v>
      </c>
      <c r="V318" s="651"/>
      <c r="W318" s="649" t="str">
        <f>IF($S318="","",(VLOOKUP($S318,所属・種目コード!$B$2:$D$160,3,0)))</f>
        <v>031519</v>
      </c>
      <c r="X318" t="s">
        <v>3592</v>
      </c>
      <c r="Y318" s="758" t="str">
        <f t="shared" si="18"/>
        <v>大槌学園中中</v>
      </c>
      <c r="Z318" s="757" t="s">
        <v>4734</v>
      </c>
      <c r="AA318" s="769" t="str">
        <f t="shared" si="19"/>
        <v>ｱﾍﾞ ｻｴﾘ</v>
      </c>
    </row>
    <row r="319" spans="1:27" ht="17" customHeight="1">
      <c r="A319" s="652"/>
      <c r="B319" s="757">
        <v>367</v>
      </c>
      <c r="C319" s="757" t="s">
        <v>6861</v>
      </c>
      <c r="D319" s="757" t="s">
        <v>3751</v>
      </c>
      <c r="E319" s="757" t="s">
        <v>261</v>
      </c>
      <c r="F319" s="757">
        <v>1</v>
      </c>
      <c r="G319" s="757">
        <v>3</v>
      </c>
      <c r="H319" s="649" t="str">
        <f>IF($E319="","",(VLOOKUP($E319,所属・種目コード!$B$2:$D$160,3,0)))</f>
        <v>031157</v>
      </c>
      <c r="I319" t="s">
        <v>3592</v>
      </c>
      <c r="J319" s="758" t="str">
        <f t="shared" si="17"/>
        <v>久慈長内中中</v>
      </c>
      <c r="K319" s="757" t="s">
        <v>2611</v>
      </c>
      <c r="L319" s="13" t="str">
        <f t="shared" si="16"/>
        <v>ﾋｻﾞﾜ ｺｳﾖｳ</v>
      </c>
      <c r="M319" s="772"/>
      <c r="N319" s="658"/>
      <c r="O319" s="13">
        <v>384</v>
      </c>
      <c r="P319" s="647" t="s">
        <v>789</v>
      </c>
      <c r="Q319" s="757" t="s">
        <v>6109</v>
      </c>
      <c r="R319" s="757" t="s">
        <v>5570</v>
      </c>
      <c r="S319" s="757" t="s">
        <v>1684</v>
      </c>
      <c r="T319" s="757" t="s">
        <v>4414</v>
      </c>
      <c r="U319" s="757">
        <v>1</v>
      </c>
      <c r="W319" s="649" t="str">
        <f>IF($S319="","",(VLOOKUP($S319,所属・種目コード!$B$2:$D$160,3,0)))</f>
        <v>031519</v>
      </c>
      <c r="X319" t="s">
        <v>3592</v>
      </c>
      <c r="Y319" s="758" t="str">
        <f t="shared" si="18"/>
        <v>大槌学園中中</v>
      </c>
      <c r="Z319" s="757" t="s">
        <v>4735</v>
      </c>
      <c r="AA319" s="769" t="str">
        <f t="shared" si="19"/>
        <v>ｺｼﾞﾏ ﾕｱ</v>
      </c>
    </row>
    <row r="320" spans="1:27" ht="17" customHeight="1">
      <c r="A320" s="652"/>
      <c r="B320" s="757">
        <v>368</v>
      </c>
      <c r="C320" s="757" t="s">
        <v>7633</v>
      </c>
      <c r="D320" s="757" t="s">
        <v>3752</v>
      </c>
      <c r="E320" s="757" t="s">
        <v>261</v>
      </c>
      <c r="F320" s="757">
        <v>1</v>
      </c>
      <c r="G320" s="757">
        <v>3</v>
      </c>
      <c r="H320" s="649" t="str">
        <f>IF($E320="","",(VLOOKUP($E320,所属・種目コード!$B$2:$D$160,3,0)))</f>
        <v>031157</v>
      </c>
      <c r="I320" t="s">
        <v>3592</v>
      </c>
      <c r="J320" s="758" t="str">
        <f t="shared" si="17"/>
        <v>久慈長内中中</v>
      </c>
      <c r="K320" s="757" t="s">
        <v>2612</v>
      </c>
      <c r="L320" s="13" t="str">
        <f t="shared" si="16"/>
        <v>ﾔｴｶﾞｼ ﾘｭｳﾍｲ</v>
      </c>
      <c r="M320" s="772"/>
      <c r="N320" s="658"/>
      <c r="O320" s="13">
        <v>385</v>
      </c>
      <c r="P320" s="647" t="s">
        <v>789</v>
      </c>
      <c r="Q320" s="757" t="s">
        <v>6458</v>
      </c>
      <c r="R320" s="757" t="s">
        <v>5571</v>
      </c>
      <c r="S320" s="757" t="s">
        <v>1684</v>
      </c>
      <c r="T320" s="757" t="s">
        <v>4414</v>
      </c>
      <c r="U320" s="757">
        <v>1</v>
      </c>
      <c r="W320" s="649" t="str">
        <f>IF($S320="","",(VLOOKUP($S320,所属・種目コード!$B$2:$D$160,3,0)))</f>
        <v>031519</v>
      </c>
      <c r="X320" t="s">
        <v>3592</v>
      </c>
      <c r="Y320" s="758" t="str">
        <f t="shared" si="18"/>
        <v>大槌学園中中</v>
      </c>
      <c r="Z320" s="757" t="s">
        <v>4736</v>
      </c>
      <c r="AA320" s="769" t="str">
        <f t="shared" si="19"/>
        <v>ｻｻｷ ﾕｽﾞｶ</v>
      </c>
    </row>
    <row r="321" spans="1:27" ht="17" customHeight="1">
      <c r="A321" s="652"/>
      <c r="B321" s="757">
        <v>388</v>
      </c>
      <c r="C321" s="757" t="s">
        <v>6862</v>
      </c>
      <c r="D321" s="757" t="s">
        <v>3753</v>
      </c>
      <c r="E321" s="757" t="s">
        <v>434</v>
      </c>
      <c r="F321" s="757">
        <v>1</v>
      </c>
      <c r="G321" s="757">
        <v>2</v>
      </c>
      <c r="H321" s="649" t="str">
        <f>IF($E321="","",(VLOOKUP($E321,所属・種目コード!$B$2:$D$160,3,0)))</f>
        <v>031238</v>
      </c>
      <c r="I321" t="s">
        <v>3592</v>
      </c>
      <c r="J321" s="758" t="str">
        <f t="shared" si="17"/>
        <v>盛岡米内中中</v>
      </c>
      <c r="K321" s="757" t="s">
        <v>2613</v>
      </c>
      <c r="L321" s="13" t="str">
        <f t="shared" ref="L321:L384" si="20">ASC(K321)</f>
        <v>ｵｵﾀ ﾘｭｳｾｲ</v>
      </c>
      <c r="M321" s="772"/>
      <c r="N321" s="658"/>
      <c r="O321" s="13">
        <v>386</v>
      </c>
      <c r="P321" s="647" t="s">
        <v>789</v>
      </c>
      <c r="Q321" s="757" t="s">
        <v>6110</v>
      </c>
      <c r="R321" s="757" t="s">
        <v>5572</v>
      </c>
      <c r="S321" s="757" t="s">
        <v>1684</v>
      </c>
      <c r="T321" s="757" t="s">
        <v>4414</v>
      </c>
      <c r="U321" s="757">
        <v>1</v>
      </c>
      <c r="W321" s="649" t="str">
        <f>IF($S321="","",(VLOOKUP($S321,所属・種目コード!$B$2:$D$160,3,0)))</f>
        <v>031519</v>
      </c>
      <c r="X321" t="s">
        <v>3592</v>
      </c>
      <c r="Y321" s="758" t="str">
        <f t="shared" si="18"/>
        <v>大槌学園中中</v>
      </c>
      <c r="Z321" s="757" t="s">
        <v>4737</v>
      </c>
      <c r="AA321" s="769" t="str">
        <f t="shared" si="19"/>
        <v>ﾎﾘｱｲ ﾐﾚｲ</v>
      </c>
    </row>
    <row r="322" spans="1:27" ht="17" customHeight="1">
      <c r="A322" s="652"/>
      <c r="B322" s="757">
        <v>389</v>
      </c>
      <c r="C322" s="757" t="s">
        <v>6863</v>
      </c>
      <c r="D322" s="757" t="s">
        <v>3754</v>
      </c>
      <c r="E322" s="757" t="s">
        <v>434</v>
      </c>
      <c r="F322" s="757">
        <v>1</v>
      </c>
      <c r="G322" s="757">
        <v>2</v>
      </c>
      <c r="H322" s="649" t="str">
        <f>IF($E322="","",(VLOOKUP($E322,所属・種目コード!$B$2:$D$160,3,0)))</f>
        <v>031238</v>
      </c>
      <c r="I322" t="s">
        <v>3592</v>
      </c>
      <c r="J322" s="758" t="str">
        <f t="shared" ref="J322:J385" si="21">_xlfn.CONCAT(E322,I322)</f>
        <v>盛岡米内中中</v>
      </c>
      <c r="K322" s="757" t="s">
        <v>2614</v>
      </c>
      <c r="L322" s="13" t="str">
        <f t="shared" si="20"/>
        <v>ｵﾀﾞｼﾏ ﾀﾞﾝ</v>
      </c>
      <c r="M322" s="772"/>
      <c r="N322" s="658"/>
      <c r="O322" s="13">
        <v>387</v>
      </c>
      <c r="P322" s="647" t="s">
        <v>774</v>
      </c>
      <c r="Q322" s="757" t="s">
        <v>6111</v>
      </c>
      <c r="R322" s="757" t="s">
        <v>5573</v>
      </c>
      <c r="S322" s="757" t="s">
        <v>1684</v>
      </c>
      <c r="T322" s="757" t="s">
        <v>4414</v>
      </c>
      <c r="U322" s="757">
        <v>1</v>
      </c>
      <c r="W322" s="649" t="str">
        <f>IF($S322="","",(VLOOKUP($S322,所属・種目コード!$B$2:$D$160,3,0)))</f>
        <v>031519</v>
      </c>
      <c r="X322" t="s">
        <v>3592</v>
      </c>
      <c r="Y322" s="758" t="str">
        <f t="shared" ref="Y322:Y385" si="22">_xlfn.CONCAT(S322,X322)</f>
        <v>大槌学園中中</v>
      </c>
      <c r="Z322" s="757" t="s">
        <v>4738</v>
      </c>
      <c r="AA322" s="769" t="str">
        <f t="shared" ref="AA322:AA385" si="23">ASC(Z322)</f>
        <v>ﾐｳﾗ ﾕｷﾅ</v>
      </c>
    </row>
    <row r="323" spans="1:27" ht="17" customHeight="1">
      <c r="A323" s="652"/>
      <c r="B323" s="757">
        <v>390</v>
      </c>
      <c r="C323" s="757" t="s">
        <v>6864</v>
      </c>
      <c r="D323" s="757" t="s">
        <v>3755</v>
      </c>
      <c r="E323" s="757" t="s">
        <v>434</v>
      </c>
      <c r="F323" s="757">
        <v>1</v>
      </c>
      <c r="G323" s="757">
        <v>2</v>
      </c>
      <c r="H323" s="649" t="str">
        <f>IF($E323="","",(VLOOKUP($E323,所属・種目コード!$B$2:$D$160,3,0)))</f>
        <v>031238</v>
      </c>
      <c r="I323" t="s">
        <v>3592</v>
      </c>
      <c r="J323" s="758" t="str">
        <f t="shared" si="21"/>
        <v>盛岡米内中中</v>
      </c>
      <c r="K323" s="757" t="s">
        <v>2615</v>
      </c>
      <c r="L323" s="13" t="str">
        <f t="shared" si="20"/>
        <v>ｶﾘｼｭｸ ﾀｲﾍｲ</v>
      </c>
      <c r="M323" s="772"/>
      <c r="N323" s="658"/>
      <c r="O323" s="13">
        <v>388</v>
      </c>
      <c r="P323" s="647" t="s">
        <v>774</v>
      </c>
      <c r="Q323" s="757" t="s">
        <v>1342</v>
      </c>
      <c r="R323" s="757" t="s">
        <v>1343</v>
      </c>
      <c r="S323" s="757" t="s">
        <v>729</v>
      </c>
      <c r="T323" s="757" t="s">
        <v>4414</v>
      </c>
      <c r="U323" s="757">
        <v>3</v>
      </c>
      <c r="W323" s="649" t="str">
        <f>IF($S323="","",(VLOOKUP($S323,所属・種目コード!$B$2:$D$160,3,0)))</f>
        <v>031517</v>
      </c>
      <c r="X323" t="s">
        <v>3592</v>
      </c>
      <c r="Y323" s="758" t="str">
        <f t="shared" si="22"/>
        <v>胆沢中中</v>
      </c>
      <c r="Z323" s="757" t="s">
        <v>4739</v>
      </c>
      <c r="AA323" s="769" t="str">
        <f t="shared" si="23"/>
        <v>ｶﾄｳ ﾘﾉ</v>
      </c>
    </row>
    <row r="324" spans="1:27" ht="17" customHeight="1">
      <c r="A324" s="652"/>
      <c r="B324" s="757">
        <v>391</v>
      </c>
      <c r="C324" s="757" t="s">
        <v>6865</v>
      </c>
      <c r="D324" s="757" t="s">
        <v>3756</v>
      </c>
      <c r="E324" s="757" t="s">
        <v>434</v>
      </c>
      <c r="F324" s="757">
        <v>1</v>
      </c>
      <c r="G324" s="757">
        <v>2</v>
      </c>
      <c r="H324" s="649" t="str">
        <f>IF($E324="","",(VLOOKUP($E324,所属・種目コード!$B$2:$D$160,3,0)))</f>
        <v>031238</v>
      </c>
      <c r="I324" t="s">
        <v>3592</v>
      </c>
      <c r="J324" s="758" t="str">
        <f t="shared" si="21"/>
        <v>盛岡米内中中</v>
      </c>
      <c r="K324" s="757" t="s">
        <v>2616</v>
      </c>
      <c r="L324" s="13" t="str">
        <f t="shared" si="20"/>
        <v>ｸﾄﾞｳ ｱｵﾄ</v>
      </c>
      <c r="M324" s="772"/>
      <c r="N324" s="658"/>
      <c r="O324" s="13">
        <v>389</v>
      </c>
      <c r="P324" s="647" t="s">
        <v>774</v>
      </c>
      <c r="Q324" s="757" t="s">
        <v>2218</v>
      </c>
      <c r="R324" s="757" t="s">
        <v>2013</v>
      </c>
      <c r="S324" s="757" t="s">
        <v>729</v>
      </c>
      <c r="T324" s="757" t="s">
        <v>4414</v>
      </c>
      <c r="U324" s="757">
        <v>3</v>
      </c>
      <c r="W324" s="649" t="str">
        <f>IF($S324="","",(VLOOKUP($S324,所属・種目コード!$B$2:$D$160,3,0)))</f>
        <v>031517</v>
      </c>
      <c r="X324" t="s">
        <v>3592</v>
      </c>
      <c r="Y324" s="758" t="str">
        <f t="shared" si="22"/>
        <v>胆沢中中</v>
      </c>
      <c r="Z324" s="757" t="s">
        <v>4740</v>
      </c>
      <c r="AA324" s="769" t="str">
        <f t="shared" si="23"/>
        <v>ｷｸﾁ ﾊﾅ</v>
      </c>
    </row>
    <row r="325" spans="1:27" ht="17" customHeight="1">
      <c r="A325" s="652"/>
      <c r="B325" s="757">
        <v>392</v>
      </c>
      <c r="C325" s="757" t="s">
        <v>6866</v>
      </c>
      <c r="D325" s="757" t="s">
        <v>3757</v>
      </c>
      <c r="E325" s="757" t="s">
        <v>434</v>
      </c>
      <c r="F325" s="757">
        <v>1</v>
      </c>
      <c r="G325" s="757">
        <v>2</v>
      </c>
      <c r="H325" s="649" t="str">
        <f>IF($E325="","",(VLOOKUP($E325,所属・種目コード!$B$2:$D$160,3,0)))</f>
        <v>031238</v>
      </c>
      <c r="I325" t="s">
        <v>3592</v>
      </c>
      <c r="J325" s="758" t="str">
        <f t="shared" si="21"/>
        <v>盛岡米内中中</v>
      </c>
      <c r="K325" s="757" t="s">
        <v>2617</v>
      </c>
      <c r="L325" s="13" t="str">
        <f t="shared" si="20"/>
        <v>ﾀｶﾐﾔ ﾕｳﾄ</v>
      </c>
      <c r="M325" s="772"/>
      <c r="N325" s="658"/>
      <c r="O325" s="13">
        <v>390</v>
      </c>
      <c r="P325" s="647" t="s">
        <v>756</v>
      </c>
      <c r="Q325" s="757" t="s">
        <v>6112</v>
      </c>
      <c r="R325" s="757" t="s">
        <v>3886</v>
      </c>
      <c r="S325" s="757" t="s">
        <v>729</v>
      </c>
      <c r="T325" s="757" t="s">
        <v>4414</v>
      </c>
      <c r="U325" s="757">
        <v>3</v>
      </c>
      <c r="W325" s="649" t="str">
        <f>IF($S325="","",(VLOOKUP($S325,所属・種目コード!$B$2:$D$160,3,0)))</f>
        <v>031517</v>
      </c>
      <c r="X325" t="s">
        <v>3592</v>
      </c>
      <c r="Y325" s="758" t="str">
        <f t="shared" si="22"/>
        <v>胆沢中中</v>
      </c>
      <c r="Z325" s="757" t="s">
        <v>2844</v>
      </c>
      <c r="AA325" s="769" t="str">
        <f t="shared" si="23"/>
        <v>ｻﾄｳ ﾘｵ</v>
      </c>
    </row>
    <row r="326" spans="1:27" ht="17" customHeight="1">
      <c r="A326" s="652"/>
      <c r="B326" s="757">
        <v>393</v>
      </c>
      <c r="C326" s="757" t="s">
        <v>6867</v>
      </c>
      <c r="D326" s="757" t="s">
        <v>3758</v>
      </c>
      <c r="E326" s="757" t="s">
        <v>434</v>
      </c>
      <c r="F326" s="757">
        <v>1</v>
      </c>
      <c r="G326" s="757">
        <v>2</v>
      </c>
      <c r="H326" s="649" t="str">
        <f>IF($E326="","",(VLOOKUP($E326,所属・種目コード!$B$2:$D$160,3,0)))</f>
        <v>031238</v>
      </c>
      <c r="I326" t="s">
        <v>3592</v>
      </c>
      <c r="J326" s="758" t="str">
        <f t="shared" si="21"/>
        <v>盛岡米内中中</v>
      </c>
      <c r="K326" s="757" t="s">
        <v>2618</v>
      </c>
      <c r="L326" s="13" t="str">
        <f t="shared" si="20"/>
        <v>ﾀｶﾑﾗ ﾘﾝｾｲ</v>
      </c>
      <c r="M326" s="772"/>
      <c r="O326" s="13">
        <v>391</v>
      </c>
      <c r="P326" s="647" t="s">
        <v>756</v>
      </c>
      <c r="Q326" s="757" t="s">
        <v>6113</v>
      </c>
      <c r="R326" s="757" t="s">
        <v>5574</v>
      </c>
      <c r="S326" s="757" t="s">
        <v>729</v>
      </c>
      <c r="T326" s="757" t="s">
        <v>4414</v>
      </c>
      <c r="U326" s="757">
        <v>3</v>
      </c>
      <c r="W326" s="649" t="str">
        <f>IF($S326="","",(VLOOKUP($S326,所属・種目コード!$B$2:$D$160,3,0)))</f>
        <v>031517</v>
      </c>
      <c r="X326" t="s">
        <v>3592</v>
      </c>
      <c r="Y326" s="758" t="str">
        <f t="shared" si="22"/>
        <v>胆沢中中</v>
      </c>
      <c r="Z326" s="757" t="s">
        <v>4741</v>
      </c>
      <c r="AA326" s="769" t="str">
        <f t="shared" si="23"/>
        <v>ｽｶﾞﾜﾗ ﾅﾂｷ</v>
      </c>
    </row>
    <row r="327" spans="1:27" ht="17" customHeight="1">
      <c r="A327" s="652"/>
      <c r="B327" s="757">
        <v>394</v>
      </c>
      <c r="C327" s="757" t="s">
        <v>7634</v>
      </c>
      <c r="D327" s="757" t="s">
        <v>3759</v>
      </c>
      <c r="E327" s="757" t="s">
        <v>434</v>
      </c>
      <c r="F327" s="757">
        <v>1</v>
      </c>
      <c r="G327" s="757">
        <v>2</v>
      </c>
      <c r="H327" s="649" t="str">
        <f>IF($E327="","",(VLOOKUP($E327,所属・種目コード!$B$2:$D$160,3,0)))</f>
        <v>031238</v>
      </c>
      <c r="I327" t="s">
        <v>3592</v>
      </c>
      <c r="J327" s="758" t="str">
        <f t="shared" si="21"/>
        <v>盛岡米内中中</v>
      </c>
      <c r="K327" s="757" t="s">
        <v>2619</v>
      </c>
      <c r="L327" s="13" t="str">
        <f t="shared" si="20"/>
        <v>ﾀﾅｶﾀﾞﾃ ｼｮｳﾀ</v>
      </c>
      <c r="M327" s="772"/>
      <c r="O327" s="13">
        <v>392</v>
      </c>
      <c r="P327" s="647" t="s">
        <v>756</v>
      </c>
      <c r="Q327" s="757" t="s">
        <v>1344</v>
      </c>
      <c r="R327" s="757" t="s">
        <v>1345</v>
      </c>
      <c r="S327" s="757" t="s">
        <v>729</v>
      </c>
      <c r="T327" s="757" t="s">
        <v>4414</v>
      </c>
      <c r="U327" s="757">
        <v>3</v>
      </c>
      <c r="W327" s="649" t="str">
        <f>IF($S327="","",(VLOOKUP($S327,所属・種目コード!$B$2:$D$160,3,0)))</f>
        <v>031517</v>
      </c>
      <c r="X327" t="s">
        <v>3592</v>
      </c>
      <c r="Y327" s="758" t="str">
        <f t="shared" si="22"/>
        <v>胆沢中中</v>
      </c>
      <c r="Z327" s="757" t="s">
        <v>4742</v>
      </c>
      <c r="AA327" s="769" t="str">
        <f t="shared" si="23"/>
        <v>ﾀｶﾊｼ ｺｳ</v>
      </c>
    </row>
    <row r="328" spans="1:27" ht="17" customHeight="1">
      <c r="A328" s="652"/>
      <c r="B328" s="757">
        <v>395</v>
      </c>
      <c r="C328" s="757" t="s">
        <v>6868</v>
      </c>
      <c r="D328" s="757" t="s">
        <v>3760</v>
      </c>
      <c r="E328" s="757" t="s">
        <v>434</v>
      </c>
      <c r="F328" s="757">
        <v>1</v>
      </c>
      <c r="G328" s="757">
        <v>2</v>
      </c>
      <c r="H328" s="649" t="str">
        <f>IF($E328="","",(VLOOKUP($E328,所属・種目コード!$B$2:$D$160,3,0)))</f>
        <v>031238</v>
      </c>
      <c r="I328" t="s">
        <v>3592</v>
      </c>
      <c r="J328" s="758" t="str">
        <f t="shared" si="21"/>
        <v>盛岡米内中中</v>
      </c>
      <c r="K328" s="757" t="s">
        <v>2620</v>
      </c>
      <c r="L328" s="13" t="str">
        <f t="shared" si="20"/>
        <v>ﾐﾁｼﾀ ｶｽﾞｷ</v>
      </c>
      <c r="M328" s="772"/>
      <c r="O328" s="13">
        <v>393</v>
      </c>
      <c r="P328" s="647" t="s">
        <v>756</v>
      </c>
      <c r="Q328" s="757" t="s">
        <v>2219</v>
      </c>
      <c r="R328" s="757" t="s">
        <v>2014</v>
      </c>
      <c r="S328" s="757" t="s">
        <v>729</v>
      </c>
      <c r="T328" s="757" t="s">
        <v>4414</v>
      </c>
      <c r="U328" s="757">
        <v>3</v>
      </c>
      <c r="W328" s="649" t="str">
        <f>IF($S328="","",(VLOOKUP($S328,所属・種目コード!$B$2:$D$160,3,0)))</f>
        <v>031517</v>
      </c>
      <c r="X328" t="s">
        <v>3592</v>
      </c>
      <c r="Y328" s="758" t="str">
        <f t="shared" si="22"/>
        <v>胆沢中中</v>
      </c>
      <c r="Z328" s="757" t="s">
        <v>4743</v>
      </c>
      <c r="AA328" s="769" t="str">
        <f t="shared" si="23"/>
        <v>ﾔｷﾞ ﾕｳﾊ</v>
      </c>
    </row>
    <row r="329" spans="1:27" ht="17" customHeight="1">
      <c r="A329" s="652"/>
      <c r="B329" s="757">
        <v>396</v>
      </c>
      <c r="C329" s="757" t="s">
        <v>6869</v>
      </c>
      <c r="D329" s="757" t="s">
        <v>3761</v>
      </c>
      <c r="E329" s="757" t="s">
        <v>434</v>
      </c>
      <c r="F329" s="757">
        <v>1</v>
      </c>
      <c r="G329" s="757">
        <v>2</v>
      </c>
      <c r="H329" s="649" t="str">
        <f>IF($E329="","",(VLOOKUP($E329,所属・種目コード!$B$2:$D$160,3,0)))</f>
        <v>031238</v>
      </c>
      <c r="I329" t="s">
        <v>3592</v>
      </c>
      <c r="J329" s="758" t="str">
        <f t="shared" si="21"/>
        <v>盛岡米内中中</v>
      </c>
      <c r="K329" s="757" t="s">
        <v>2621</v>
      </c>
      <c r="L329" s="13" t="str">
        <f t="shared" si="20"/>
        <v>ﾖﾈｸﾗ ﾌｳｶﾞ</v>
      </c>
      <c r="M329" s="772"/>
      <c r="O329" s="13">
        <v>394</v>
      </c>
      <c r="P329" s="647" t="s">
        <v>756</v>
      </c>
      <c r="Q329" s="757" t="s">
        <v>2220</v>
      </c>
      <c r="R329" s="757" t="s">
        <v>2015</v>
      </c>
      <c r="S329" s="757" t="s">
        <v>729</v>
      </c>
      <c r="T329" s="757" t="s">
        <v>4414</v>
      </c>
      <c r="U329" s="757">
        <v>3</v>
      </c>
      <c r="W329" s="649" t="str">
        <f>IF($S329="","",(VLOOKUP($S329,所属・種目コード!$B$2:$D$160,3,0)))</f>
        <v>031517</v>
      </c>
      <c r="X329" t="s">
        <v>3592</v>
      </c>
      <c r="Y329" s="758" t="str">
        <f t="shared" si="22"/>
        <v>胆沢中中</v>
      </c>
      <c r="Z329" s="757" t="s">
        <v>4744</v>
      </c>
      <c r="AA329" s="769" t="str">
        <f t="shared" si="23"/>
        <v>ﾜﾀﾅﾍﾞ ｱｷ</v>
      </c>
    </row>
    <row r="330" spans="1:27" ht="17" customHeight="1">
      <c r="A330" s="652"/>
      <c r="B330" s="757">
        <v>397</v>
      </c>
      <c r="C330" s="757" t="s">
        <v>6870</v>
      </c>
      <c r="D330" s="757" t="s">
        <v>1485</v>
      </c>
      <c r="E330" s="757" t="s">
        <v>1425</v>
      </c>
      <c r="F330" s="757">
        <v>1</v>
      </c>
      <c r="G330" s="757">
        <v>3</v>
      </c>
      <c r="H330" s="649" t="str">
        <f>IF($E330="","",(VLOOKUP($E330,所属・種目コード!$B$2:$D$160,3,0)))</f>
        <v>031228</v>
      </c>
      <c r="I330" t="s">
        <v>3592</v>
      </c>
      <c r="J330" s="758" t="str">
        <f t="shared" si="21"/>
        <v>盛岡城西中中</v>
      </c>
      <c r="K330" s="757" t="s">
        <v>2622</v>
      </c>
      <c r="L330" s="13" t="str">
        <f t="shared" si="20"/>
        <v>ｴﾄｳ ﾊﾙ</v>
      </c>
      <c r="M330" s="772"/>
      <c r="O330" s="13">
        <v>395</v>
      </c>
      <c r="P330" s="647" t="s">
        <v>756</v>
      </c>
      <c r="Q330" s="757" t="s">
        <v>7994</v>
      </c>
      <c r="R330" s="757" t="s">
        <v>5575</v>
      </c>
      <c r="S330" s="757" t="s">
        <v>729</v>
      </c>
      <c r="T330" s="757" t="s">
        <v>4414</v>
      </c>
      <c r="U330" s="757">
        <v>2</v>
      </c>
      <c r="W330" s="649" t="str">
        <f>IF($S330="","",(VLOOKUP($S330,所属・種目コード!$B$2:$D$160,3,0)))</f>
        <v>031517</v>
      </c>
      <c r="X330" t="s">
        <v>3592</v>
      </c>
      <c r="Y330" s="758" t="str">
        <f t="shared" si="22"/>
        <v>胆沢中中</v>
      </c>
      <c r="Z330" s="757" t="s">
        <v>4745</v>
      </c>
      <c r="AA330" s="769" t="str">
        <f t="shared" si="23"/>
        <v>ｲｼｶﾜ ﾘﾝ</v>
      </c>
    </row>
    <row r="331" spans="1:27" ht="17" customHeight="1">
      <c r="A331" s="652"/>
      <c r="B331" s="757">
        <v>398</v>
      </c>
      <c r="C331" s="757" t="s">
        <v>7635</v>
      </c>
      <c r="D331" s="757" t="s">
        <v>3762</v>
      </c>
      <c r="E331" s="757" t="s">
        <v>1425</v>
      </c>
      <c r="F331" s="757">
        <v>1</v>
      </c>
      <c r="G331" s="757">
        <v>3</v>
      </c>
      <c r="H331" s="649" t="str">
        <f>IF($E331="","",(VLOOKUP($E331,所属・種目コード!$B$2:$D$160,3,0)))</f>
        <v>031228</v>
      </c>
      <c r="I331" t="s">
        <v>3592</v>
      </c>
      <c r="J331" s="758" t="str">
        <f t="shared" si="21"/>
        <v>盛岡城西中中</v>
      </c>
      <c r="K331" s="757" t="s">
        <v>2623</v>
      </c>
      <c r="L331" s="13" t="str">
        <f t="shared" si="20"/>
        <v>ｵﾉﾃﾞﾗ ｹｲﾀ</v>
      </c>
      <c r="M331" s="772"/>
      <c r="O331" s="13">
        <v>396</v>
      </c>
      <c r="P331" s="647" t="s">
        <v>756</v>
      </c>
      <c r="Q331" s="757" t="s">
        <v>6114</v>
      </c>
      <c r="R331" s="757" t="s">
        <v>5576</v>
      </c>
      <c r="S331" s="757" t="s">
        <v>729</v>
      </c>
      <c r="T331" s="757" t="s">
        <v>4414</v>
      </c>
      <c r="U331" s="757">
        <v>2</v>
      </c>
      <c r="W331" s="649" t="str">
        <f>IF($S331="","",(VLOOKUP($S331,所属・種目コード!$B$2:$D$160,3,0)))</f>
        <v>031517</v>
      </c>
      <c r="X331" t="s">
        <v>3592</v>
      </c>
      <c r="Y331" s="758" t="str">
        <f t="shared" si="22"/>
        <v>胆沢中中</v>
      </c>
      <c r="Z331" s="757" t="s">
        <v>4746</v>
      </c>
      <c r="AA331" s="769" t="str">
        <f t="shared" si="23"/>
        <v>ｲｼｶﾜ ﾚｱ</v>
      </c>
    </row>
    <row r="332" spans="1:27" ht="17" customHeight="1">
      <c r="A332" s="652"/>
      <c r="B332" s="757">
        <v>399</v>
      </c>
      <c r="C332" s="757" t="s">
        <v>6871</v>
      </c>
      <c r="D332" s="757" t="s">
        <v>1486</v>
      </c>
      <c r="E332" s="757" t="s">
        <v>1425</v>
      </c>
      <c r="F332" s="757">
        <v>1</v>
      </c>
      <c r="G332" s="757">
        <v>3</v>
      </c>
      <c r="H332" s="649" t="str">
        <f>IF($E332="","",(VLOOKUP($E332,所属・種目コード!$B$2:$D$160,3,0)))</f>
        <v>031228</v>
      </c>
      <c r="I332" t="s">
        <v>3592</v>
      </c>
      <c r="J332" s="758" t="str">
        <f t="shared" si="21"/>
        <v>盛岡城西中中</v>
      </c>
      <c r="K332" s="757" t="s">
        <v>2624</v>
      </c>
      <c r="L332" s="13" t="str">
        <f t="shared" si="20"/>
        <v>ｸﾛｽ ﾕｳﾀﾞｲ</v>
      </c>
      <c r="M332" s="772"/>
      <c r="O332" s="13">
        <v>397</v>
      </c>
      <c r="P332" s="647" t="s">
        <v>756</v>
      </c>
      <c r="Q332" s="757" t="s">
        <v>2217</v>
      </c>
      <c r="R332" s="757" t="s">
        <v>2011</v>
      </c>
      <c r="S332" s="757" t="s">
        <v>729</v>
      </c>
      <c r="T332" s="757" t="s">
        <v>4414</v>
      </c>
      <c r="U332" s="757">
        <v>2</v>
      </c>
      <c r="W332" s="649" t="str">
        <f>IF($S332="","",(VLOOKUP($S332,所属・種目コード!$B$2:$D$160,3,0)))</f>
        <v>031517</v>
      </c>
      <c r="X332" t="s">
        <v>3592</v>
      </c>
      <c r="Y332" s="758" t="str">
        <f t="shared" si="22"/>
        <v>胆沢中中</v>
      </c>
      <c r="Z332" s="757" t="s">
        <v>4747</v>
      </c>
      <c r="AA332" s="769" t="str">
        <f t="shared" si="23"/>
        <v>ｵﾉﾃﾞﾗ ｱｵｲ</v>
      </c>
    </row>
    <row r="333" spans="1:27" ht="17" customHeight="1">
      <c r="A333" s="652"/>
      <c r="B333" s="757">
        <v>400</v>
      </c>
      <c r="C333" s="757" t="s">
        <v>7636</v>
      </c>
      <c r="D333" s="757" t="s">
        <v>1487</v>
      </c>
      <c r="E333" s="757" t="s">
        <v>1425</v>
      </c>
      <c r="F333" s="757">
        <v>1</v>
      </c>
      <c r="G333" s="757">
        <v>3</v>
      </c>
      <c r="H333" s="649" t="str">
        <f>IF($E333="","",(VLOOKUP($E333,所属・種目コード!$B$2:$D$160,3,0)))</f>
        <v>031228</v>
      </c>
      <c r="I333" t="s">
        <v>3592</v>
      </c>
      <c r="J333" s="758" t="str">
        <f t="shared" si="21"/>
        <v>盛岡城西中中</v>
      </c>
      <c r="K333" s="757" t="s">
        <v>2443</v>
      </c>
      <c r="L333" s="13" t="str">
        <f t="shared" si="20"/>
        <v>ｻｻｷ ｶﾝﾀ</v>
      </c>
      <c r="M333" s="772"/>
      <c r="O333" s="13">
        <v>398</v>
      </c>
      <c r="P333" s="647" t="s">
        <v>756</v>
      </c>
      <c r="Q333" s="757" t="s">
        <v>6459</v>
      </c>
      <c r="R333" s="757" t="s">
        <v>2012</v>
      </c>
      <c r="S333" s="757" t="s">
        <v>729</v>
      </c>
      <c r="T333" s="757" t="s">
        <v>4414</v>
      </c>
      <c r="U333" s="757">
        <v>2</v>
      </c>
      <c r="W333" s="649" t="str">
        <f>IF($S333="","",(VLOOKUP($S333,所属・種目コード!$B$2:$D$160,3,0)))</f>
        <v>031517</v>
      </c>
      <c r="X333" t="s">
        <v>3592</v>
      </c>
      <c r="Y333" s="758" t="str">
        <f t="shared" si="22"/>
        <v>胆沢中中</v>
      </c>
      <c r="Z333" s="757" t="s">
        <v>4748</v>
      </c>
      <c r="AA333" s="769" t="str">
        <f t="shared" si="23"/>
        <v>ｵﾉﾃﾞﾗ ﾕﾅ</v>
      </c>
    </row>
    <row r="334" spans="1:27" ht="17" customHeight="1">
      <c r="A334" s="652"/>
      <c r="B334" s="757">
        <v>401</v>
      </c>
      <c r="C334" s="757" t="s">
        <v>7637</v>
      </c>
      <c r="D334" s="757" t="s">
        <v>3763</v>
      </c>
      <c r="E334" s="757" t="s">
        <v>1425</v>
      </c>
      <c r="F334" s="757">
        <v>1</v>
      </c>
      <c r="G334" s="757">
        <v>3</v>
      </c>
      <c r="H334" s="649" t="str">
        <f>IF($E334="","",(VLOOKUP($E334,所属・種目コード!$B$2:$D$160,3,0)))</f>
        <v>031228</v>
      </c>
      <c r="I334" t="s">
        <v>3592</v>
      </c>
      <c r="J334" s="758" t="str">
        <f t="shared" si="21"/>
        <v>盛岡城西中中</v>
      </c>
      <c r="K334" s="757" t="s">
        <v>2625</v>
      </c>
      <c r="L334" s="13" t="str">
        <f t="shared" si="20"/>
        <v>ｻｻｷ ｹｲﾏ</v>
      </c>
      <c r="M334" s="772"/>
      <c r="O334" s="13">
        <v>399</v>
      </c>
      <c r="P334" s="647" t="s">
        <v>756</v>
      </c>
      <c r="Q334" s="757" t="s">
        <v>6460</v>
      </c>
      <c r="R334" s="757" t="s">
        <v>962</v>
      </c>
      <c r="S334" s="757" t="s">
        <v>729</v>
      </c>
      <c r="T334" s="757" t="s">
        <v>4414</v>
      </c>
      <c r="U334" s="757">
        <v>2</v>
      </c>
      <c r="W334" s="649" t="str">
        <f>IF($S334="","",(VLOOKUP($S334,所属・種目コード!$B$2:$D$160,3,0)))</f>
        <v>031517</v>
      </c>
      <c r="X334" t="s">
        <v>3592</v>
      </c>
      <c r="Y334" s="758" t="str">
        <f t="shared" si="22"/>
        <v>胆沢中中</v>
      </c>
      <c r="Z334" s="757" t="s">
        <v>4749</v>
      </c>
      <c r="AA334" s="769" t="str">
        <f t="shared" si="23"/>
        <v>ｵﾉﾃﾞﾗ ﾘｵ</v>
      </c>
    </row>
    <row r="335" spans="1:27" ht="17" customHeight="1">
      <c r="B335" s="757">
        <v>402</v>
      </c>
      <c r="C335" s="757" t="s">
        <v>7638</v>
      </c>
      <c r="D335" s="757" t="s">
        <v>3764</v>
      </c>
      <c r="E335" s="757" t="s">
        <v>1425</v>
      </c>
      <c r="F335" s="757">
        <v>1</v>
      </c>
      <c r="G335" s="757">
        <v>3</v>
      </c>
      <c r="H335" s="649" t="str">
        <f>IF($E335="","",(VLOOKUP($E335,所属・種目コード!$B$2:$D$160,3,0)))</f>
        <v>031228</v>
      </c>
      <c r="I335" t="s">
        <v>3592</v>
      </c>
      <c r="J335" s="758" t="str">
        <f t="shared" si="21"/>
        <v>盛岡城西中中</v>
      </c>
      <c r="K335" s="757" t="s">
        <v>2626</v>
      </c>
      <c r="L335" s="13" t="str">
        <f t="shared" si="20"/>
        <v>ｾｶﾞﾜ ｹﾝﾀﾛｳ</v>
      </c>
      <c r="M335" s="772"/>
      <c r="O335" s="13">
        <v>400</v>
      </c>
      <c r="P335" s="647" t="s">
        <v>756</v>
      </c>
      <c r="Q335" s="757" t="s">
        <v>6115</v>
      </c>
      <c r="R335" s="757" t="s">
        <v>5577</v>
      </c>
      <c r="S335" s="757" t="s">
        <v>729</v>
      </c>
      <c r="T335" s="757" t="s">
        <v>4414</v>
      </c>
      <c r="U335" s="757">
        <v>2</v>
      </c>
      <c r="W335" s="649" t="str">
        <f>IF($S335="","",(VLOOKUP($S335,所属・種目コード!$B$2:$D$160,3,0)))</f>
        <v>031517</v>
      </c>
      <c r="X335" t="s">
        <v>3592</v>
      </c>
      <c r="Y335" s="758" t="str">
        <f t="shared" si="22"/>
        <v>胆沢中中</v>
      </c>
      <c r="Z335" s="757" t="s">
        <v>4750</v>
      </c>
      <c r="AA335" s="769" t="str">
        <f t="shared" si="23"/>
        <v>ﾔｼﾏ ﾋﾅ</v>
      </c>
    </row>
    <row r="336" spans="1:27" ht="17" customHeight="1">
      <c r="B336" s="757">
        <v>403</v>
      </c>
      <c r="C336" s="757" t="s">
        <v>6872</v>
      </c>
      <c r="D336" s="757" t="s">
        <v>1488</v>
      </c>
      <c r="E336" s="757" t="s">
        <v>1425</v>
      </c>
      <c r="F336" s="757">
        <v>1</v>
      </c>
      <c r="G336" s="757">
        <v>3</v>
      </c>
      <c r="H336" s="649" t="str">
        <f>IF($E336="","",(VLOOKUP($E336,所属・種目コード!$B$2:$D$160,3,0)))</f>
        <v>031228</v>
      </c>
      <c r="I336" t="s">
        <v>3592</v>
      </c>
      <c r="J336" s="758" t="str">
        <f t="shared" si="21"/>
        <v>盛岡城西中中</v>
      </c>
      <c r="K336" s="757" t="s">
        <v>2627</v>
      </c>
      <c r="L336" s="13" t="str">
        <f t="shared" si="20"/>
        <v>ﾉｻﾞｷ ﾊﾙｷ</v>
      </c>
      <c r="M336" s="772"/>
      <c r="O336" s="13">
        <v>401</v>
      </c>
      <c r="P336" s="647" t="s">
        <v>756</v>
      </c>
      <c r="Q336" s="757" t="s">
        <v>2215</v>
      </c>
      <c r="R336" s="757" t="s">
        <v>2009</v>
      </c>
      <c r="S336" s="757" t="s">
        <v>374</v>
      </c>
      <c r="T336" s="757" t="s">
        <v>4414</v>
      </c>
      <c r="U336" s="757">
        <v>3</v>
      </c>
      <c r="W336" s="649" t="str">
        <f>IF($S336="","",(VLOOKUP($S336,所属・種目コード!$B$2:$D$160,3,0)))</f>
        <v>031211</v>
      </c>
      <c r="X336" t="s">
        <v>3592</v>
      </c>
      <c r="Y336" s="758" t="str">
        <f t="shared" si="22"/>
        <v>宮古二中中</v>
      </c>
      <c r="Z336" s="757" t="s">
        <v>4751</v>
      </c>
      <c r="AA336" s="769" t="str">
        <f t="shared" si="23"/>
        <v>ｲﾄｳ ﾊﾙｶ</v>
      </c>
    </row>
    <row r="337" spans="2:27" ht="17" customHeight="1">
      <c r="B337" s="757">
        <v>404</v>
      </c>
      <c r="C337" s="757" t="s">
        <v>6873</v>
      </c>
      <c r="D337" s="757" t="s">
        <v>1489</v>
      </c>
      <c r="E337" s="757" t="s">
        <v>1425</v>
      </c>
      <c r="F337" s="757">
        <v>1</v>
      </c>
      <c r="G337" s="757">
        <v>3</v>
      </c>
      <c r="H337" s="649" t="str">
        <f>IF($E337="","",(VLOOKUP($E337,所属・種目コード!$B$2:$D$160,3,0)))</f>
        <v>031228</v>
      </c>
      <c r="I337" t="s">
        <v>3592</v>
      </c>
      <c r="J337" s="758" t="str">
        <f t="shared" si="21"/>
        <v>盛岡城西中中</v>
      </c>
      <c r="K337" s="757" t="s">
        <v>2628</v>
      </c>
      <c r="L337" s="13" t="str">
        <f t="shared" si="20"/>
        <v>ﾋﾗｲｽﾞﾐ ﾏﾋﾛ</v>
      </c>
      <c r="M337" s="772"/>
      <c r="O337" s="13">
        <v>402</v>
      </c>
      <c r="P337" s="647" t="s">
        <v>756</v>
      </c>
      <c r="Q337" s="757" t="s">
        <v>6461</v>
      </c>
      <c r="R337" s="757" t="s">
        <v>5578</v>
      </c>
      <c r="S337" s="757" t="s">
        <v>374</v>
      </c>
      <c r="T337" s="757" t="s">
        <v>4414</v>
      </c>
      <c r="U337" s="757">
        <v>3</v>
      </c>
      <c r="W337" s="649" t="str">
        <f>IF($S337="","",(VLOOKUP($S337,所属・種目コード!$B$2:$D$160,3,0)))</f>
        <v>031211</v>
      </c>
      <c r="X337" t="s">
        <v>3592</v>
      </c>
      <c r="Y337" s="758" t="str">
        <f t="shared" si="22"/>
        <v>宮古二中中</v>
      </c>
      <c r="Z337" s="757" t="s">
        <v>4752</v>
      </c>
      <c r="AA337" s="769" t="str">
        <f t="shared" si="23"/>
        <v>ｸﾄﾞｳ ﾓﾓｶ</v>
      </c>
    </row>
    <row r="338" spans="2:27" ht="17" customHeight="1">
      <c r="B338" s="757">
        <v>405</v>
      </c>
      <c r="C338" s="757" t="s">
        <v>6874</v>
      </c>
      <c r="D338" s="757" t="s">
        <v>1490</v>
      </c>
      <c r="E338" s="757" t="s">
        <v>1425</v>
      </c>
      <c r="F338" s="757">
        <v>1</v>
      </c>
      <c r="G338" s="757">
        <v>3</v>
      </c>
      <c r="H338" s="649" t="str">
        <f>IF($E338="","",(VLOOKUP($E338,所属・種目コード!$B$2:$D$160,3,0)))</f>
        <v>031228</v>
      </c>
      <c r="I338" t="s">
        <v>3592</v>
      </c>
      <c r="J338" s="758" t="str">
        <f t="shared" si="21"/>
        <v>盛岡城西中中</v>
      </c>
      <c r="K338" s="757" t="s">
        <v>2629</v>
      </c>
      <c r="L338" s="13" t="str">
        <f t="shared" si="20"/>
        <v>ﾖｼﾀﾞ ﾕｲﾄ</v>
      </c>
      <c r="M338" s="772"/>
      <c r="O338" s="13">
        <v>403</v>
      </c>
      <c r="P338" s="647" t="s">
        <v>756</v>
      </c>
      <c r="Q338" s="757" t="s">
        <v>2216</v>
      </c>
      <c r="R338" s="757" t="s">
        <v>2010</v>
      </c>
      <c r="S338" s="757" t="s">
        <v>374</v>
      </c>
      <c r="T338" s="757" t="s">
        <v>4414</v>
      </c>
      <c r="U338" s="757">
        <v>3</v>
      </c>
      <c r="W338" s="649" t="str">
        <f>IF($S338="","",(VLOOKUP($S338,所属・種目コード!$B$2:$D$160,3,0)))</f>
        <v>031211</v>
      </c>
      <c r="X338" t="s">
        <v>3592</v>
      </c>
      <c r="Y338" s="758" t="str">
        <f t="shared" si="22"/>
        <v>宮古二中中</v>
      </c>
      <c r="Z338" s="757" t="s">
        <v>4753</v>
      </c>
      <c r="AA338" s="769" t="str">
        <f t="shared" si="23"/>
        <v>ﾔﾏｷﾞｼ ｾﾚﾝ</v>
      </c>
    </row>
    <row r="339" spans="2:27" ht="17" customHeight="1">
      <c r="B339" s="757">
        <v>406</v>
      </c>
      <c r="C339" s="757" t="s">
        <v>7734</v>
      </c>
      <c r="D339" s="757" t="s">
        <v>3765</v>
      </c>
      <c r="E339" s="757" t="s">
        <v>1425</v>
      </c>
      <c r="F339" s="757">
        <v>1</v>
      </c>
      <c r="G339" s="757">
        <v>3</v>
      </c>
      <c r="H339" s="649" t="str">
        <f>IF($E339="","",(VLOOKUP($E339,所属・種目コード!$B$2:$D$160,3,0)))</f>
        <v>031228</v>
      </c>
      <c r="I339" t="s">
        <v>3592</v>
      </c>
      <c r="J339" s="758" t="str">
        <f t="shared" si="21"/>
        <v>盛岡城西中中</v>
      </c>
      <c r="K339" s="757" t="s">
        <v>2630</v>
      </c>
      <c r="L339" s="13" t="str">
        <f t="shared" si="20"/>
        <v>ﾖｼﾀﾞ ﾕｳ</v>
      </c>
      <c r="M339" s="772"/>
      <c r="O339" s="13">
        <v>404</v>
      </c>
      <c r="P339" s="647" t="s">
        <v>756</v>
      </c>
      <c r="Q339" s="757" t="s">
        <v>6116</v>
      </c>
      <c r="R339" s="757" t="s">
        <v>5579</v>
      </c>
      <c r="S339" s="757" t="s">
        <v>374</v>
      </c>
      <c r="T339" s="757" t="s">
        <v>4414</v>
      </c>
      <c r="U339" s="757">
        <v>2</v>
      </c>
      <c r="W339" s="649" t="str">
        <f>IF($S339="","",(VLOOKUP($S339,所属・種目コード!$B$2:$D$160,3,0)))</f>
        <v>031211</v>
      </c>
      <c r="X339" t="s">
        <v>3592</v>
      </c>
      <c r="Y339" s="758" t="str">
        <f t="shared" si="22"/>
        <v>宮古二中中</v>
      </c>
      <c r="Z339" s="757" t="s">
        <v>4754</v>
      </c>
      <c r="AA339" s="769" t="str">
        <f t="shared" si="23"/>
        <v>ｶﾅｻﾞﾜ ﾊﾂﾞｷ</v>
      </c>
    </row>
    <row r="340" spans="2:27" ht="17" customHeight="1">
      <c r="B340" s="757">
        <v>407</v>
      </c>
      <c r="C340" s="757" t="s">
        <v>6875</v>
      </c>
      <c r="D340" s="757" t="s">
        <v>3766</v>
      </c>
      <c r="E340" s="757" t="s">
        <v>1425</v>
      </c>
      <c r="F340" s="757">
        <v>1</v>
      </c>
      <c r="G340" s="757">
        <v>3</v>
      </c>
      <c r="H340" s="649" t="str">
        <f>IF($E340="","",(VLOOKUP($E340,所属・種目コード!$B$2:$D$160,3,0)))</f>
        <v>031228</v>
      </c>
      <c r="I340" t="s">
        <v>3592</v>
      </c>
      <c r="J340" s="758" t="str">
        <f t="shared" si="21"/>
        <v>盛岡城西中中</v>
      </c>
      <c r="K340" s="757" t="s">
        <v>2631</v>
      </c>
      <c r="L340" s="13" t="str">
        <f t="shared" si="20"/>
        <v>ﾜｶﾞﾜ ﾄﾓｷ</v>
      </c>
      <c r="M340" s="772"/>
      <c r="O340" s="13">
        <v>405</v>
      </c>
      <c r="P340" s="647" t="s">
        <v>756</v>
      </c>
      <c r="Q340" s="757" t="s">
        <v>6462</v>
      </c>
      <c r="R340" s="757" t="s">
        <v>5580</v>
      </c>
      <c r="S340" s="757" t="s">
        <v>374</v>
      </c>
      <c r="T340" s="757" t="s">
        <v>4414</v>
      </c>
      <c r="U340" s="757">
        <v>2</v>
      </c>
      <c r="W340" s="649" t="str">
        <f>IF($S340="","",(VLOOKUP($S340,所属・種目コード!$B$2:$D$160,3,0)))</f>
        <v>031211</v>
      </c>
      <c r="X340" t="s">
        <v>3592</v>
      </c>
      <c r="Y340" s="758" t="str">
        <f t="shared" si="22"/>
        <v>宮古二中中</v>
      </c>
      <c r="Z340" s="757" t="s">
        <v>4755</v>
      </c>
      <c r="AA340" s="769" t="str">
        <f t="shared" si="23"/>
        <v>ｻｻｷ ﾉﾄﾞｶ</v>
      </c>
    </row>
    <row r="341" spans="2:27" ht="17" customHeight="1">
      <c r="B341" s="757">
        <v>408</v>
      </c>
      <c r="C341" s="757" t="s">
        <v>6876</v>
      </c>
      <c r="D341" s="757" t="s">
        <v>3767</v>
      </c>
      <c r="E341" s="757" t="s">
        <v>1425</v>
      </c>
      <c r="F341" s="757">
        <v>1</v>
      </c>
      <c r="G341" s="757">
        <v>2</v>
      </c>
      <c r="H341" s="649" t="str">
        <f>IF($E341="","",(VLOOKUP($E341,所属・種目コード!$B$2:$D$160,3,0)))</f>
        <v>031228</v>
      </c>
      <c r="I341" t="s">
        <v>3592</v>
      </c>
      <c r="J341" s="758" t="str">
        <f t="shared" si="21"/>
        <v>盛岡城西中中</v>
      </c>
      <c r="K341" s="757" t="s">
        <v>2632</v>
      </c>
      <c r="L341" s="13" t="str">
        <f t="shared" si="20"/>
        <v>ｱﾍﾞ ｺｳﾀ</v>
      </c>
      <c r="M341" s="772"/>
      <c r="O341" s="13">
        <v>406</v>
      </c>
      <c r="P341" s="647" t="s">
        <v>807</v>
      </c>
      <c r="Q341" s="757" t="s">
        <v>6117</v>
      </c>
      <c r="R341" s="757" t="s">
        <v>5581</v>
      </c>
      <c r="S341" s="757" t="s">
        <v>374</v>
      </c>
      <c r="T341" s="757" t="s">
        <v>4414</v>
      </c>
      <c r="U341" s="757">
        <v>2</v>
      </c>
      <c r="W341" s="649" t="str">
        <f>IF($S341="","",(VLOOKUP($S341,所属・種目コード!$B$2:$D$160,3,0)))</f>
        <v>031211</v>
      </c>
      <c r="X341" t="s">
        <v>3592</v>
      </c>
      <c r="Y341" s="758" t="str">
        <f t="shared" si="22"/>
        <v>宮古二中中</v>
      </c>
      <c r="Z341" s="757" t="s">
        <v>4756</v>
      </c>
      <c r="AA341" s="769" t="str">
        <f t="shared" si="23"/>
        <v>ﾏｴｶﾜ ｱｷﾊ</v>
      </c>
    </row>
    <row r="342" spans="2:27" ht="17" customHeight="1">
      <c r="B342" s="757">
        <v>409</v>
      </c>
      <c r="C342" s="757" t="s">
        <v>6877</v>
      </c>
      <c r="D342" s="757" t="s">
        <v>1491</v>
      </c>
      <c r="E342" s="757" t="s">
        <v>1425</v>
      </c>
      <c r="F342" s="757">
        <v>1</v>
      </c>
      <c r="G342" s="757">
        <v>2</v>
      </c>
      <c r="H342" s="649" t="str">
        <f>IF($E342="","",(VLOOKUP($E342,所属・種目コード!$B$2:$D$160,3,0)))</f>
        <v>031228</v>
      </c>
      <c r="I342" t="s">
        <v>3592</v>
      </c>
      <c r="J342" s="758" t="str">
        <f t="shared" si="21"/>
        <v>盛岡城西中中</v>
      </c>
      <c r="K342" s="757" t="s">
        <v>2633</v>
      </c>
      <c r="L342" s="13" t="str">
        <f t="shared" si="20"/>
        <v>ｲﾄｳ ｹﾞﾝｷ</v>
      </c>
      <c r="M342" s="772"/>
      <c r="O342" s="13">
        <v>407</v>
      </c>
      <c r="P342" s="647" t="s">
        <v>807</v>
      </c>
      <c r="Q342" s="757" t="s">
        <v>6463</v>
      </c>
      <c r="R342" s="757" t="s">
        <v>5582</v>
      </c>
      <c r="S342" s="757" t="s">
        <v>374</v>
      </c>
      <c r="T342" s="757" t="s">
        <v>4414</v>
      </c>
      <c r="U342" s="757">
        <v>2</v>
      </c>
      <c r="W342" s="649" t="str">
        <f>IF($S342="","",(VLOOKUP($S342,所属・種目コード!$B$2:$D$160,3,0)))</f>
        <v>031211</v>
      </c>
      <c r="X342" t="s">
        <v>3592</v>
      </c>
      <c r="Y342" s="758" t="str">
        <f t="shared" si="22"/>
        <v>宮古二中中</v>
      </c>
      <c r="Z342" s="757" t="s">
        <v>4757</v>
      </c>
      <c r="AA342" s="769" t="str">
        <f t="shared" si="23"/>
        <v>ﾔﾏｻﾞｷ ﾅﾅｶ</v>
      </c>
    </row>
    <row r="343" spans="2:27" ht="17" customHeight="1">
      <c r="B343" s="757">
        <v>410</v>
      </c>
      <c r="C343" s="757" t="s">
        <v>6878</v>
      </c>
      <c r="D343" s="757" t="s">
        <v>1492</v>
      </c>
      <c r="E343" s="757" t="s">
        <v>1425</v>
      </c>
      <c r="F343" s="757">
        <v>1</v>
      </c>
      <c r="G343" s="757">
        <v>2</v>
      </c>
      <c r="H343" s="649" t="str">
        <f>IF($E343="","",(VLOOKUP($E343,所属・種目コード!$B$2:$D$160,3,0)))</f>
        <v>031228</v>
      </c>
      <c r="I343" t="s">
        <v>3592</v>
      </c>
      <c r="J343" s="758" t="str">
        <f t="shared" si="21"/>
        <v>盛岡城西中中</v>
      </c>
      <c r="K343" s="757" t="s">
        <v>2634</v>
      </c>
      <c r="L343" s="13" t="str">
        <f t="shared" si="20"/>
        <v>ｵﾉ ｼﾝｺﾞ</v>
      </c>
      <c r="M343" s="772"/>
      <c r="O343" s="13">
        <v>408</v>
      </c>
      <c r="P343" s="647" t="s">
        <v>807</v>
      </c>
      <c r="Q343" s="757" t="s">
        <v>1217</v>
      </c>
      <c r="R343" s="757" t="s">
        <v>1218</v>
      </c>
      <c r="S343" s="757" t="s">
        <v>362</v>
      </c>
      <c r="T343" s="757" t="s">
        <v>4414</v>
      </c>
      <c r="U343" s="757">
        <v>3</v>
      </c>
      <c r="W343" s="649" t="str">
        <f>IF($S343="","",(VLOOKUP($S343,所属・種目コード!$B$2:$D$160,3,0)))</f>
        <v>031198</v>
      </c>
      <c r="X343" t="s">
        <v>3592</v>
      </c>
      <c r="Y343" s="758" t="str">
        <f t="shared" si="22"/>
        <v>花巻宮野目中中</v>
      </c>
      <c r="Z343" s="757" t="s">
        <v>4758</v>
      </c>
      <c r="AA343" s="769" t="str">
        <f t="shared" si="23"/>
        <v>ｸｽﾞｵ ﾅﾅﾐ</v>
      </c>
    </row>
    <row r="344" spans="2:27" ht="17" customHeight="1">
      <c r="B344" s="757">
        <v>411</v>
      </c>
      <c r="C344" s="757" t="s">
        <v>6879</v>
      </c>
      <c r="D344" s="757" t="s">
        <v>1493</v>
      </c>
      <c r="E344" s="757" t="s">
        <v>1425</v>
      </c>
      <c r="F344" s="757">
        <v>1</v>
      </c>
      <c r="G344" s="757">
        <v>2</v>
      </c>
      <c r="H344" s="649" t="str">
        <f>IF($E344="","",(VLOOKUP($E344,所属・種目コード!$B$2:$D$160,3,0)))</f>
        <v>031228</v>
      </c>
      <c r="I344" t="s">
        <v>3592</v>
      </c>
      <c r="J344" s="758" t="str">
        <f t="shared" si="21"/>
        <v>盛岡城西中中</v>
      </c>
      <c r="K344" s="757" t="s">
        <v>2635</v>
      </c>
      <c r="L344" s="13" t="str">
        <f t="shared" si="20"/>
        <v>ｷﾉｼﾀ ｱｻﾋ</v>
      </c>
      <c r="M344" s="772"/>
      <c r="O344" s="13">
        <v>409</v>
      </c>
      <c r="P344" s="647" t="s">
        <v>807</v>
      </c>
      <c r="Q344" s="757" t="s">
        <v>1220</v>
      </c>
      <c r="R344" s="757" t="s">
        <v>1221</v>
      </c>
      <c r="S344" s="757" t="s">
        <v>362</v>
      </c>
      <c r="T344" s="757" t="s">
        <v>4414</v>
      </c>
      <c r="U344" s="757">
        <v>3</v>
      </c>
      <c r="W344" s="649" t="str">
        <f>IF($S344="","",(VLOOKUP($S344,所属・種目コード!$B$2:$D$160,3,0)))</f>
        <v>031198</v>
      </c>
      <c r="X344" t="s">
        <v>3592</v>
      </c>
      <c r="Y344" s="758" t="str">
        <f t="shared" si="22"/>
        <v>花巻宮野目中中</v>
      </c>
      <c r="Z344" s="757" t="s">
        <v>4759</v>
      </c>
      <c r="AA344" s="769" t="str">
        <f t="shared" si="23"/>
        <v>ｽﾙｶﾞ ﾂﾊﾞｷ</v>
      </c>
    </row>
    <row r="345" spans="2:27" ht="17" customHeight="1">
      <c r="B345" s="757">
        <v>412</v>
      </c>
      <c r="C345" s="757" t="s">
        <v>6880</v>
      </c>
      <c r="D345" s="757" t="s">
        <v>1494</v>
      </c>
      <c r="E345" s="757" t="s">
        <v>1425</v>
      </c>
      <c r="F345" s="757">
        <v>1</v>
      </c>
      <c r="G345" s="757">
        <v>2</v>
      </c>
      <c r="H345" s="649" t="str">
        <f>IF($E345="","",(VLOOKUP($E345,所属・種目コード!$B$2:$D$160,3,0)))</f>
        <v>031228</v>
      </c>
      <c r="I345" t="s">
        <v>3592</v>
      </c>
      <c r="J345" s="758" t="str">
        <f t="shared" si="21"/>
        <v>盛岡城西中中</v>
      </c>
      <c r="K345" s="757" t="s">
        <v>2636</v>
      </c>
      <c r="L345" s="13" t="str">
        <f t="shared" si="20"/>
        <v>ｷﾖﾐ ﾀｸﾏ</v>
      </c>
      <c r="M345" s="772"/>
      <c r="O345" s="13">
        <v>410</v>
      </c>
      <c r="P345" s="647" t="s">
        <v>807</v>
      </c>
      <c r="Q345" s="757" t="s">
        <v>1222</v>
      </c>
      <c r="R345" s="757" t="s">
        <v>1223</v>
      </c>
      <c r="S345" s="757" t="s">
        <v>362</v>
      </c>
      <c r="T345" s="757" t="s">
        <v>4414</v>
      </c>
      <c r="U345" s="757">
        <v>3</v>
      </c>
      <c r="W345" s="649" t="str">
        <f>IF($S345="","",(VLOOKUP($S345,所属・種目コード!$B$2:$D$160,3,0)))</f>
        <v>031198</v>
      </c>
      <c r="X345" t="s">
        <v>3592</v>
      </c>
      <c r="Y345" s="758" t="str">
        <f t="shared" si="22"/>
        <v>花巻宮野目中中</v>
      </c>
      <c r="Z345" s="757" t="s">
        <v>4760</v>
      </c>
      <c r="AA345" s="769" t="str">
        <f t="shared" si="23"/>
        <v>ﾋﾓﾛ ｺﾊﾙ</v>
      </c>
    </row>
    <row r="346" spans="2:27" ht="17" customHeight="1">
      <c r="B346" s="757">
        <v>413</v>
      </c>
      <c r="C346" s="757" t="s">
        <v>6881</v>
      </c>
      <c r="D346" s="757" t="s">
        <v>1495</v>
      </c>
      <c r="E346" s="757" t="s">
        <v>1425</v>
      </c>
      <c r="F346" s="757">
        <v>1</v>
      </c>
      <c r="G346" s="757">
        <v>2</v>
      </c>
      <c r="H346" s="649" t="str">
        <f>IF($E346="","",(VLOOKUP($E346,所属・種目コード!$B$2:$D$160,3,0)))</f>
        <v>031228</v>
      </c>
      <c r="I346" t="s">
        <v>3592</v>
      </c>
      <c r="J346" s="758" t="str">
        <f t="shared" si="21"/>
        <v>盛岡城西中中</v>
      </c>
      <c r="K346" s="757" t="s">
        <v>2637</v>
      </c>
      <c r="L346" s="13" t="str">
        <f t="shared" si="20"/>
        <v>ｸﾄﾞｳ ﾓﾄｷ</v>
      </c>
      <c r="M346" s="772"/>
      <c r="O346" s="13">
        <v>411</v>
      </c>
      <c r="P346" s="647" t="s">
        <v>807</v>
      </c>
      <c r="Q346" s="757" t="s">
        <v>6118</v>
      </c>
      <c r="R346" s="757" t="s">
        <v>5583</v>
      </c>
      <c r="S346" s="757" t="s">
        <v>362</v>
      </c>
      <c r="T346" s="757" t="s">
        <v>4414</v>
      </c>
      <c r="U346" s="757">
        <v>2</v>
      </c>
      <c r="W346" s="649" t="str">
        <f>IF($S346="","",(VLOOKUP($S346,所属・種目コード!$B$2:$D$160,3,0)))</f>
        <v>031198</v>
      </c>
      <c r="X346" t="s">
        <v>3592</v>
      </c>
      <c r="Y346" s="758" t="str">
        <f t="shared" si="22"/>
        <v>花巻宮野目中中</v>
      </c>
      <c r="Z346" s="757" t="s">
        <v>4761</v>
      </c>
      <c r="AA346" s="769" t="str">
        <f t="shared" si="23"/>
        <v>ｲﾄｳ ﾓﾓｶ</v>
      </c>
    </row>
    <row r="347" spans="2:27" ht="17" customHeight="1">
      <c r="B347" s="757">
        <v>414</v>
      </c>
      <c r="C347" s="757" t="s">
        <v>6882</v>
      </c>
      <c r="D347" s="757" t="s">
        <v>3768</v>
      </c>
      <c r="E347" s="757" t="s">
        <v>1425</v>
      </c>
      <c r="F347" s="757">
        <v>1</v>
      </c>
      <c r="G347" s="757">
        <v>2</v>
      </c>
      <c r="H347" s="649" t="str">
        <f>IF($E347="","",(VLOOKUP($E347,所属・種目コード!$B$2:$D$160,3,0)))</f>
        <v>031228</v>
      </c>
      <c r="I347" t="s">
        <v>3592</v>
      </c>
      <c r="J347" s="758" t="str">
        <f t="shared" si="21"/>
        <v>盛岡城西中中</v>
      </c>
      <c r="K347" s="757" t="s">
        <v>2638</v>
      </c>
      <c r="L347" s="13" t="str">
        <f t="shared" si="20"/>
        <v>ｺﾊﾞﾔｼ ｿﾗ</v>
      </c>
      <c r="M347" s="772"/>
      <c r="O347" s="13">
        <v>412</v>
      </c>
      <c r="P347" s="647" t="s">
        <v>807</v>
      </c>
      <c r="Q347" s="757" t="s">
        <v>6465</v>
      </c>
      <c r="R347" s="757" t="s">
        <v>5584</v>
      </c>
      <c r="S347" s="757" t="s">
        <v>362</v>
      </c>
      <c r="T347" s="757" t="s">
        <v>4414</v>
      </c>
      <c r="U347" s="757">
        <v>2</v>
      </c>
      <c r="W347" s="649" t="str">
        <f>IF($S347="","",(VLOOKUP($S347,所属・種目コード!$B$2:$D$160,3,0)))</f>
        <v>031198</v>
      </c>
      <c r="X347" t="s">
        <v>3592</v>
      </c>
      <c r="Y347" s="758" t="str">
        <f t="shared" si="22"/>
        <v>花巻宮野目中中</v>
      </c>
      <c r="Z347" s="757" t="s">
        <v>4762</v>
      </c>
      <c r="AA347" s="769" t="str">
        <f t="shared" si="23"/>
        <v>ｳｼｻﾞｷ ｻｴﾗ</v>
      </c>
    </row>
    <row r="348" spans="2:27" ht="17" customHeight="1">
      <c r="B348" s="757">
        <v>415</v>
      </c>
      <c r="C348" s="757" t="s">
        <v>6883</v>
      </c>
      <c r="D348" s="757" t="s">
        <v>1496</v>
      </c>
      <c r="E348" s="757" t="s">
        <v>1425</v>
      </c>
      <c r="F348" s="757">
        <v>1</v>
      </c>
      <c r="G348" s="757">
        <v>2</v>
      </c>
      <c r="H348" s="649" t="str">
        <f>IF($E348="","",(VLOOKUP($E348,所属・種目コード!$B$2:$D$160,3,0)))</f>
        <v>031228</v>
      </c>
      <c r="I348" t="s">
        <v>3592</v>
      </c>
      <c r="J348" s="758" t="str">
        <f t="shared" si="21"/>
        <v>盛岡城西中中</v>
      </c>
      <c r="K348" s="757" t="s">
        <v>2639</v>
      </c>
      <c r="L348" s="13" t="str">
        <f t="shared" si="20"/>
        <v>ｺﾊﾞﾔｼ ﾏｻｷ</v>
      </c>
      <c r="M348" s="772"/>
      <c r="O348" s="13">
        <v>413</v>
      </c>
      <c r="P348" s="647" t="s">
        <v>807</v>
      </c>
      <c r="Q348" s="757" t="s">
        <v>6464</v>
      </c>
      <c r="R348" s="757" t="s">
        <v>5585</v>
      </c>
      <c r="S348" s="757" t="s">
        <v>362</v>
      </c>
      <c r="T348" s="757" t="s">
        <v>4414</v>
      </c>
      <c r="U348" s="757">
        <v>2</v>
      </c>
      <c r="W348" s="649" t="str">
        <f>IF($S348="","",(VLOOKUP($S348,所属・種目コード!$B$2:$D$160,3,0)))</f>
        <v>031198</v>
      </c>
      <c r="X348" t="s">
        <v>3592</v>
      </c>
      <c r="Y348" s="758" t="str">
        <f t="shared" si="22"/>
        <v>花巻宮野目中中</v>
      </c>
      <c r="Z348" s="757" t="s">
        <v>4763</v>
      </c>
      <c r="AA348" s="769" t="str">
        <f t="shared" si="23"/>
        <v>ｻｻｷ ﾏﾘﾓ</v>
      </c>
    </row>
    <row r="349" spans="2:27" ht="17" customHeight="1">
      <c r="B349" s="757">
        <v>416</v>
      </c>
      <c r="C349" s="757" t="s">
        <v>7639</v>
      </c>
      <c r="D349" s="757" t="s">
        <v>1497</v>
      </c>
      <c r="E349" s="757" t="s">
        <v>1425</v>
      </c>
      <c r="F349" s="757">
        <v>1</v>
      </c>
      <c r="G349" s="757">
        <v>2</v>
      </c>
      <c r="H349" s="649" t="str">
        <f>IF($E349="","",(VLOOKUP($E349,所属・種目コード!$B$2:$D$160,3,0)))</f>
        <v>031228</v>
      </c>
      <c r="I349" t="s">
        <v>3592</v>
      </c>
      <c r="J349" s="758" t="str">
        <f t="shared" si="21"/>
        <v>盛岡城西中中</v>
      </c>
      <c r="K349" s="757" t="s">
        <v>2640</v>
      </c>
      <c r="L349" s="13" t="str">
        <f t="shared" si="20"/>
        <v>ｼﾝﾇﾏﾀﾞﾃ ｲｯｾｲ</v>
      </c>
      <c r="M349" s="772"/>
      <c r="O349" s="13">
        <v>414</v>
      </c>
      <c r="P349" s="647" t="s">
        <v>807</v>
      </c>
      <c r="Q349" s="757" t="s">
        <v>6119</v>
      </c>
      <c r="R349" s="757" t="s">
        <v>5586</v>
      </c>
      <c r="S349" s="757" t="s">
        <v>362</v>
      </c>
      <c r="T349" s="757" t="s">
        <v>4414</v>
      </c>
      <c r="U349" s="757">
        <v>2</v>
      </c>
      <c r="W349" s="649" t="str">
        <f>IF($S349="","",(VLOOKUP($S349,所属・種目コード!$B$2:$D$160,3,0)))</f>
        <v>031198</v>
      </c>
      <c r="X349" t="s">
        <v>3592</v>
      </c>
      <c r="Y349" s="758" t="str">
        <f t="shared" si="22"/>
        <v>花巻宮野目中中</v>
      </c>
      <c r="Z349" s="757" t="s">
        <v>4764</v>
      </c>
      <c r="AA349" s="769" t="str">
        <f t="shared" si="23"/>
        <v>ﾀﾏｶﾜ ﾕｲ</v>
      </c>
    </row>
    <row r="350" spans="2:27" ht="17" customHeight="1">
      <c r="B350" s="757">
        <v>417</v>
      </c>
      <c r="C350" s="757" t="s">
        <v>6884</v>
      </c>
      <c r="D350" s="757" t="s">
        <v>1498</v>
      </c>
      <c r="E350" s="757" t="s">
        <v>1425</v>
      </c>
      <c r="F350" s="757">
        <v>1</v>
      </c>
      <c r="G350" s="757">
        <v>2</v>
      </c>
      <c r="H350" s="649" t="str">
        <f>IF($E350="","",(VLOOKUP($E350,所属・種目コード!$B$2:$D$160,3,0)))</f>
        <v>031228</v>
      </c>
      <c r="I350" t="s">
        <v>3592</v>
      </c>
      <c r="J350" s="758" t="str">
        <f t="shared" si="21"/>
        <v>盛岡城西中中</v>
      </c>
      <c r="K350" s="757" t="s">
        <v>2641</v>
      </c>
      <c r="L350" s="13" t="str">
        <f t="shared" si="20"/>
        <v>ｽｶﾞﾜﾗ ｹｲﾀ</v>
      </c>
      <c r="M350" s="772"/>
      <c r="O350" s="13">
        <v>415</v>
      </c>
      <c r="P350" s="647" t="s">
        <v>807</v>
      </c>
      <c r="Q350" s="757" t="s">
        <v>6120</v>
      </c>
      <c r="R350" s="757" t="s">
        <v>1961</v>
      </c>
      <c r="S350" s="757" t="s">
        <v>362</v>
      </c>
      <c r="T350" s="757" t="s">
        <v>4414</v>
      </c>
      <c r="U350" s="757">
        <v>2</v>
      </c>
      <c r="W350" s="649" t="str">
        <f>IF($S350="","",(VLOOKUP($S350,所属・種目コード!$B$2:$D$160,3,0)))</f>
        <v>031198</v>
      </c>
      <c r="X350" t="s">
        <v>3592</v>
      </c>
      <c r="Y350" s="758" t="str">
        <f t="shared" si="22"/>
        <v>花巻宮野目中中</v>
      </c>
      <c r="Z350" s="757" t="s">
        <v>4765</v>
      </c>
      <c r="AA350" s="769" t="str">
        <f t="shared" si="23"/>
        <v>ﾃﾙｲ ﾋﾅ</v>
      </c>
    </row>
    <row r="351" spans="2:27" ht="17" customHeight="1">
      <c r="B351" s="757">
        <v>418</v>
      </c>
      <c r="C351" s="757" t="s">
        <v>6885</v>
      </c>
      <c r="D351" s="757" t="s">
        <v>1499</v>
      </c>
      <c r="E351" s="757" t="s">
        <v>1425</v>
      </c>
      <c r="F351" s="757">
        <v>1</v>
      </c>
      <c r="G351" s="757">
        <v>2</v>
      </c>
      <c r="H351" s="649" t="str">
        <f>IF($E351="","",(VLOOKUP($E351,所属・種目コード!$B$2:$D$160,3,0)))</f>
        <v>031228</v>
      </c>
      <c r="I351" t="s">
        <v>3592</v>
      </c>
      <c r="J351" s="758" t="str">
        <f t="shared" si="21"/>
        <v>盛岡城西中中</v>
      </c>
      <c r="K351" s="757" t="s">
        <v>2642</v>
      </c>
      <c r="L351" s="13" t="str">
        <f t="shared" si="20"/>
        <v>ﾋﾛｳﾁ ｼﾝﾄ</v>
      </c>
      <c r="M351" s="772"/>
      <c r="O351" s="13">
        <v>422</v>
      </c>
      <c r="P351" s="647" t="s">
        <v>807</v>
      </c>
      <c r="Q351" s="757" t="s">
        <v>7995</v>
      </c>
      <c r="R351" s="757" t="s">
        <v>5587</v>
      </c>
      <c r="S351" s="757" t="s">
        <v>273</v>
      </c>
      <c r="T351" s="757" t="s">
        <v>4414</v>
      </c>
      <c r="U351" s="757">
        <v>3</v>
      </c>
      <c r="W351" s="649" t="str">
        <f>IF($S351="","",(VLOOKUP($S351,所属・種目コード!$B$2:$D$160,3,0)))</f>
        <v>031160</v>
      </c>
      <c r="X351" t="s">
        <v>3592</v>
      </c>
      <c r="Y351" s="758" t="str">
        <f t="shared" si="22"/>
        <v>久慈夏井中中</v>
      </c>
      <c r="Z351" s="757" t="s">
        <v>4766</v>
      </c>
      <c r="AA351" s="769" t="str">
        <f t="shared" si="23"/>
        <v>ｸﾄﾞｳ ﾅｺﾞﾐ</v>
      </c>
    </row>
    <row r="352" spans="2:27" ht="17" customHeight="1">
      <c r="B352" s="757">
        <v>419</v>
      </c>
      <c r="C352" s="757" t="s">
        <v>6886</v>
      </c>
      <c r="D352" s="757" t="s">
        <v>1500</v>
      </c>
      <c r="E352" s="757" t="s">
        <v>1425</v>
      </c>
      <c r="F352" s="757">
        <v>1</v>
      </c>
      <c r="G352" s="757">
        <v>2</v>
      </c>
      <c r="H352" s="649" t="str">
        <f>IF($E352="","",(VLOOKUP($E352,所属・種目コード!$B$2:$D$160,3,0)))</f>
        <v>031228</v>
      </c>
      <c r="I352" t="s">
        <v>3592</v>
      </c>
      <c r="J352" s="758" t="str">
        <f t="shared" si="21"/>
        <v>盛岡城西中中</v>
      </c>
      <c r="K352" s="757" t="s">
        <v>2643</v>
      </c>
      <c r="L352" s="13" t="str">
        <f t="shared" si="20"/>
        <v>ﾌｼﾞｼﾏ ﾚﾝﾀ</v>
      </c>
      <c r="M352" s="772"/>
      <c r="O352" s="13">
        <v>423</v>
      </c>
      <c r="P352" s="647" t="s">
        <v>807</v>
      </c>
      <c r="Q352" s="757" t="s">
        <v>6121</v>
      </c>
      <c r="R352" s="757" t="s">
        <v>5588</v>
      </c>
      <c r="S352" s="757" t="s">
        <v>273</v>
      </c>
      <c r="T352" s="757" t="s">
        <v>4414</v>
      </c>
      <c r="U352" s="757">
        <v>3</v>
      </c>
      <c r="W352" s="649" t="str">
        <f>IF($S352="","",(VLOOKUP($S352,所属・種目コード!$B$2:$D$160,3,0)))</f>
        <v>031160</v>
      </c>
      <c r="X352" t="s">
        <v>3592</v>
      </c>
      <c r="Y352" s="758" t="str">
        <f t="shared" si="22"/>
        <v>久慈夏井中中</v>
      </c>
      <c r="Z352" s="757" t="s">
        <v>4767</v>
      </c>
      <c r="AA352" s="769" t="str">
        <f t="shared" si="23"/>
        <v>ﾅｶﾀ ﾕｴﾙ</v>
      </c>
    </row>
    <row r="353" spans="2:27" ht="17" customHeight="1">
      <c r="B353" s="757">
        <v>420</v>
      </c>
      <c r="C353" s="757" t="s">
        <v>7640</v>
      </c>
      <c r="D353" s="757" t="s">
        <v>3769</v>
      </c>
      <c r="E353" s="757" t="s">
        <v>1425</v>
      </c>
      <c r="F353" s="757">
        <v>1</v>
      </c>
      <c r="G353" s="757">
        <v>2</v>
      </c>
      <c r="H353" s="649" t="str">
        <f>IF($E353="","",(VLOOKUP($E353,所属・種目コード!$B$2:$D$160,3,0)))</f>
        <v>031228</v>
      </c>
      <c r="I353" t="s">
        <v>3592</v>
      </c>
      <c r="J353" s="758" t="str">
        <f t="shared" si="21"/>
        <v>盛岡城西中中</v>
      </c>
      <c r="K353" s="757" t="s">
        <v>2644</v>
      </c>
      <c r="L353" s="13" t="str">
        <f t="shared" si="20"/>
        <v>ﾏﾂﾖｼ ｼﾝﾉｽｹ</v>
      </c>
      <c r="M353" s="772"/>
      <c r="O353" s="13">
        <v>424</v>
      </c>
      <c r="P353" s="647" t="s">
        <v>807</v>
      </c>
      <c r="Q353" s="757" t="s">
        <v>6122</v>
      </c>
      <c r="R353" s="757" t="s">
        <v>5589</v>
      </c>
      <c r="S353" s="757" t="s">
        <v>273</v>
      </c>
      <c r="T353" s="757" t="s">
        <v>4414</v>
      </c>
      <c r="U353" s="757">
        <v>3</v>
      </c>
      <c r="W353" s="649" t="str">
        <f>IF($S353="","",(VLOOKUP($S353,所属・種目コード!$B$2:$D$160,3,0)))</f>
        <v>031160</v>
      </c>
      <c r="X353" t="s">
        <v>3592</v>
      </c>
      <c r="Y353" s="758" t="str">
        <f t="shared" si="22"/>
        <v>久慈夏井中中</v>
      </c>
      <c r="Z353" s="757" t="s">
        <v>4768</v>
      </c>
      <c r="AA353" s="769" t="str">
        <f t="shared" si="23"/>
        <v>ﾊﾘﾏ ｱｲﾅ</v>
      </c>
    </row>
    <row r="354" spans="2:27" ht="17" customHeight="1">
      <c r="B354" s="757">
        <v>421</v>
      </c>
      <c r="C354" s="757" t="s">
        <v>6887</v>
      </c>
      <c r="D354" s="757" t="s">
        <v>3770</v>
      </c>
      <c r="E354" s="757" t="s">
        <v>1425</v>
      </c>
      <c r="F354" s="757">
        <v>1</v>
      </c>
      <c r="G354" s="757">
        <v>2</v>
      </c>
      <c r="H354" s="649" t="str">
        <f>IF($E354="","",(VLOOKUP($E354,所属・種目コード!$B$2:$D$160,3,0)))</f>
        <v>031228</v>
      </c>
      <c r="I354" t="s">
        <v>3592</v>
      </c>
      <c r="J354" s="758" t="str">
        <f t="shared" si="21"/>
        <v>盛岡城西中中</v>
      </c>
      <c r="K354" s="757" t="s">
        <v>2645</v>
      </c>
      <c r="L354" s="13" t="str">
        <f t="shared" si="20"/>
        <v>ﾐｳﾗ ﾊﾙﾄ</v>
      </c>
      <c r="M354" s="772"/>
      <c r="O354" s="13">
        <v>425</v>
      </c>
      <c r="P354" s="647" t="s">
        <v>807</v>
      </c>
      <c r="Q354" s="757" t="s">
        <v>6123</v>
      </c>
      <c r="R354" s="757" t="s">
        <v>5590</v>
      </c>
      <c r="S354" s="757" t="s">
        <v>273</v>
      </c>
      <c r="T354" s="757" t="s">
        <v>4414</v>
      </c>
      <c r="U354" s="757">
        <v>3</v>
      </c>
      <c r="W354" s="649" t="str">
        <f>IF($S354="","",(VLOOKUP($S354,所属・種目コード!$B$2:$D$160,3,0)))</f>
        <v>031160</v>
      </c>
      <c r="X354" t="s">
        <v>3592</v>
      </c>
      <c r="Y354" s="758" t="str">
        <f t="shared" si="22"/>
        <v>久慈夏井中中</v>
      </c>
      <c r="Z354" s="757" t="s">
        <v>4769</v>
      </c>
      <c r="AA354" s="769" t="str">
        <f t="shared" si="23"/>
        <v>ﾏｻｷ ｱｲﾅ</v>
      </c>
    </row>
    <row r="355" spans="2:27" ht="17" customHeight="1">
      <c r="B355" s="757">
        <v>422</v>
      </c>
      <c r="C355" s="757" t="s">
        <v>6888</v>
      </c>
      <c r="D355" s="757" t="s">
        <v>1501</v>
      </c>
      <c r="E355" s="757" t="s">
        <v>1425</v>
      </c>
      <c r="F355" s="757">
        <v>1</v>
      </c>
      <c r="G355" s="757">
        <v>2</v>
      </c>
      <c r="H355" s="649" t="str">
        <f>IF($E355="","",(VLOOKUP($E355,所属・種目コード!$B$2:$D$160,3,0)))</f>
        <v>031228</v>
      </c>
      <c r="I355" t="s">
        <v>3592</v>
      </c>
      <c r="J355" s="758" t="str">
        <f t="shared" si="21"/>
        <v>盛岡城西中中</v>
      </c>
      <c r="K355" s="757" t="s">
        <v>2646</v>
      </c>
      <c r="L355" s="13" t="str">
        <f t="shared" si="20"/>
        <v>ﾔﾏｳﾁ ｹｲﾀ</v>
      </c>
      <c r="M355" s="772"/>
      <c r="O355" s="13">
        <v>426</v>
      </c>
      <c r="P355" s="647" t="s">
        <v>807</v>
      </c>
      <c r="Q355" s="757" t="s">
        <v>6124</v>
      </c>
      <c r="R355" s="757" t="s">
        <v>5591</v>
      </c>
      <c r="S355" s="757" t="s">
        <v>273</v>
      </c>
      <c r="T355" s="757" t="s">
        <v>4414</v>
      </c>
      <c r="U355" s="757">
        <v>2</v>
      </c>
      <c r="W355" s="649" t="str">
        <f>IF($S355="","",(VLOOKUP($S355,所属・種目コード!$B$2:$D$160,3,0)))</f>
        <v>031160</v>
      </c>
      <c r="X355" t="s">
        <v>3592</v>
      </c>
      <c r="Y355" s="758" t="str">
        <f t="shared" si="22"/>
        <v>久慈夏井中中</v>
      </c>
      <c r="Z355" s="757" t="s">
        <v>4770</v>
      </c>
      <c r="AA355" s="769" t="str">
        <f t="shared" si="23"/>
        <v>ﾏｻｷ ﾕｳｶ</v>
      </c>
    </row>
    <row r="356" spans="2:27" ht="17" customHeight="1">
      <c r="B356" s="757">
        <v>423</v>
      </c>
      <c r="C356" s="757" t="s">
        <v>6889</v>
      </c>
      <c r="D356" s="757" t="s">
        <v>1502</v>
      </c>
      <c r="E356" s="757" t="s">
        <v>1425</v>
      </c>
      <c r="F356" s="757">
        <v>1</v>
      </c>
      <c r="G356" s="757">
        <v>2</v>
      </c>
      <c r="H356" s="649" t="str">
        <f>IF($E356="","",(VLOOKUP($E356,所属・種目コード!$B$2:$D$160,3,0)))</f>
        <v>031228</v>
      </c>
      <c r="I356" t="s">
        <v>3592</v>
      </c>
      <c r="J356" s="758" t="str">
        <f t="shared" si="21"/>
        <v>盛岡城西中中</v>
      </c>
      <c r="K356" s="757" t="s">
        <v>2647</v>
      </c>
      <c r="L356" s="13" t="str">
        <f t="shared" si="20"/>
        <v>ﾔﾏｼﾀ ﾄｳﾔ</v>
      </c>
      <c r="M356" s="772"/>
      <c r="O356" s="13">
        <v>427</v>
      </c>
      <c r="P356" s="647" t="s">
        <v>807</v>
      </c>
      <c r="Q356" s="757" t="s">
        <v>1286</v>
      </c>
      <c r="R356" s="757" t="s">
        <v>1287</v>
      </c>
      <c r="S356" s="757" t="s">
        <v>422</v>
      </c>
      <c r="T356" s="757" t="s">
        <v>4414</v>
      </c>
      <c r="U356" s="757">
        <v>3</v>
      </c>
      <c r="W356" s="649" t="str">
        <f>IF($S356="","",(VLOOKUP($S356,所属・種目コード!$B$2:$D$160,3,0)))</f>
        <v>031225</v>
      </c>
      <c r="X356" t="s">
        <v>3592</v>
      </c>
      <c r="Y356" s="758" t="str">
        <f t="shared" si="22"/>
        <v>盛岡下小路中中</v>
      </c>
      <c r="Z356" s="757" t="s">
        <v>4771</v>
      </c>
      <c r="AA356" s="769" t="str">
        <f t="shared" si="23"/>
        <v>ｸﾛｻﾜ ﾕﾅ</v>
      </c>
    </row>
    <row r="357" spans="2:27" ht="17" customHeight="1">
      <c r="B357" s="757">
        <v>424</v>
      </c>
      <c r="C357" s="757" t="s">
        <v>6890</v>
      </c>
      <c r="D357" s="757" t="s">
        <v>1180</v>
      </c>
      <c r="E357" s="757" t="s">
        <v>369</v>
      </c>
      <c r="F357" s="757">
        <v>1</v>
      </c>
      <c r="G357" s="757">
        <v>3</v>
      </c>
      <c r="H357" s="649" t="str">
        <f>IF($E357="","",(VLOOKUP($E357,所属・種目コード!$B$2:$D$160,3,0)))</f>
        <v>031205</v>
      </c>
      <c r="I357" t="s">
        <v>3592</v>
      </c>
      <c r="J357" s="758" t="str">
        <f t="shared" si="21"/>
        <v>洋野種市中中</v>
      </c>
      <c r="K357" s="757" t="s">
        <v>2648</v>
      </c>
      <c r="L357" s="13" t="str">
        <f t="shared" si="20"/>
        <v>ｺｼﾀ ｷﾞｲﾁ</v>
      </c>
      <c r="M357" s="772"/>
      <c r="O357" s="13">
        <v>428</v>
      </c>
      <c r="P357" s="647" t="s">
        <v>807</v>
      </c>
      <c r="Q357" s="757" t="s">
        <v>1288</v>
      </c>
      <c r="R357" s="757" t="s">
        <v>1289</v>
      </c>
      <c r="S357" s="757" t="s">
        <v>422</v>
      </c>
      <c r="T357" s="757" t="s">
        <v>4414</v>
      </c>
      <c r="U357" s="757">
        <v>3</v>
      </c>
      <c r="W357" s="649" t="str">
        <f>IF($S357="","",(VLOOKUP($S357,所属・種目コード!$B$2:$D$160,3,0)))</f>
        <v>031225</v>
      </c>
      <c r="X357" t="s">
        <v>3592</v>
      </c>
      <c r="Y357" s="758" t="str">
        <f t="shared" si="22"/>
        <v>盛岡下小路中中</v>
      </c>
      <c r="Z357" s="757" t="s">
        <v>4772</v>
      </c>
      <c r="AA357" s="769" t="str">
        <f t="shared" si="23"/>
        <v>ｺｼﾏﾜﾘ ｱｺ</v>
      </c>
    </row>
    <row r="358" spans="2:27" ht="17" customHeight="1">
      <c r="B358" s="757">
        <v>425</v>
      </c>
      <c r="C358" s="757" t="s">
        <v>7732</v>
      </c>
      <c r="D358" s="757" t="s">
        <v>3771</v>
      </c>
      <c r="E358" s="757" t="s">
        <v>369</v>
      </c>
      <c r="F358" s="757">
        <v>1</v>
      </c>
      <c r="G358" s="757">
        <v>3</v>
      </c>
      <c r="H358" s="649" t="str">
        <f>IF($E358="","",(VLOOKUP($E358,所属・種目コード!$B$2:$D$160,3,0)))</f>
        <v>031205</v>
      </c>
      <c r="I358" t="s">
        <v>3592</v>
      </c>
      <c r="J358" s="758" t="str">
        <f t="shared" si="21"/>
        <v>洋野種市中中</v>
      </c>
      <c r="K358" s="757" t="s">
        <v>2649</v>
      </c>
      <c r="L358" s="13" t="str">
        <f t="shared" si="20"/>
        <v>ﾌｯｷﾘ ﾋﾋﾞｷ</v>
      </c>
      <c r="M358" s="772"/>
      <c r="O358" s="13">
        <v>429</v>
      </c>
      <c r="P358" s="647" t="s">
        <v>807</v>
      </c>
      <c r="Q358" s="757" t="s">
        <v>1290</v>
      </c>
      <c r="R358" s="757" t="s">
        <v>1291</v>
      </c>
      <c r="S358" s="757" t="s">
        <v>422</v>
      </c>
      <c r="T358" s="757" t="s">
        <v>4414</v>
      </c>
      <c r="U358" s="757">
        <v>3</v>
      </c>
      <c r="W358" s="649" t="str">
        <f>IF($S358="","",(VLOOKUP($S358,所属・種目コード!$B$2:$D$160,3,0)))</f>
        <v>031225</v>
      </c>
      <c r="X358" t="s">
        <v>3592</v>
      </c>
      <c r="Y358" s="758" t="str">
        <f t="shared" si="22"/>
        <v>盛岡下小路中中</v>
      </c>
      <c r="Z358" s="757" t="s">
        <v>4773</v>
      </c>
      <c r="AA358" s="769" t="str">
        <f t="shared" si="23"/>
        <v>ｻﾜｳﾁ ｻﾔｶ</v>
      </c>
    </row>
    <row r="359" spans="2:27" ht="17" customHeight="1">
      <c r="B359" s="757">
        <v>426</v>
      </c>
      <c r="C359" s="757" t="s">
        <v>6891</v>
      </c>
      <c r="D359" s="757" t="s">
        <v>1181</v>
      </c>
      <c r="E359" s="757" t="s">
        <v>369</v>
      </c>
      <c r="F359" s="757">
        <v>1</v>
      </c>
      <c r="G359" s="757">
        <v>3</v>
      </c>
      <c r="H359" s="649" t="str">
        <f>IF($E359="","",(VLOOKUP($E359,所属・種目コード!$B$2:$D$160,3,0)))</f>
        <v>031205</v>
      </c>
      <c r="I359" t="s">
        <v>3592</v>
      </c>
      <c r="J359" s="758" t="str">
        <f t="shared" si="21"/>
        <v>洋野種市中中</v>
      </c>
      <c r="K359" s="757" t="s">
        <v>2650</v>
      </c>
      <c r="L359" s="13" t="str">
        <f t="shared" si="20"/>
        <v>ﾔﾁﾅｶ ｼｭｳ</v>
      </c>
      <c r="M359" s="772"/>
      <c r="O359" s="13">
        <v>430</v>
      </c>
      <c r="P359" s="647" t="s">
        <v>807</v>
      </c>
      <c r="Q359" s="757" t="s">
        <v>1292</v>
      </c>
      <c r="R359" s="757" t="s">
        <v>1293</v>
      </c>
      <c r="S359" s="757" t="s">
        <v>422</v>
      </c>
      <c r="T359" s="757" t="s">
        <v>4414</v>
      </c>
      <c r="U359" s="757">
        <v>3</v>
      </c>
      <c r="W359" s="649" t="str">
        <f>IF($S359="","",(VLOOKUP($S359,所属・種目コード!$B$2:$D$160,3,0)))</f>
        <v>031225</v>
      </c>
      <c r="X359" t="s">
        <v>3592</v>
      </c>
      <c r="Y359" s="758" t="str">
        <f t="shared" si="22"/>
        <v>盛岡下小路中中</v>
      </c>
      <c r="Z359" s="757" t="s">
        <v>4774</v>
      </c>
      <c r="AA359" s="769" t="str">
        <f t="shared" si="23"/>
        <v>ﾀｶｵｶ ﾐﾕｳ</v>
      </c>
    </row>
    <row r="360" spans="2:27" ht="17" customHeight="1">
      <c r="B360" s="757">
        <v>427</v>
      </c>
      <c r="C360" s="757" t="s">
        <v>6892</v>
      </c>
      <c r="D360" s="757" t="s">
        <v>3772</v>
      </c>
      <c r="E360" s="757" t="s">
        <v>369</v>
      </c>
      <c r="F360" s="757">
        <v>1</v>
      </c>
      <c r="G360" s="757">
        <v>3</v>
      </c>
      <c r="H360" s="649" t="str">
        <f>IF($E360="","",(VLOOKUP($E360,所属・種目コード!$B$2:$D$160,3,0)))</f>
        <v>031205</v>
      </c>
      <c r="I360" t="s">
        <v>3592</v>
      </c>
      <c r="J360" s="758" t="str">
        <f t="shared" si="21"/>
        <v>洋野種市中中</v>
      </c>
      <c r="K360" s="757" t="s">
        <v>2651</v>
      </c>
      <c r="L360" s="13" t="str">
        <f t="shared" si="20"/>
        <v>ﾔﾏﾀﾞ ｱｻﾋ</v>
      </c>
      <c r="M360" s="772"/>
      <c r="O360" s="13">
        <v>431</v>
      </c>
      <c r="P360" s="647" t="s">
        <v>807</v>
      </c>
      <c r="Q360" s="757" t="s">
        <v>1297</v>
      </c>
      <c r="R360" s="757" t="s">
        <v>1298</v>
      </c>
      <c r="S360" s="757" t="s">
        <v>422</v>
      </c>
      <c r="T360" s="757" t="s">
        <v>4414</v>
      </c>
      <c r="U360" s="757">
        <v>3</v>
      </c>
      <c r="W360" s="649" t="str">
        <f>IF($S360="","",(VLOOKUP($S360,所属・種目コード!$B$2:$D$160,3,0)))</f>
        <v>031225</v>
      </c>
      <c r="X360" t="s">
        <v>3592</v>
      </c>
      <c r="Y360" s="758" t="str">
        <f t="shared" si="22"/>
        <v>盛岡下小路中中</v>
      </c>
      <c r="Z360" s="757" t="s">
        <v>4775</v>
      </c>
      <c r="AA360" s="769" t="str">
        <f t="shared" si="23"/>
        <v>ﾔﾊﾊﾞ ﾏｲ</v>
      </c>
    </row>
    <row r="361" spans="2:27" ht="17" customHeight="1">
      <c r="B361" s="757">
        <v>428</v>
      </c>
      <c r="C361" s="757" t="s">
        <v>7733</v>
      </c>
      <c r="D361" s="757" t="s">
        <v>3773</v>
      </c>
      <c r="E361" s="757" t="s">
        <v>369</v>
      </c>
      <c r="F361" s="757">
        <v>1</v>
      </c>
      <c r="G361" s="757">
        <v>2</v>
      </c>
      <c r="H361" s="649" t="str">
        <f>IF($E361="","",(VLOOKUP($E361,所属・種目コード!$B$2:$D$160,3,0)))</f>
        <v>031205</v>
      </c>
      <c r="I361" t="s">
        <v>3592</v>
      </c>
      <c r="J361" s="758" t="str">
        <f t="shared" si="21"/>
        <v>洋野種市中中</v>
      </c>
      <c r="K361" s="757" t="s">
        <v>2652</v>
      </c>
      <c r="L361" s="13" t="str">
        <f t="shared" si="20"/>
        <v>ｱｵﾀ ﾅｺﾞﾑ</v>
      </c>
      <c r="M361" s="772"/>
      <c r="O361" s="13">
        <v>432</v>
      </c>
      <c r="P361" s="647" t="s">
        <v>807</v>
      </c>
      <c r="Q361" s="757" t="s">
        <v>2118</v>
      </c>
      <c r="R361" s="757" t="s">
        <v>1860</v>
      </c>
      <c r="S361" s="757" t="s">
        <v>422</v>
      </c>
      <c r="T361" s="757" t="s">
        <v>4414</v>
      </c>
      <c r="U361" s="757">
        <v>2</v>
      </c>
      <c r="W361" s="649" t="str">
        <f>IF($S361="","",(VLOOKUP($S361,所属・種目コード!$B$2:$D$160,3,0)))</f>
        <v>031225</v>
      </c>
      <c r="X361" t="s">
        <v>3592</v>
      </c>
      <c r="Y361" s="758" t="str">
        <f t="shared" si="22"/>
        <v>盛岡下小路中中</v>
      </c>
      <c r="Z361" s="757" t="s">
        <v>4776</v>
      </c>
      <c r="AA361" s="769" t="str">
        <f t="shared" si="23"/>
        <v>ｻｻｷ ｲﾛﾊ</v>
      </c>
    </row>
    <row r="362" spans="2:27" ht="17" customHeight="1">
      <c r="B362" s="757">
        <v>429</v>
      </c>
      <c r="C362" s="757" t="s">
        <v>6893</v>
      </c>
      <c r="D362" s="757" t="s">
        <v>3774</v>
      </c>
      <c r="E362" s="757" t="s">
        <v>369</v>
      </c>
      <c r="F362" s="757">
        <v>1</v>
      </c>
      <c r="G362" s="757">
        <v>2</v>
      </c>
      <c r="H362" s="649" t="str">
        <f>IF($E362="","",(VLOOKUP($E362,所属・種目コード!$B$2:$D$160,3,0)))</f>
        <v>031205</v>
      </c>
      <c r="I362" t="s">
        <v>3592</v>
      </c>
      <c r="J362" s="758" t="str">
        <f t="shared" si="21"/>
        <v>洋野種市中中</v>
      </c>
      <c r="K362" s="757" t="s">
        <v>2653</v>
      </c>
      <c r="L362" s="13" t="str">
        <f t="shared" si="20"/>
        <v>ｳｴﾊﾀ ﾊﾔﾄ</v>
      </c>
      <c r="M362" s="772"/>
      <c r="O362" s="13">
        <v>433</v>
      </c>
      <c r="P362" s="647" t="s">
        <v>807</v>
      </c>
      <c r="Q362" s="757" t="s">
        <v>6125</v>
      </c>
      <c r="R362" s="757" t="s">
        <v>5592</v>
      </c>
      <c r="S362" s="757" t="s">
        <v>370</v>
      </c>
      <c r="T362" s="757" t="s">
        <v>4414</v>
      </c>
      <c r="U362" s="757">
        <v>3</v>
      </c>
      <c r="W362" s="649" t="str">
        <f>IF($S362="","",(VLOOKUP($S362,所属・種目コード!$B$2:$D$160,3,0)))</f>
        <v>031207</v>
      </c>
      <c r="X362" t="s">
        <v>3592</v>
      </c>
      <c r="Y362" s="758" t="str">
        <f t="shared" si="22"/>
        <v>宮古河南中中</v>
      </c>
      <c r="Z362" s="757" t="s">
        <v>4777</v>
      </c>
      <c r="AA362" s="769" t="str">
        <f t="shared" si="23"/>
        <v>ｲﾊﾗ ﾕﾅ</v>
      </c>
    </row>
    <row r="363" spans="2:27" ht="17" customHeight="1">
      <c r="B363" s="757">
        <v>430</v>
      </c>
      <c r="C363" s="757" t="s">
        <v>6894</v>
      </c>
      <c r="D363" s="757" t="s">
        <v>3775</v>
      </c>
      <c r="E363" s="757" t="s">
        <v>369</v>
      </c>
      <c r="F363" s="757">
        <v>1</v>
      </c>
      <c r="G363" s="757">
        <v>2</v>
      </c>
      <c r="H363" s="649" t="str">
        <f>IF($E363="","",(VLOOKUP($E363,所属・種目コード!$B$2:$D$160,3,0)))</f>
        <v>031205</v>
      </c>
      <c r="I363" t="s">
        <v>3592</v>
      </c>
      <c r="J363" s="758" t="str">
        <f t="shared" si="21"/>
        <v>洋野種市中中</v>
      </c>
      <c r="K363" s="757" t="s">
        <v>2654</v>
      </c>
      <c r="L363" s="13" t="str">
        <f t="shared" si="20"/>
        <v>ﾀｶﾑﾗ ｹﾝｼ</v>
      </c>
      <c r="M363" s="772"/>
      <c r="O363" s="13">
        <v>434</v>
      </c>
      <c r="P363" s="647" t="s">
        <v>807</v>
      </c>
      <c r="Q363" s="757" t="s">
        <v>6126</v>
      </c>
      <c r="R363" s="757" t="s">
        <v>5593</v>
      </c>
      <c r="S363" s="757" t="s">
        <v>370</v>
      </c>
      <c r="T363" s="757" t="s">
        <v>4414</v>
      </c>
      <c r="U363" s="757">
        <v>3</v>
      </c>
      <c r="W363" s="649" t="str">
        <f>IF($S363="","",(VLOOKUP($S363,所属・種目コード!$B$2:$D$160,3,0)))</f>
        <v>031207</v>
      </c>
      <c r="X363" t="s">
        <v>3592</v>
      </c>
      <c r="Y363" s="758" t="str">
        <f t="shared" si="22"/>
        <v>宮古河南中中</v>
      </c>
      <c r="Z363" s="757" t="s">
        <v>4778</v>
      </c>
      <c r="AA363" s="769" t="str">
        <f t="shared" si="23"/>
        <v>ｲﾜｷ ﾕﾂｷ</v>
      </c>
    </row>
    <row r="364" spans="2:27" ht="17" customHeight="1">
      <c r="B364" s="757">
        <v>431</v>
      </c>
      <c r="C364" s="757" t="s">
        <v>6895</v>
      </c>
      <c r="D364" s="757" t="s">
        <v>3776</v>
      </c>
      <c r="E364" s="757" t="s">
        <v>369</v>
      </c>
      <c r="F364" s="757">
        <v>1</v>
      </c>
      <c r="G364" s="757">
        <v>2</v>
      </c>
      <c r="H364" s="649" t="str">
        <f>IF($E364="","",(VLOOKUP($E364,所属・種目コード!$B$2:$D$160,3,0)))</f>
        <v>031205</v>
      </c>
      <c r="I364" t="s">
        <v>3592</v>
      </c>
      <c r="J364" s="758" t="str">
        <f t="shared" si="21"/>
        <v>洋野種市中中</v>
      </c>
      <c r="K364" s="757" t="s">
        <v>2655</v>
      </c>
      <c r="L364" s="13" t="str">
        <f t="shared" si="20"/>
        <v>ﾊﾞﾊﾞ ｻﾄｼ</v>
      </c>
      <c r="M364" s="772"/>
      <c r="O364" s="13">
        <v>435</v>
      </c>
      <c r="P364" s="647" t="s">
        <v>807</v>
      </c>
      <c r="Q364" s="757" t="s">
        <v>6127</v>
      </c>
      <c r="R364" s="757" t="s">
        <v>5594</v>
      </c>
      <c r="S364" s="757" t="s">
        <v>370</v>
      </c>
      <c r="T364" s="757" t="s">
        <v>4414</v>
      </c>
      <c r="U364" s="757">
        <v>3</v>
      </c>
      <c r="W364" s="649" t="str">
        <f>IF($S364="","",(VLOOKUP($S364,所属・種目コード!$B$2:$D$160,3,0)))</f>
        <v>031207</v>
      </c>
      <c r="X364" t="s">
        <v>3592</v>
      </c>
      <c r="Y364" s="758" t="str">
        <f t="shared" si="22"/>
        <v>宮古河南中中</v>
      </c>
      <c r="Z364" s="757" t="s">
        <v>4779</v>
      </c>
      <c r="AA364" s="769" t="str">
        <f t="shared" si="23"/>
        <v>ﾉｻﾞｷ ｶﾘﾝ</v>
      </c>
    </row>
    <row r="365" spans="2:27" ht="17" customHeight="1">
      <c r="B365" s="757">
        <v>432</v>
      </c>
      <c r="C365" s="757" t="s">
        <v>7641</v>
      </c>
      <c r="D365" s="757" t="s">
        <v>3777</v>
      </c>
      <c r="E365" s="757" t="s">
        <v>3594</v>
      </c>
      <c r="F365" s="757">
        <v>1</v>
      </c>
      <c r="G365" s="757">
        <v>3</v>
      </c>
      <c r="H365" s="649" t="str">
        <f>IF($E365="","",(VLOOKUP($E365,所属・種目コード!$B$2:$D$160,3,0)))</f>
        <v>031237</v>
      </c>
      <c r="I365" t="s">
        <v>3592</v>
      </c>
      <c r="J365" s="758" t="str">
        <f t="shared" si="21"/>
        <v>見前南中中</v>
      </c>
      <c r="K365" s="757" t="s">
        <v>2656</v>
      </c>
      <c r="L365" s="13" t="str">
        <f t="shared" si="20"/>
        <v>ｻｻｷ ﾀｸﾐ</v>
      </c>
      <c r="M365" s="772"/>
      <c r="O365" s="13">
        <v>436</v>
      </c>
      <c r="P365" s="647" t="s">
        <v>807</v>
      </c>
      <c r="Q365" s="757" t="s">
        <v>6128</v>
      </c>
      <c r="R365" s="757" t="s">
        <v>5595</v>
      </c>
      <c r="S365" s="757" t="s">
        <v>370</v>
      </c>
      <c r="T365" s="757" t="s">
        <v>4414</v>
      </c>
      <c r="U365" s="757">
        <v>3</v>
      </c>
      <c r="W365" s="649" t="str">
        <f>IF($S365="","",(VLOOKUP($S365,所属・種目コード!$B$2:$D$160,3,0)))</f>
        <v>031207</v>
      </c>
      <c r="X365" t="s">
        <v>3592</v>
      </c>
      <c r="Y365" s="758" t="str">
        <f t="shared" si="22"/>
        <v>宮古河南中中</v>
      </c>
      <c r="Z365" s="757" t="s">
        <v>4780</v>
      </c>
      <c r="AA365" s="769" t="str">
        <f t="shared" si="23"/>
        <v>ﾊﾀｹﾔﾏ ﾁﾎ</v>
      </c>
    </row>
    <row r="366" spans="2:27" ht="17" customHeight="1">
      <c r="B366" s="757">
        <v>433</v>
      </c>
      <c r="C366" s="757" t="s">
        <v>6896</v>
      </c>
      <c r="D366" s="757" t="s">
        <v>1103</v>
      </c>
      <c r="E366" s="757" t="s">
        <v>3594</v>
      </c>
      <c r="F366" s="757">
        <v>1</v>
      </c>
      <c r="G366" s="757">
        <v>3</v>
      </c>
      <c r="H366" s="649" t="str">
        <f>IF($E366="","",(VLOOKUP($E366,所属・種目コード!$B$2:$D$160,3,0)))</f>
        <v>031237</v>
      </c>
      <c r="I366" t="s">
        <v>3592</v>
      </c>
      <c r="J366" s="758" t="str">
        <f t="shared" si="21"/>
        <v>見前南中中</v>
      </c>
      <c r="K366" s="757" t="s">
        <v>2657</v>
      </c>
      <c r="L366" s="13" t="str">
        <f t="shared" si="20"/>
        <v>ｻﾜｸﾞﾁ ﾕｳﾀﾞｲ</v>
      </c>
      <c r="M366" s="772"/>
      <c r="O366" s="13">
        <v>437</v>
      </c>
      <c r="P366" s="647" t="s">
        <v>807</v>
      </c>
      <c r="Q366" s="757" t="s">
        <v>6466</v>
      </c>
      <c r="R366" s="757" t="s">
        <v>5596</v>
      </c>
      <c r="S366" s="757" t="s">
        <v>370</v>
      </c>
      <c r="T366" s="757" t="s">
        <v>4414</v>
      </c>
      <c r="U366" s="757">
        <v>3</v>
      </c>
      <c r="W366" s="649" t="str">
        <f>IF($S366="","",(VLOOKUP($S366,所属・種目コード!$B$2:$D$160,3,0)))</f>
        <v>031207</v>
      </c>
      <c r="X366" t="s">
        <v>3592</v>
      </c>
      <c r="Y366" s="758" t="str">
        <f t="shared" si="22"/>
        <v>宮古河南中中</v>
      </c>
      <c r="Z366" s="757" t="s">
        <v>4781</v>
      </c>
      <c r="AA366" s="769" t="str">
        <f t="shared" si="23"/>
        <v>ﾌﾅﾔﾏ ﾕｳｲ</v>
      </c>
    </row>
    <row r="367" spans="2:27" ht="17" customHeight="1">
      <c r="B367" s="757">
        <v>434</v>
      </c>
      <c r="C367" s="757" t="s">
        <v>6897</v>
      </c>
      <c r="D367" s="757" t="s">
        <v>1104</v>
      </c>
      <c r="E367" s="757" t="s">
        <v>3594</v>
      </c>
      <c r="F367" s="757">
        <v>1</v>
      </c>
      <c r="G367" s="757">
        <v>3</v>
      </c>
      <c r="H367" s="649" t="str">
        <f>IF($E367="","",(VLOOKUP($E367,所属・種目コード!$B$2:$D$160,3,0)))</f>
        <v>031237</v>
      </c>
      <c r="I367" t="s">
        <v>3592</v>
      </c>
      <c r="J367" s="758" t="str">
        <f t="shared" si="21"/>
        <v>見前南中中</v>
      </c>
      <c r="K367" s="757" t="s">
        <v>2658</v>
      </c>
      <c r="L367" s="13" t="str">
        <f t="shared" si="20"/>
        <v>ﾆｯﾀ ｼｮｳﾔ</v>
      </c>
      <c r="M367" s="772"/>
      <c r="O367" s="13">
        <v>438</v>
      </c>
      <c r="P367" s="647" t="s">
        <v>807</v>
      </c>
      <c r="Q367" s="757" t="s">
        <v>6129</v>
      </c>
      <c r="R367" s="757" t="s">
        <v>5597</v>
      </c>
      <c r="S367" s="757" t="s">
        <v>370</v>
      </c>
      <c r="T367" s="757" t="s">
        <v>4414</v>
      </c>
      <c r="U367" s="757">
        <v>2</v>
      </c>
      <c r="W367" s="649" t="str">
        <f>IF($S367="","",(VLOOKUP($S367,所属・種目コード!$B$2:$D$160,3,0)))</f>
        <v>031207</v>
      </c>
      <c r="X367" t="s">
        <v>3592</v>
      </c>
      <c r="Y367" s="758" t="str">
        <f t="shared" si="22"/>
        <v>宮古河南中中</v>
      </c>
      <c r="Z367" s="757" t="s">
        <v>4782</v>
      </c>
      <c r="AA367" s="769" t="str">
        <f t="shared" si="23"/>
        <v>ﾅｶﾑﾗ ﾕﾅ</v>
      </c>
    </row>
    <row r="368" spans="2:27" ht="17" customHeight="1">
      <c r="B368" s="757">
        <v>435</v>
      </c>
      <c r="C368" s="757" t="s">
        <v>6898</v>
      </c>
      <c r="D368" s="757" t="s">
        <v>989</v>
      </c>
      <c r="E368" s="757" t="s">
        <v>3594</v>
      </c>
      <c r="F368" s="757">
        <v>1</v>
      </c>
      <c r="G368" s="757">
        <v>3</v>
      </c>
      <c r="H368" s="649" t="str">
        <f>IF($E368="","",(VLOOKUP($E368,所属・種目コード!$B$2:$D$160,3,0)))</f>
        <v>031237</v>
      </c>
      <c r="I368" t="s">
        <v>3592</v>
      </c>
      <c r="J368" s="758" t="str">
        <f t="shared" si="21"/>
        <v>見前南中中</v>
      </c>
      <c r="K368" s="757" t="s">
        <v>2659</v>
      </c>
      <c r="L368" s="13" t="str">
        <f t="shared" si="20"/>
        <v>ﾍﾞﾆﾔ ﾀｸﾄ</v>
      </c>
      <c r="M368" s="772"/>
      <c r="O368" s="13">
        <v>439</v>
      </c>
      <c r="P368" s="647" t="s">
        <v>807</v>
      </c>
      <c r="Q368" s="757" t="s">
        <v>6130</v>
      </c>
      <c r="R368" s="757" t="s">
        <v>5598</v>
      </c>
      <c r="S368" s="757" t="s">
        <v>370</v>
      </c>
      <c r="T368" s="757" t="s">
        <v>4414</v>
      </c>
      <c r="U368" s="757">
        <v>2</v>
      </c>
      <c r="W368" s="649" t="str">
        <f>IF($S368="","",(VLOOKUP($S368,所属・種目コード!$B$2:$D$160,3,0)))</f>
        <v>031207</v>
      </c>
      <c r="X368" t="s">
        <v>3592</v>
      </c>
      <c r="Y368" s="758" t="str">
        <f t="shared" si="22"/>
        <v>宮古河南中中</v>
      </c>
      <c r="Z368" s="757" t="s">
        <v>4783</v>
      </c>
      <c r="AA368" s="769" t="str">
        <f t="shared" si="23"/>
        <v>ﾊﾀｹﾔﾏ ｻｷ</v>
      </c>
    </row>
    <row r="369" spans="2:27" ht="17" customHeight="1">
      <c r="B369" s="757">
        <v>436</v>
      </c>
      <c r="C369" s="757" t="s">
        <v>6899</v>
      </c>
      <c r="D369" s="757" t="s">
        <v>3778</v>
      </c>
      <c r="E369" s="757" t="s">
        <v>3594</v>
      </c>
      <c r="F369" s="757">
        <v>1</v>
      </c>
      <c r="G369" s="757">
        <v>3</v>
      </c>
      <c r="H369" s="649" t="str">
        <f>IF($E369="","",(VLOOKUP($E369,所属・種目コード!$B$2:$D$160,3,0)))</f>
        <v>031237</v>
      </c>
      <c r="I369" t="s">
        <v>3592</v>
      </c>
      <c r="J369" s="758" t="str">
        <f t="shared" si="21"/>
        <v>見前南中中</v>
      </c>
      <c r="K369" s="757" t="s">
        <v>2660</v>
      </c>
      <c r="L369" s="13" t="str">
        <f t="shared" si="20"/>
        <v>ﾖｼﾀﾞ ｲｻｷ</v>
      </c>
      <c r="M369" s="772"/>
      <c r="O369" s="13">
        <v>449</v>
      </c>
      <c r="P369" s="647" t="s">
        <v>807</v>
      </c>
      <c r="Q369" s="757" t="s">
        <v>6131</v>
      </c>
      <c r="R369" s="757" t="s">
        <v>5599</v>
      </c>
      <c r="S369" s="757" t="s">
        <v>5985</v>
      </c>
      <c r="T369" s="757" t="s">
        <v>4414</v>
      </c>
      <c r="U369" s="757">
        <v>3</v>
      </c>
      <c r="W369" s="649" t="str">
        <f>IF($S369="","",(VLOOKUP($S369,所属・種目コード!$B$2:$D$160,3,0)))</f>
        <v>031148</v>
      </c>
      <c r="X369" t="s">
        <v>3592</v>
      </c>
      <c r="Y369" s="758" t="str">
        <f t="shared" si="22"/>
        <v>軽米中中</v>
      </c>
      <c r="Z369" s="757" t="s">
        <v>4784</v>
      </c>
      <c r="AA369" s="769" t="str">
        <f t="shared" si="23"/>
        <v>ｵｵｻｷ ｱﾑ</v>
      </c>
    </row>
    <row r="370" spans="2:27" ht="17" customHeight="1">
      <c r="B370" s="757">
        <v>437</v>
      </c>
      <c r="C370" s="757" t="s">
        <v>6900</v>
      </c>
      <c r="D370" s="757" t="s">
        <v>1529</v>
      </c>
      <c r="E370" s="757" t="s">
        <v>3594</v>
      </c>
      <c r="F370" s="757">
        <v>1</v>
      </c>
      <c r="G370" s="757">
        <v>2</v>
      </c>
      <c r="H370" s="649" t="str">
        <f>IF($E370="","",(VLOOKUP($E370,所属・種目コード!$B$2:$D$160,3,0)))</f>
        <v>031237</v>
      </c>
      <c r="I370" t="s">
        <v>3592</v>
      </c>
      <c r="J370" s="758" t="str">
        <f t="shared" si="21"/>
        <v>見前南中中</v>
      </c>
      <c r="K370" s="757" t="s">
        <v>2661</v>
      </c>
      <c r="L370" s="13" t="str">
        <f t="shared" si="20"/>
        <v>ｲﾄｳ ﾋﾛﾄ</v>
      </c>
      <c r="M370" s="772"/>
      <c r="O370" s="13">
        <v>450</v>
      </c>
      <c r="P370" s="647" t="s">
        <v>807</v>
      </c>
      <c r="Q370" s="757" t="s">
        <v>6132</v>
      </c>
      <c r="R370" s="757" t="s">
        <v>5600</v>
      </c>
      <c r="S370" s="757" t="s">
        <v>5985</v>
      </c>
      <c r="T370" s="757" t="s">
        <v>4414</v>
      </c>
      <c r="U370" s="757">
        <v>3</v>
      </c>
      <c r="W370" s="649" t="str">
        <f>IF($S370="","",(VLOOKUP($S370,所属・種目コード!$B$2:$D$160,3,0)))</f>
        <v>031148</v>
      </c>
      <c r="X370" t="s">
        <v>3592</v>
      </c>
      <c r="Y370" s="758" t="str">
        <f t="shared" si="22"/>
        <v>軽米中中</v>
      </c>
      <c r="Z370" s="757" t="s">
        <v>4785</v>
      </c>
      <c r="AA370" s="769" t="str">
        <f t="shared" si="23"/>
        <v>ﾜﾉ ｱｲﾘ</v>
      </c>
    </row>
    <row r="371" spans="2:27" ht="17" customHeight="1">
      <c r="B371" s="757">
        <v>438</v>
      </c>
      <c r="C371" s="757" t="s">
        <v>6901</v>
      </c>
      <c r="D371" s="757" t="s">
        <v>3779</v>
      </c>
      <c r="E371" s="757" t="s">
        <v>3594</v>
      </c>
      <c r="F371" s="757">
        <v>1</v>
      </c>
      <c r="G371" s="757">
        <v>2</v>
      </c>
      <c r="H371" s="649" t="str">
        <f>IF($E371="","",(VLOOKUP($E371,所属・種目コード!$B$2:$D$160,3,0)))</f>
        <v>031237</v>
      </c>
      <c r="I371" t="s">
        <v>3592</v>
      </c>
      <c r="J371" s="758" t="str">
        <f t="shared" si="21"/>
        <v>見前南中中</v>
      </c>
      <c r="K371" s="757" t="s">
        <v>2662</v>
      </c>
      <c r="L371" s="13" t="str">
        <f t="shared" si="20"/>
        <v>ｼﾐｽﾞ ｺｳｾｲ</v>
      </c>
      <c r="M371" s="772"/>
      <c r="O371" s="13">
        <v>451</v>
      </c>
      <c r="P371" s="647" t="s">
        <v>762</v>
      </c>
      <c r="Q371" s="757" t="s">
        <v>6133</v>
      </c>
      <c r="R371" s="757" t="s">
        <v>5601</v>
      </c>
      <c r="S371" s="757" t="s">
        <v>5985</v>
      </c>
      <c r="T371" s="757" t="s">
        <v>4414</v>
      </c>
      <c r="U371" s="757">
        <v>2</v>
      </c>
      <c r="W371" s="649" t="str">
        <f>IF($S371="","",(VLOOKUP($S371,所属・種目コード!$B$2:$D$160,3,0)))</f>
        <v>031148</v>
      </c>
      <c r="X371" t="s">
        <v>3592</v>
      </c>
      <c r="Y371" s="758" t="str">
        <f t="shared" si="22"/>
        <v>軽米中中</v>
      </c>
      <c r="Z371" s="757" t="s">
        <v>4786</v>
      </c>
      <c r="AA371" s="769" t="str">
        <f t="shared" si="23"/>
        <v>ｱﾗｻﾜ ﾜｶﾅ</v>
      </c>
    </row>
    <row r="372" spans="2:27" ht="17" customHeight="1">
      <c r="B372" s="757">
        <v>439</v>
      </c>
      <c r="C372" s="757" t="s">
        <v>6902</v>
      </c>
      <c r="D372" s="757" t="s">
        <v>3780</v>
      </c>
      <c r="E372" s="757" t="s">
        <v>3594</v>
      </c>
      <c r="F372" s="757">
        <v>1</v>
      </c>
      <c r="G372" s="757">
        <v>2</v>
      </c>
      <c r="H372" s="649" t="str">
        <f>IF($E372="","",(VLOOKUP($E372,所属・種目コード!$B$2:$D$160,3,0)))</f>
        <v>031237</v>
      </c>
      <c r="I372" t="s">
        <v>3592</v>
      </c>
      <c r="J372" s="758" t="str">
        <f t="shared" si="21"/>
        <v>見前南中中</v>
      </c>
      <c r="K372" s="757" t="s">
        <v>2663</v>
      </c>
      <c r="L372" s="13" t="str">
        <f t="shared" si="20"/>
        <v>ﾀﾇﾏ ﾕｳﾔ</v>
      </c>
      <c r="M372" s="772"/>
      <c r="O372" s="13">
        <v>452</v>
      </c>
      <c r="P372" s="647" t="s">
        <v>799</v>
      </c>
      <c r="Q372" s="757" t="s">
        <v>6134</v>
      </c>
      <c r="R372" s="757" t="s">
        <v>5602</v>
      </c>
      <c r="S372" s="757" t="s">
        <v>5985</v>
      </c>
      <c r="T372" s="757" t="s">
        <v>4414</v>
      </c>
      <c r="U372" s="757">
        <v>2</v>
      </c>
      <c r="W372" s="649" t="str">
        <f>IF($S372="","",(VLOOKUP($S372,所属・種目コード!$B$2:$D$160,3,0)))</f>
        <v>031148</v>
      </c>
      <c r="X372" t="s">
        <v>3592</v>
      </c>
      <c r="Y372" s="758" t="str">
        <f t="shared" si="22"/>
        <v>軽米中中</v>
      </c>
      <c r="Z372" s="757" t="s">
        <v>4787</v>
      </c>
      <c r="AA372" s="769" t="str">
        <f t="shared" si="23"/>
        <v>ｳﾁｻﾞﾜ ﾘﾘ</v>
      </c>
    </row>
    <row r="373" spans="2:27" ht="17" customHeight="1">
      <c r="B373" s="757">
        <v>440</v>
      </c>
      <c r="C373" s="757" t="s">
        <v>6903</v>
      </c>
      <c r="D373" s="757" t="s">
        <v>3781</v>
      </c>
      <c r="E373" s="757" t="s">
        <v>3594</v>
      </c>
      <c r="F373" s="757">
        <v>1</v>
      </c>
      <c r="G373" s="757">
        <v>2</v>
      </c>
      <c r="H373" s="649" t="str">
        <f>IF($E373="","",(VLOOKUP($E373,所属・種目コード!$B$2:$D$160,3,0)))</f>
        <v>031237</v>
      </c>
      <c r="I373" t="s">
        <v>3592</v>
      </c>
      <c r="J373" s="758" t="str">
        <f t="shared" si="21"/>
        <v>見前南中中</v>
      </c>
      <c r="K373" s="757" t="s">
        <v>2664</v>
      </c>
      <c r="L373" s="13" t="str">
        <f t="shared" si="20"/>
        <v>ﾁﾊﾞ ﾅﾙｾ</v>
      </c>
      <c r="M373" s="772"/>
      <c r="O373" s="13">
        <v>453</v>
      </c>
      <c r="P373" s="647" t="s">
        <v>799</v>
      </c>
      <c r="Q373" s="757" t="s">
        <v>6135</v>
      </c>
      <c r="R373" s="757" t="s">
        <v>5603</v>
      </c>
      <c r="S373" s="757" t="s">
        <v>5985</v>
      </c>
      <c r="T373" s="757" t="s">
        <v>4414</v>
      </c>
      <c r="U373" s="757">
        <v>2</v>
      </c>
      <c r="W373" s="649" t="str">
        <f>IF($S373="","",(VLOOKUP($S373,所属・種目コード!$B$2:$D$160,3,0)))</f>
        <v>031148</v>
      </c>
      <c r="X373" t="s">
        <v>3592</v>
      </c>
      <c r="Y373" s="758" t="str">
        <f t="shared" si="22"/>
        <v>軽米中中</v>
      </c>
      <c r="Z373" s="757" t="s">
        <v>4788</v>
      </c>
      <c r="AA373" s="769" t="str">
        <f t="shared" si="23"/>
        <v>ﾀｹﾊﾅ ﾙｶ</v>
      </c>
    </row>
    <row r="374" spans="2:27" ht="17" customHeight="1">
      <c r="B374" s="757">
        <v>441</v>
      </c>
      <c r="C374" s="757" t="s">
        <v>6904</v>
      </c>
      <c r="D374" s="757" t="s">
        <v>1159</v>
      </c>
      <c r="E374" s="757" t="s">
        <v>233</v>
      </c>
      <c r="F374" s="757">
        <v>1</v>
      </c>
      <c r="G374" s="757">
        <v>3</v>
      </c>
      <c r="H374" s="649" t="str">
        <f>IF($E374="","",(VLOOKUP($E374,所属・種目コード!$B$2:$D$160,3,0)))</f>
        <v>031150</v>
      </c>
      <c r="I374" t="s">
        <v>3592</v>
      </c>
      <c r="J374" s="758" t="str">
        <f t="shared" si="21"/>
        <v>北上上野中中</v>
      </c>
      <c r="K374" s="757" t="s">
        <v>2665</v>
      </c>
      <c r="L374" s="13" t="str">
        <f t="shared" si="20"/>
        <v>ｲﾄｳ ﾘｮｳｼﾞ</v>
      </c>
      <c r="M374" s="772"/>
      <c r="O374" s="13">
        <v>454</v>
      </c>
      <c r="P374" s="647" t="s">
        <v>799</v>
      </c>
      <c r="Q374" s="757" t="s">
        <v>6467</v>
      </c>
      <c r="R374" s="757" t="s">
        <v>5604</v>
      </c>
      <c r="S374" s="757" t="s">
        <v>5985</v>
      </c>
      <c r="T374" s="757" t="s">
        <v>4414</v>
      </c>
      <c r="U374" s="757">
        <v>2</v>
      </c>
      <c r="W374" s="649" t="str">
        <f>IF($S374="","",(VLOOKUP($S374,所属・種目コード!$B$2:$D$160,3,0)))</f>
        <v>031148</v>
      </c>
      <c r="X374" t="s">
        <v>3592</v>
      </c>
      <c r="Y374" s="758" t="str">
        <f t="shared" si="22"/>
        <v>軽米中中</v>
      </c>
      <c r="Z374" s="757" t="s">
        <v>4789</v>
      </c>
      <c r="AA374" s="769" t="str">
        <f t="shared" si="23"/>
        <v>ﾔﾏﾉｼﾀ ﾊｽﾐ</v>
      </c>
    </row>
    <row r="375" spans="2:27" ht="17" customHeight="1">
      <c r="B375" s="757">
        <v>442</v>
      </c>
      <c r="C375" s="757" t="s">
        <v>7642</v>
      </c>
      <c r="D375" s="757" t="s">
        <v>1160</v>
      </c>
      <c r="E375" s="757" t="s">
        <v>233</v>
      </c>
      <c r="F375" s="757">
        <v>1</v>
      </c>
      <c r="G375" s="757">
        <v>3</v>
      </c>
      <c r="H375" s="649" t="str">
        <f>IF($E375="","",(VLOOKUP($E375,所属・種目コード!$B$2:$D$160,3,0)))</f>
        <v>031150</v>
      </c>
      <c r="I375" t="s">
        <v>3592</v>
      </c>
      <c r="J375" s="758" t="str">
        <f t="shared" si="21"/>
        <v>北上上野中中</v>
      </c>
      <c r="K375" s="757" t="s">
        <v>2666</v>
      </c>
      <c r="L375" s="13" t="str">
        <f t="shared" si="20"/>
        <v>ｵﾀﾞｼﾏ ﾄｱ</v>
      </c>
      <c r="M375" s="772"/>
      <c r="O375" s="13">
        <v>455</v>
      </c>
      <c r="P375" s="647" t="s">
        <v>799</v>
      </c>
      <c r="Q375" s="757" t="s">
        <v>6468</v>
      </c>
      <c r="R375" s="757" t="s">
        <v>5605</v>
      </c>
      <c r="S375" s="757" t="s">
        <v>5985</v>
      </c>
      <c r="T375" s="757" t="s">
        <v>4414</v>
      </c>
      <c r="U375" s="757">
        <v>2</v>
      </c>
      <c r="W375" s="649" t="str">
        <f>IF($S375="","",(VLOOKUP($S375,所属・種目コード!$B$2:$D$160,3,0)))</f>
        <v>031148</v>
      </c>
      <c r="X375" t="s">
        <v>3592</v>
      </c>
      <c r="Y375" s="758" t="str">
        <f t="shared" si="22"/>
        <v>軽米中中</v>
      </c>
      <c r="Z375" s="757" t="s">
        <v>4790</v>
      </c>
      <c r="AA375" s="769" t="str">
        <f t="shared" si="23"/>
        <v>ﾖｺｲﾅｲ ﾅｵ</v>
      </c>
    </row>
    <row r="376" spans="2:27" ht="17" customHeight="1">
      <c r="B376" s="757">
        <v>443</v>
      </c>
      <c r="C376" s="757" t="s">
        <v>7643</v>
      </c>
      <c r="D376" s="757" t="s">
        <v>3782</v>
      </c>
      <c r="E376" s="757" t="s">
        <v>233</v>
      </c>
      <c r="F376" s="757">
        <v>1</v>
      </c>
      <c r="G376" s="757">
        <v>3</v>
      </c>
      <c r="H376" s="649" t="str">
        <f>IF($E376="","",(VLOOKUP($E376,所属・種目コード!$B$2:$D$160,3,0)))</f>
        <v>031150</v>
      </c>
      <c r="I376" t="s">
        <v>3592</v>
      </c>
      <c r="J376" s="758" t="str">
        <f t="shared" si="21"/>
        <v>北上上野中中</v>
      </c>
      <c r="K376" s="757" t="s">
        <v>2667</v>
      </c>
      <c r="L376" s="13" t="str">
        <f t="shared" si="20"/>
        <v>ｻｻｷ ｲｽﾞｷ</v>
      </c>
      <c r="M376" s="772"/>
      <c r="O376" s="13">
        <v>456</v>
      </c>
      <c r="P376" s="647" t="s">
        <v>799</v>
      </c>
      <c r="Q376" s="757" t="s">
        <v>6469</v>
      </c>
      <c r="R376" s="757" t="s">
        <v>1913</v>
      </c>
      <c r="S376" s="757" t="s">
        <v>420</v>
      </c>
      <c r="T376" s="757" t="s">
        <v>4414</v>
      </c>
      <c r="U376" s="757">
        <v>3</v>
      </c>
      <c r="W376" s="649" t="str">
        <f>IF($S376="","",(VLOOKUP($S376,所属・種目コード!$B$2:$D$160,3,0)))</f>
        <v>031223</v>
      </c>
      <c r="X376" t="s">
        <v>3592</v>
      </c>
      <c r="Y376" s="758" t="str">
        <f t="shared" si="22"/>
        <v>盛岡厨川中中</v>
      </c>
      <c r="Z376" s="757" t="s">
        <v>4791</v>
      </c>
      <c r="AA376" s="769" t="str">
        <f t="shared" si="23"/>
        <v>ｳﾁﾀﾞ ﾘｴﾙ</v>
      </c>
    </row>
    <row r="377" spans="2:27" ht="17" customHeight="1">
      <c r="B377" s="757">
        <v>444</v>
      </c>
      <c r="C377" s="757" t="s">
        <v>6905</v>
      </c>
      <c r="D377" s="757" t="s">
        <v>1161</v>
      </c>
      <c r="E377" s="757" t="s">
        <v>233</v>
      </c>
      <c r="F377" s="757">
        <v>1</v>
      </c>
      <c r="G377" s="757">
        <v>3</v>
      </c>
      <c r="H377" s="649" t="str">
        <f>IF($E377="","",(VLOOKUP($E377,所属・種目コード!$B$2:$D$160,3,0)))</f>
        <v>031150</v>
      </c>
      <c r="I377" t="s">
        <v>3592</v>
      </c>
      <c r="J377" s="758" t="str">
        <f t="shared" si="21"/>
        <v>北上上野中中</v>
      </c>
      <c r="K377" s="757" t="s">
        <v>2668</v>
      </c>
      <c r="L377" s="13" t="str">
        <f t="shared" si="20"/>
        <v>ｻﾄｳ ｼﾄﾞｳ</v>
      </c>
      <c r="M377" s="772"/>
      <c r="O377" s="13">
        <v>457</v>
      </c>
      <c r="P377" s="647" t="s">
        <v>799</v>
      </c>
      <c r="Q377" s="757" t="s">
        <v>6470</v>
      </c>
      <c r="R377" s="757" t="s">
        <v>5606</v>
      </c>
      <c r="S377" s="757" t="s">
        <v>420</v>
      </c>
      <c r="T377" s="757" t="s">
        <v>4414</v>
      </c>
      <c r="U377" s="757">
        <v>3</v>
      </c>
      <c r="W377" s="649" t="str">
        <f>IF($S377="","",(VLOOKUP($S377,所属・種目コード!$B$2:$D$160,3,0)))</f>
        <v>031223</v>
      </c>
      <c r="X377" t="s">
        <v>3592</v>
      </c>
      <c r="Y377" s="758" t="str">
        <f t="shared" si="22"/>
        <v>盛岡厨川中中</v>
      </c>
      <c r="Z377" s="757" t="s">
        <v>4792</v>
      </c>
      <c r="AA377" s="769" t="str">
        <f t="shared" si="23"/>
        <v>ｵﾉﾃﾞﾗ ｶﾅ</v>
      </c>
    </row>
    <row r="378" spans="2:27" ht="17" customHeight="1">
      <c r="B378" s="757">
        <v>445</v>
      </c>
      <c r="C378" s="757" t="s">
        <v>6906</v>
      </c>
      <c r="D378" s="757" t="s">
        <v>1162</v>
      </c>
      <c r="E378" s="757" t="s">
        <v>233</v>
      </c>
      <c r="F378" s="757">
        <v>1</v>
      </c>
      <c r="G378" s="757">
        <v>3</v>
      </c>
      <c r="H378" s="649" t="str">
        <f>IF($E378="","",(VLOOKUP($E378,所属・種目コード!$B$2:$D$160,3,0)))</f>
        <v>031150</v>
      </c>
      <c r="I378" t="s">
        <v>3592</v>
      </c>
      <c r="J378" s="758" t="str">
        <f t="shared" si="21"/>
        <v>北上上野中中</v>
      </c>
      <c r="K378" s="757" t="s">
        <v>2669</v>
      </c>
      <c r="L378" s="13" t="str">
        <f t="shared" si="20"/>
        <v>ｻﾄｳ ﾋﾛｷ</v>
      </c>
      <c r="M378" s="772"/>
      <c r="O378" s="13">
        <v>458</v>
      </c>
      <c r="P378" s="647" t="s">
        <v>799</v>
      </c>
      <c r="Q378" s="757" t="s">
        <v>6471</v>
      </c>
      <c r="R378" s="757" t="s">
        <v>1914</v>
      </c>
      <c r="S378" s="757" t="s">
        <v>420</v>
      </c>
      <c r="T378" s="757" t="s">
        <v>4414</v>
      </c>
      <c r="U378" s="757">
        <v>3</v>
      </c>
      <c r="W378" s="649" t="str">
        <f>IF($S378="","",(VLOOKUP($S378,所属・種目コード!$B$2:$D$160,3,0)))</f>
        <v>031223</v>
      </c>
      <c r="X378" t="s">
        <v>3592</v>
      </c>
      <c r="Y378" s="758" t="str">
        <f t="shared" si="22"/>
        <v>盛岡厨川中中</v>
      </c>
      <c r="Z378" s="757" t="s">
        <v>4793</v>
      </c>
      <c r="AA378" s="769" t="str">
        <f t="shared" si="23"/>
        <v>ｷｺ ﾋﾅｺ</v>
      </c>
    </row>
    <row r="379" spans="2:27" ht="17" customHeight="1">
      <c r="B379" s="757">
        <v>446</v>
      </c>
      <c r="C379" s="757" t="s">
        <v>6907</v>
      </c>
      <c r="D379" s="757" t="s">
        <v>1163</v>
      </c>
      <c r="E379" s="757" t="s">
        <v>233</v>
      </c>
      <c r="F379" s="757">
        <v>1</v>
      </c>
      <c r="G379" s="757">
        <v>3</v>
      </c>
      <c r="H379" s="649" t="str">
        <f>IF($E379="","",(VLOOKUP($E379,所属・種目コード!$B$2:$D$160,3,0)))</f>
        <v>031150</v>
      </c>
      <c r="I379" t="s">
        <v>3592</v>
      </c>
      <c r="J379" s="758" t="str">
        <f t="shared" si="21"/>
        <v>北上上野中中</v>
      </c>
      <c r="K379" s="757" t="s">
        <v>2670</v>
      </c>
      <c r="L379" s="13" t="str">
        <f t="shared" si="20"/>
        <v>ｻﾄｳ ﾘｮｳﾏ</v>
      </c>
      <c r="M379" s="772"/>
      <c r="O379" s="13">
        <v>459</v>
      </c>
      <c r="P379" s="647" t="s">
        <v>799</v>
      </c>
      <c r="Q379" s="757" t="s">
        <v>6472</v>
      </c>
      <c r="R379" s="757" t="s">
        <v>5607</v>
      </c>
      <c r="S379" s="757" t="s">
        <v>420</v>
      </c>
      <c r="T379" s="757" t="s">
        <v>4414</v>
      </c>
      <c r="U379" s="757">
        <v>3</v>
      </c>
      <c r="W379" s="649" t="str">
        <f>IF($S379="","",(VLOOKUP($S379,所属・種目コード!$B$2:$D$160,3,0)))</f>
        <v>031223</v>
      </c>
      <c r="X379" t="s">
        <v>3592</v>
      </c>
      <c r="Y379" s="758" t="str">
        <f t="shared" si="22"/>
        <v>盛岡厨川中中</v>
      </c>
      <c r="Z379" s="757" t="s">
        <v>4794</v>
      </c>
      <c r="AA379" s="769" t="str">
        <f t="shared" si="23"/>
        <v>ｼﾊﾞﾀ ｱｻﾋ</v>
      </c>
    </row>
    <row r="380" spans="2:27" ht="17" customHeight="1">
      <c r="B380" s="757">
        <v>447</v>
      </c>
      <c r="C380" s="757" t="s">
        <v>7735</v>
      </c>
      <c r="D380" s="757" t="s">
        <v>1164</v>
      </c>
      <c r="E380" s="757" t="s">
        <v>233</v>
      </c>
      <c r="F380" s="757">
        <v>1</v>
      </c>
      <c r="G380" s="757">
        <v>3</v>
      </c>
      <c r="H380" s="649" t="str">
        <f>IF($E380="","",(VLOOKUP($E380,所属・種目コード!$B$2:$D$160,3,0)))</f>
        <v>031150</v>
      </c>
      <c r="I380" t="s">
        <v>3592</v>
      </c>
      <c r="J380" s="758" t="str">
        <f t="shared" si="21"/>
        <v>北上上野中中</v>
      </c>
      <c r="K380" s="757" t="s">
        <v>2671</v>
      </c>
      <c r="L380" s="13" t="str">
        <f t="shared" si="20"/>
        <v>ﾀｶﾊｼ ｶｴﾃﾞ</v>
      </c>
      <c r="M380" s="772"/>
      <c r="O380" s="13">
        <v>460</v>
      </c>
      <c r="P380" s="647" t="s">
        <v>819</v>
      </c>
      <c r="Q380" s="757" t="s">
        <v>2154</v>
      </c>
      <c r="R380" s="757" t="s">
        <v>1915</v>
      </c>
      <c r="S380" s="757" t="s">
        <v>420</v>
      </c>
      <c r="T380" s="757" t="s">
        <v>4414</v>
      </c>
      <c r="U380" s="757">
        <v>3</v>
      </c>
      <c r="W380" s="649" t="str">
        <f>IF($S380="","",(VLOOKUP($S380,所属・種目コード!$B$2:$D$160,3,0)))</f>
        <v>031223</v>
      </c>
      <c r="X380" t="s">
        <v>3592</v>
      </c>
      <c r="Y380" s="758" t="str">
        <f t="shared" si="22"/>
        <v>盛岡厨川中中</v>
      </c>
      <c r="Z380" s="757" t="s">
        <v>4795</v>
      </c>
      <c r="AA380" s="769" t="str">
        <f t="shared" si="23"/>
        <v>ﾀﾃｻﾜ ｱﾐ</v>
      </c>
    </row>
    <row r="381" spans="2:27" ht="17" customHeight="1">
      <c r="B381" s="757">
        <v>448</v>
      </c>
      <c r="C381" s="757" t="s">
        <v>7736</v>
      </c>
      <c r="D381" s="757" t="s">
        <v>1506</v>
      </c>
      <c r="E381" s="757" t="s">
        <v>233</v>
      </c>
      <c r="F381" s="757">
        <v>1</v>
      </c>
      <c r="G381" s="757">
        <v>3</v>
      </c>
      <c r="H381" s="649" t="str">
        <f>IF($E381="","",(VLOOKUP($E381,所属・種目コード!$B$2:$D$160,3,0)))</f>
        <v>031150</v>
      </c>
      <c r="I381" t="s">
        <v>3592</v>
      </c>
      <c r="J381" s="758" t="str">
        <f t="shared" si="21"/>
        <v>北上上野中中</v>
      </c>
      <c r="K381" s="757" t="s">
        <v>2672</v>
      </c>
      <c r="L381" s="13" t="str">
        <f t="shared" si="20"/>
        <v>ﾀｶﾊｼ ｼﾞｮｳ</v>
      </c>
      <c r="M381" s="772"/>
      <c r="O381" s="13">
        <v>461</v>
      </c>
      <c r="P381" s="647" t="s">
        <v>819</v>
      </c>
      <c r="Q381" s="757" t="s">
        <v>2155</v>
      </c>
      <c r="R381" s="757" t="s">
        <v>1916</v>
      </c>
      <c r="S381" s="757" t="s">
        <v>420</v>
      </c>
      <c r="T381" s="757" t="s">
        <v>4414</v>
      </c>
      <c r="U381" s="757">
        <v>3</v>
      </c>
      <c r="W381" s="649" t="str">
        <f>IF($S381="","",(VLOOKUP($S381,所属・種目コード!$B$2:$D$160,3,0)))</f>
        <v>031223</v>
      </c>
      <c r="X381" t="s">
        <v>3592</v>
      </c>
      <c r="Y381" s="758" t="str">
        <f t="shared" si="22"/>
        <v>盛岡厨川中中</v>
      </c>
      <c r="Z381" s="757" t="s">
        <v>4796</v>
      </c>
      <c r="AA381" s="769" t="str">
        <f t="shared" si="23"/>
        <v>ﾅﾙｵ ﾙﾅ</v>
      </c>
    </row>
    <row r="382" spans="2:27" ht="17" customHeight="1">
      <c r="B382" s="757">
        <v>449</v>
      </c>
      <c r="C382" s="757" t="s">
        <v>6908</v>
      </c>
      <c r="D382" s="757" t="s">
        <v>1165</v>
      </c>
      <c r="E382" s="757" t="s">
        <v>233</v>
      </c>
      <c r="F382" s="757">
        <v>1</v>
      </c>
      <c r="G382" s="757">
        <v>3</v>
      </c>
      <c r="H382" s="649" t="str">
        <f>IF($E382="","",(VLOOKUP($E382,所属・種目コード!$B$2:$D$160,3,0)))</f>
        <v>031150</v>
      </c>
      <c r="I382" t="s">
        <v>3592</v>
      </c>
      <c r="J382" s="758" t="str">
        <f t="shared" si="21"/>
        <v>北上上野中中</v>
      </c>
      <c r="K382" s="757" t="s">
        <v>2673</v>
      </c>
      <c r="L382" s="13" t="str">
        <f t="shared" si="20"/>
        <v>ﾁﾊﾞ ﾕｳｶﾞ</v>
      </c>
      <c r="M382" s="772"/>
      <c r="O382" s="13">
        <v>462</v>
      </c>
      <c r="P382" s="647" t="s">
        <v>819</v>
      </c>
      <c r="Q382" s="757" t="s">
        <v>2156</v>
      </c>
      <c r="R382" s="757" t="s">
        <v>1917</v>
      </c>
      <c r="S382" s="757" t="s">
        <v>420</v>
      </c>
      <c r="T382" s="757" t="s">
        <v>4414</v>
      </c>
      <c r="U382" s="757">
        <v>3</v>
      </c>
      <c r="W382" s="649" t="str">
        <f>IF($S382="","",(VLOOKUP($S382,所属・種目コード!$B$2:$D$160,3,0)))</f>
        <v>031223</v>
      </c>
      <c r="X382" t="s">
        <v>3592</v>
      </c>
      <c r="Y382" s="758" t="str">
        <f t="shared" si="22"/>
        <v>盛岡厨川中中</v>
      </c>
      <c r="Z382" s="757" t="s">
        <v>4797</v>
      </c>
      <c r="AA382" s="769" t="str">
        <f t="shared" si="23"/>
        <v>ﾌｼﾞｻﾜ ﾅﾂｷ</v>
      </c>
    </row>
    <row r="383" spans="2:27" ht="17" customHeight="1">
      <c r="B383" s="757">
        <v>450</v>
      </c>
      <c r="C383" s="757" t="s">
        <v>6909</v>
      </c>
      <c r="D383" s="757" t="s">
        <v>3783</v>
      </c>
      <c r="E383" s="757" t="s">
        <v>233</v>
      </c>
      <c r="F383" s="757">
        <v>1</v>
      </c>
      <c r="G383" s="757">
        <v>3</v>
      </c>
      <c r="H383" s="649" t="str">
        <f>IF($E383="","",(VLOOKUP($E383,所属・種目コード!$B$2:$D$160,3,0)))</f>
        <v>031150</v>
      </c>
      <c r="I383" t="s">
        <v>3592</v>
      </c>
      <c r="J383" s="758" t="str">
        <f t="shared" si="21"/>
        <v>北上上野中中</v>
      </c>
      <c r="K383" s="757" t="s">
        <v>2674</v>
      </c>
      <c r="L383" s="13" t="str">
        <f t="shared" si="20"/>
        <v>ﾊﾞﾝﾅｲ ﾚﾝﾀ</v>
      </c>
      <c r="M383" s="772"/>
      <c r="O383" s="13">
        <v>463</v>
      </c>
      <c r="P383" s="647" t="s">
        <v>819</v>
      </c>
      <c r="Q383" s="757" t="s">
        <v>2157</v>
      </c>
      <c r="R383" s="757" t="s">
        <v>1918</v>
      </c>
      <c r="S383" s="757" t="s">
        <v>420</v>
      </c>
      <c r="T383" s="757" t="s">
        <v>4414</v>
      </c>
      <c r="U383" s="757">
        <v>3</v>
      </c>
      <c r="W383" s="649" t="str">
        <f>IF($S383="","",(VLOOKUP($S383,所属・種目コード!$B$2:$D$160,3,0)))</f>
        <v>031223</v>
      </c>
      <c r="X383" t="s">
        <v>3592</v>
      </c>
      <c r="Y383" s="758" t="str">
        <f t="shared" si="22"/>
        <v>盛岡厨川中中</v>
      </c>
      <c r="Z383" s="757" t="s">
        <v>4798</v>
      </c>
      <c r="AA383" s="769" t="str">
        <f t="shared" si="23"/>
        <v>ﾔﾏｻﾞｷ ﾘﾅ</v>
      </c>
    </row>
    <row r="384" spans="2:27" ht="17" customHeight="1">
      <c r="B384" s="757">
        <v>451</v>
      </c>
      <c r="C384" s="757" t="s">
        <v>6910</v>
      </c>
      <c r="D384" s="757" t="s">
        <v>1507</v>
      </c>
      <c r="E384" s="757" t="s">
        <v>233</v>
      </c>
      <c r="F384" s="757">
        <v>1</v>
      </c>
      <c r="G384" s="757">
        <v>3</v>
      </c>
      <c r="H384" s="649" t="str">
        <f>IF($E384="","",(VLOOKUP($E384,所属・種目コード!$B$2:$D$160,3,0)))</f>
        <v>031150</v>
      </c>
      <c r="I384" t="s">
        <v>3592</v>
      </c>
      <c r="J384" s="758" t="str">
        <f t="shared" si="21"/>
        <v>北上上野中中</v>
      </c>
      <c r="K384" s="757" t="s">
        <v>2675</v>
      </c>
      <c r="L384" s="13" t="str">
        <f t="shared" si="20"/>
        <v>ﾌｼﾞｶﾜ ｺｳｾｲ</v>
      </c>
      <c r="M384" s="772"/>
      <c r="O384" s="13">
        <v>464</v>
      </c>
      <c r="P384" s="647" t="s">
        <v>819</v>
      </c>
      <c r="Q384" s="757" t="s">
        <v>2158</v>
      </c>
      <c r="R384" s="757" t="s">
        <v>1919</v>
      </c>
      <c r="S384" s="757" t="s">
        <v>420</v>
      </c>
      <c r="T384" s="757" t="s">
        <v>4414</v>
      </c>
      <c r="U384" s="757">
        <v>3</v>
      </c>
      <c r="W384" s="649" t="str">
        <f>IF($S384="","",(VLOOKUP($S384,所属・種目コード!$B$2:$D$160,3,0)))</f>
        <v>031223</v>
      </c>
      <c r="X384" t="s">
        <v>3592</v>
      </c>
      <c r="Y384" s="758" t="str">
        <f t="shared" si="22"/>
        <v>盛岡厨川中中</v>
      </c>
      <c r="Z384" s="757" t="s">
        <v>4799</v>
      </c>
      <c r="AA384" s="769" t="str">
        <f t="shared" si="23"/>
        <v>ﾔﾏﾓﾄ ｺﾊﾙ</v>
      </c>
    </row>
    <row r="385" spans="2:27" ht="17" customHeight="1">
      <c r="B385" s="757">
        <v>452</v>
      </c>
      <c r="C385" s="757" t="s">
        <v>6911</v>
      </c>
      <c r="D385" s="757" t="s">
        <v>1166</v>
      </c>
      <c r="E385" s="757" t="s">
        <v>233</v>
      </c>
      <c r="F385" s="757">
        <v>1</v>
      </c>
      <c r="G385" s="757">
        <v>3</v>
      </c>
      <c r="H385" s="649" t="str">
        <f>IF($E385="","",(VLOOKUP($E385,所属・種目コード!$B$2:$D$160,3,0)))</f>
        <v>031150</v>
      </c>
      <c r="I385" t="s">
        <v>3592</v>
      </c>
      <c r="J385" s="758" t="str">
        <f t="shared" si="21"/>
        <v>北上上野中中</v>
      </c>
      <c r="K385" s="757" t="s">
        <v>2676</v>
      </c>
      <c r="L385" s="13" t="str">
        <f t="shared" ref="L385:L448" si="24">ASC(K385)</f>
        <v>ﾏﾂﾓﾄ ﾄﾞｳｼ</v>
      </c>
      <c r="M385" s="772"/>
      <c r="O385" s="13">
        <v>465</v>
      </c>
      <c r="P385" s="647" t="s">
        <v>819</v>
      </c>
      <c r="Q385" s="757" t="s">
        <v>7996</v>
      </c>
      <c r="R385" s="757" t="s">
        <v>1920</v>
      </c>
      <c r="S385" s="757" t="s">
        <v>420</v>
      </c>
      <c r="T385" s="757" t="s">
        <v>4414</v>
      </c>
      <c r="U385" s="757">
        <v>2</v>
      </c>
      <c r="W385" s="649" t="str">
        <f>IF($S385="","",(VLOOKUP($S385,所属・種目コード!$B$2:$D$160,3,0)))</f>
        <v>031223</v>
      </c>
      <c r="X385" t="s">
        <v>3592</v>
      </c>
      <c r="Y385" s="758" t="str">
        <f t="shared" si="22"/>
        <v>盛岡厨川中中</v>
      </c>
      <c r="Z385" s="757" t="s">
        <v>4800</v>
      </c>
      <c r="AA385" s="769" t="str">
        <f t="shared" si="23"/>
        <v>ｱﾍﾞ ｹｲ</v>
      </c>
    </row>
    <row r="386" spans="2:27" ht="17" customHeight="1">
      <c r="B386" s="757">
        <v>453</v>
      </c>
      <c r="C386" s="757" t="s">
        <v>7644</v>
      </c>
      <c r="D386" s="757" t="s">
        <v>3784</v>
      </c>
      <c r="E386" s="757" t="s">
        <v>233</v>
      </c>
      <c r="F386" s="757">
        <v>1</v>
      </c>
      <c r="G386" s="757">
        <v>3</v>
      </c>
      <c r="H386" s="649" t="str">
        <f>IF($E386="","",(VLOOKUP($E386,所属・種目コード!$B$2:$D$160,3,0)))</f>
        <v>031150</v>
      </c>
      <c r="I386" t="s">
        <v>3592</v>
      </c>
      <c r="J386" s="758" t="str">
        <f t="shared" ref="J386:J449" si="25">_xlfn.CONCAT(E386,I386)</f>
        <v>北上上野中中</v>
      </c>
      <c r="K386" s="757" t="s">
        <v>2677</v>
      </c>
      <c r="L386" s="13" t="str">
        <f t="shared" si="24"/>
        <v>ﾑﾗｶﾐ ｺｳｼﾛｳ</v>
      </c>
      <c r="M386" s="772"/>
      <c r="O386" s="13">
        <v>466</v>
      </c>
      <c r="P386" s="647" t="s">
        <v>819</v>
      </c>
      <c r="Q386" s="757" t="s">
        <v>6473</v>
      </c>
      <c r="R386" s="757" t="s">
        <v>1921</v>
      </c>
      <c r="S386" s="757" t="s">
        <v>420</v>
      </c>
      <c r="T386" s="757" t="s">
        <v>4414</v>
      </c>
      <c r="U386" s="757">
        <v>2</v>
      </c>
      <c r="W386" s="649" t="str">
        <f>IF($S386="","",(VLOOKUP($S386,所属・種目コード!$B$2:$D$160,3,0)))</f>
        <v>031223</v>
      </c>
      <c r="X386" t="s">
        <v>3592</v>
      </c>
      <c r="Y386" s="758" t="str">
        <f t="shared" ref="Y386:Y449" si="26">_xlfn.CONCAT(S386,X386)</f>
        <v>盛岡厨川中中</v>
      </c>
      <c r="Z386" s="757" t="s">
        <v>4801</v>
      </c>
      <c r="AA386" s="769" t="str">
        <f t="shared" ref="AA386:AA449" si="27">ASC(Z386)</f>
        <v>ｲｹﾀﾞ ﾕｳｶ</v>
      </c>
    </row>
    <row r="387" spans="2:27" ht="17" customHeight="1">
      <c r="B387" s="757">
        <v>454</v>
      </c>
      <c r="C387" s="757" t="s">
        <v>6912</v>
      </c>
      <c r="D387" s="757" t="s">
        <v>3785</v>
      </c>
      <c r="E387" s="757" t="s">
        <v>233</v>
      </c>
      <c r="F387" s="757">
        <v>1</v>
      </c>
      <c r="G387" s="757">
        <v>3</v>
      </c>
      <c r="H387" s="649" t="str">
        <f>IF($E387="","",(VLOOKUP($E387,所属・種目コード!$B$2:$D$160,3,0)))</f>
        <v>031150</v>
      </c>
      <c r="I387" t="s">
        <v>3592</v>
      </c>
      <c r="J387" s="758" t="str">
        <f t="shared" si="25"/>
        <v>北上上野中中</v>
      </c>
      <c r="K387" s="757" t="s">
        <v>2678</v>
      </c>
      <c r="L387" s="13" t="str">
        <f t="shared" si="24"/>
        <v>ﾜｶﾞ ﾁﾕｷ</v>
      </c>
      <c r="M387" s="772"/>
      <c r="O387" s="13">
        <v>467</v>
      </c>
      <c r="P387" s="647" t="s">
        <v>819</v>
      </c>
      <c r="Q387" s="757" t="s">
        <v>2159</v>
      </c>
      <c r="R387" s="757" t="s">
        <v>1922</v>
      </c>
      <c r="S387" s="757" t="s">
        <v>420</v>
      </c>
      <c r="T387" s="757" t="s">
        <v>4414</v>
      </c>
      <c r="U387" s="757">
        <v>2</v>
      </c>
      <c r="W387" s="649" t="str">
        <f>IF($S387="","",(VLOOKUP($S387,所属・種目コード!$B$2:$D$160,3,0)))</f>
        <v>031223</v>
      </c>
      <c r="X387" t="s">
        <v>3592</v>
      </c>
      <c r="Y387" s="758" t="str">
        <f t="shared" si="26"/>
        <v>盛岡厨川中中</v>
      </c>
      <c r="Z387" s="757" t="s">
        <v>4802</v>
      </c>
      <c r="AA387" s="769" t="str">
        <f t="shared" si="27"/>
        <v>ｲﾜﾏ ﾐｵ</v>
      </c>
    </row>
    <row r="388" spans="2:27" ht="17" customHeight="1">
      <c r="B388" s="757">
        <v>455</v>
      </c>
      <c r="C388" s="757" t="s">
        <v>7737</v>
      </c>
      <c r="D388" s="757" t="s">
        <v>1167</v>
      </c>
      <c r="E388" s="757" t="s">
        <v>233</v>
      </c>
      <c r="F388" s="757">
        <v>1</v>
      </c>
      <c r="G388" s="757">
        <v>3</v>
      </c>
      <c r="H388" s="649" t="str">
        <f>IF($E388="","",(VLOOKUP($E388,所属・種目コード!$B$2:$D$160,3,0)))</f>
        <v>031150</v>
      </c>
      <c r="I388" t="s">
        <v>3592</v>
      </c>
      <c r="J388" s="758" t="str">
        <f t="shared" si="25"/>
        <v>北上上野中中</v>
      </c>
      <c r="K388" s="757" t="s">
        <v>2679</v>
      </c>
      <c r="L388" s="13" t="str">
        <f t="shared" si="24"/>
        <v>ﾜﾀﾅﾍﾞ ｷｮｳ</v>
      </c>
      <c r="M388" s="772"/>
      <c r="O388" s="13">
        <v>468</v>
      </c>
      <c r="P388" s="647" t="s">
        <v>819</v>
      </c>
      <c r="Q388" s="757" t="s">
        <v>2160</v>
      </c>
      <c r="R388" s="757" t="s">
        <v>1923</v>
      </c>
      <c r="S388" s="757" t="s">
        <v>420</v>
      </c>
      <c r="T388" s="757" t="s">
        <v>4414</v>
      </c>
      <c r="U388" s="757">
        <v>2</v>
      </c>
      <c r="W388" s="649" t="str">
        <f>IF($S388="","",(VLOOKUP($S388,所属・種目コード!$B$2:$D$160,3,0)))</f>
        <v>031223</v>
      </c>
      <c r="X388" t="s">
        <v>3592</v>
      </c>
      <c r="Y388" s="758" t="str">
        <f t="shared" si="26"/>
        <v>盛岡厨川中中</v>
      </c>
      <c r="Z388" s="757" t="s">
        <v>4803</v>
      </c>
      <c r="AA388" s="769" t="str">
        <f t="shared" si="27"/>
        <v>ｷｸﾁ ﾕﾅ</v>
      </c>
    </row>
    <row r="389" spans="2:27" ht="17" customHeight="1">
      <c r="B389" s="757">
        <v>456</v>
      </c>
      <c r="C389" s="757" t="s">
        <v>6913</v>
      </c>
      <c r="D389" s="757" t="s">
        <v>1508</v>
      </c>
      <c r="E389" s="757" t="s">
        <v>233</v>
      </c>
      <c r="F389" s="757">
        <v>1</v>
      </c>
      <c r="G389" s="757">
        <v>2</v>
      </c>
      <c r="H389" s="649" t="str">
        <f>IF($E389="","",(VLOOKUP($E389,所属・種目コード!$B$2:$D$160,3,0)))</f>
        <v>031150</v>
      </c>
      <c r="I389" t="s">
        <v>3592</v>
      </c>
      <c r="J389" s="758" t="str">
        <f t="shared" si="25"/>
        <v>北上上野中中</v>
      </c>
      <c r="K389" s="757" t="s">
        <v>2680</v>
      </c>
      <c r="L389" s="13" t="str">
        <f t="shared" si="24"/>
        <v>ｴｸﾞﾁ ｱｷﾋﾛ</v>
      </c>
      <c r="M389" s="772"/>
      <c r="O389" s="13">
        <v>469</v>
      </c>
      <c r="P389" s="647" t="s">
        <v>819</v>
      </c>
      <c r="Q389" s="757" t="s">
        <v>7997</v>
      </c>
      <c r="R389" s="757" t="s">
        <v>1924</v>
      </c>
      <c r="S389" s="757" t="s">
        <v>420</v>
      </c>
      <c r="T389" s="757" t="s">
        <v>4414</v>
      </c>
      <c r="U389" s="757">
        <v>2</v>
      </c>
      <c r="W389" s="649" t="str">
        <f>IF($S389="","",(VLOOKUP($S389,所属・種目コード!$B$2:$D$160,3,0)))</f>
        <v>031223</v>
      </c>
      <c r="X389" t="s">
        <v>3592</v>
      </c>
      <c r="Y389" s="758" t="str">
        <f t="shared" si="26"/>
        <v>盛岡厨川中中</v>
      </c>
      <c r="Z389" s="757" t="s">
        <v>4804</v>
      </c>
      <c r="AA389" s="769" t="str">
        <f t="shared" si="27"/>
        <v>ｺﾝﾄﾞｳ ﾘﾝ</v>
      </c>
    </row>
    <row r="390" spans="2:27" ht="17" customHeight="1">
      <c r="B390" s="757">
        <v>457</v>
      </c>
      <c r="C390" s="757" t="s">
        <v>7645</v>
      </c>
      <c r="D390" s="757" t="s">
        <v>1509</v>
      </c>
      <c r="E390" s="757" t="s">
        <v>233</v>
      </c>
      <c r="F390" s="757">
        <v>1</v>
      </c>
      <c r="G390" s="757">
        <v>2</v>
      </c>
      <c r="H390" s="649" t="str">
        <f>IF($E390="","",(VLOOKUP($E390,所属・種目コード!$B$2:$D$160,3,0)))</f>
        <v>031150</v>
      </c>
      <c r="I390" t="s">
        <v>3592</v>
      </c>
      <c r="J390" s="758" t="str">
        <f t="shared" si="25"/>
        <v>北上上野中中</v>
      </c>
      <c r="K390" s="757" t="s">
        <v>2681</v>
      </c>
      <c r="L390" s="13" t="str">
        <f t="shared" si="24"/>
        <v>ｺｽｶﾞ ｺﾀﾛｳ</v>
      </c>
      <c r="M390" s="772"/>
      <c r="O390" s="13">
        <v>470</v>
      </c>
      <c r="P390" s="647" t="s">
        <v>819</v>
      </c>
      <c r="Q390" s="757" t="s">
        <v>2161</v>
      </c>
      <c r="R390" s="757" t="s">
        <v>1925</v>
      </c>
      <c r="S390" s="757" t="s">
        <v>420</v>
      </c>
      <c r="T390" s="757" t="s">
        <v>4414</v>
      </c>
      <c r="U390" s="757">
        <v>2</v>
      </c>
      <c r="W390" s="649" t="str">
        <f>IF($S390="","",(VLOOKUP($S390,所属・種目コード!$B$2:$D$160,3,0)))</f>
        <v>031223</v>
      </c>
      <c r="X390" t="s">
        <v>3592</v>
      </c>
      <c r="Y390" s="758" t="str">
        <f t="shared" si="26"/>
        <v>盛岡厨川中中</v>
      </c>
      <c r="Z390" s="757" t="s">
        <v>4805</v>
      </c>
      <c r="AA390" s="769" t="str">
        <f t="shared" si="27"/>
        <v>ｻｲﾄｳ ﾐｳ</v>
      </c>
    </row>
    <row r="391" spans="2:27" ht="17" customHeight="1">
      <c r="B391" s="757">
        <v>458</v>
      </c>
      <c r="C391" s="757" t="s">
        <v>6914</v>
      </c>
      <c r="D391" s="757" t="s">
        <v>1510</v>
      </c>
      <c r="E391" s="757" t="s">
        <v>233</v>
      </c>
      <c r="F391" s="757">
        <v>1</v>
      </c>
      <c r="G391" s="757">
        <v>2</v>
      </c>
      <c r="H391" s="649" t="str">
        <f>IF($E391="","",(VLOOKUP($E391,所属・種目コード!$B$2:$D$160,3,0)))</f>
        <v>031150</v>
      </c>
      <c r="I391" t="s">
        <v>3592</v>
      </c>
      <c r="J391" s="758" t="str">
        <f t="shared" si="25"/>
        <v>北上上野中中</v>
      </c>
      <c r="K391" s="757" t="s">
        <v>2682</v>
      </c>
      <c r="L391" s="13" t="str">
        <f t="shared" si="24"/>
        <v>ｻｲﾄｳ ﾕｳｺﾞ</v>
      </c>
      <c r="M391" s="772"/>
      <c r="O391" s="13">
        <v>471</v>
      </c>
      <c r="P391" s="647" t="s">
        <v>819</v>
      </c>
      <c r="Q391" s="757" t="s">
        <v>6474</v>
      </c>
      <c r="R391" s="757" t="s">
        <v>5608</v>
      </c>
      <c r="S391" s="757" t="s">
        <v>420</v>
      </c>
      <c r="T391" s="757" t="s">
        <v>4414</v>
      </c>
      <c r="U391" s="757">
        <v>2</v>
      </c>
      <c r="W391" s="649" t="str">
        <f>IF($S391="","",(VLOOKUP($S391,所属・種目コード!$B$2:$D$160,3,0)))</f>
        <v>031223</v>
      </c>
      <c r="X391" t="s">
        <v>3592</v>
      </c>
      <c r="Y391" s="758" t="str">
        <f t="shared" si="26"/>
        <v>盛岡厨川中中</v>
      </c>
      <c r="Z391" s="757" t="s">
        <v>4806</v>
      </c>
      <c r="AA391" s="769" t="str">
        <f t="shared" si="27"/>
        <v>ｻｻｷ ｱﾔﾈ</v>
      </c>
    </row>
    <row r="392" spans="2:27" ht="17" customHeight="1">
      <c r="B392" s="757">
        <v>459</v>
      </c>
      <c r="C392" s="757" t="s">
        <v>6915</v>
      </c>
      <c r="D392" s="757" t="s">
        <v>1511</v>
      </c>
      <c r="E392" s="757" t="s">
        <v>233</v>
      </c>
      <c r="F392" s="757">
        <v>1</v>
      </c>
      <c r="G392" s="757">
        <v>2</v>
      </c>
      <c r="H392" s="649" t="str">
        <f>IF($E392="","",(VLOOKUP($E392,所属・種目コード!$B$2:$D$160,3,0)))</f>
        <v>031150</v>
      </c>
      <c r="I392" t="s">
        <v>3592</v>
      </c>
      <c r="J392" s="758" t="str">
        <f t="shared" si="25"/>
        <v>北上上野中中</v>
      </c>
      <c r="K392" s="757" t="s">
        <v>2683</v>
      </c>
      <c r="L392" s="13" t="str">
        <f t="shared" si="24"/>
        <v>ｻｶﾞ ｹﾝｼﾝ</v>
      </c>
      <c r="M392" s="772"/>
      <c r="O392" s="13">
        <v>472</v>
      </c>
      <c r="P392" s="647" t="s">
        <v>819</v>
      </c>
      <c r="Q392" s="757" t="s">
        <v>6475</v>
      </c>
      <c r="R392" s="757" t="s">
        <v>5609</v>
      </c>
      <c r="S392" s="757" t="s">
        <v>420</v>
      </c>
      <c r="T392" s="757" t="s">
        <v>4414</v>
      </c>
      <c r="U392" s="757">
        <v>2</v>
      </c>
      <c r="W392" s="649" t="str">
        <f>IF($S392="","",(VLOOKUP($S392,所属・種目コード!$B$2:$D$160,3,0)))</f>
        <v>031223</v>
      </c>
      <c r="X392" t="s">
        <v>3592</v>
      </c>
      <c r="Y392" s="758" t="str">
        <f t="shared" si="26"/>
        <v>盛岡厨川中中</v>
      </c>
      <c r="Z392" s="757" t="s">
        <v>4807</v>
      </c>
      <c r="AA392" s="769" t="str">
        <f t="shared" si="27"/>
        <v>ｻｻｷ ﾕｷ</v>
      </c>
    </row>
    <row r="393" spans="2:27" ht="17" customHeight="1">
      <c r="B393" s="757">
        <v>460</v>
      </c>
      <c r="C393" s="757" t="s">
        <v>6916</v>
      </c>
      <c r="D393" s="757" t="s">
        <v>1512</v>
      </c>
      <c r="E393" s="757" t="s">
        <v>233</v>
      </c>
      <c r="F393" s="757">
        <v>1</v>
      </c>
      <c r="G393" s="757">
        <v>2</v>
      </c>
      <c r="H393" s="649" t="str">
        <f>IF($E393="","",(VLOOKUP($E393,所属・種目コード!$B$2:$D$160,3,0)))</f>
        <v>031150</v>
      </c>
      <c r="I393" t="s">
        <v>3592</v>
      </c>
      <c r="J393" s="758" t="str">
        <f t="shared" si="25"/>
        <v>北上上野中中</v>
      </c>
      <c r="K393" s="757" t="s">
        <v>2684</v>
      </c>
      <c r="L393" s="13" t="str">
        <f t="shared" si="24"/>
        <v>ｽｶﾞﾜﾗ ﾄﾓﾔ</v>
      </c>
      <c r="M393" s="772"/>
      <c r="O393" s="13">
        <v>473</v>
      </c>
      <c r="P393" s="647" t="s">
        <v>819</v>
      </c>
      <c r="Q393" s="757" t="s">
        <v>6476</v>
      </c>
      <c r="R393" s="757" t="s">
        <v>1926</v>
      </c>
      <c r="S393" s="757" t="s">
        <v>420</v>
      </c>
      <c r="T393" s="757" t="s">
        <v>4414</v>
      </c>
      <c r="U393" s="757">
        <v>2</v>
      </c>
      <c r="W393" s="649" t="str">
        <f>IF($S393="","",(VLOOKUP($S393,所属・種目コード!$B$2:$D$160,3,0)))</f>
        <v>031223</v>
      </c>
      <c r="X393" t="s">
        <v>3592</v>
      </c>
      <c r="Y393" s="758" t="str">
        <f t="shared" si="26"/>
        <v>盛岡厨川中中</v>
      </c>
      <c r="Z393" s="757" t="s">
        <v>4808</v>
      </c>
      <c r="AA393" s="769" t="str">
        <f t="shared" si="27"/>
        <v>ﾀﾁﾊﾞﾅ ﾕﾘｱ</v>
      </c>
    </row>
    <row r="394" spans="2:27" ht="17" customHeight="1">
      <c r="B394" s="757">
        <v>461</v>
      </c>
      <c r="C394" s="757" t="s">
        <v>7738</v>
      </c>
      <c r="D394" s="757" t="s">
        <v>1513</v>
      </c>
      <c r="E394" s="757" t="s">
        <v>233</v>
      </c>
      <c r="F394" s="757">
        <v>1</v>
      </c>
      <c r="G394" s="757">
        <v>2</v>
      </c>
      <c r="H394" s="649" t="str">
        <f>IF($E394="","",(VLOOKUP($E394,所属・種目コード!$B$2:$D$160,3,0)))</f>
        <v>031150</v>
      </c>
      <c r="I394" t="s">
        <v>3592</v>
      </c>
      <c r="J394" s="758" t="str">
        <f t="shared" si="25"/>
        <v>北上上野中中</v>
      </c>
      <c r="K394" s="757" t="s">
        <v>2685</v>
      </c>
      <c r="L394" s="13" t="str">
        <f t="shared" si="24"/>
        <v>ﾀｶﾊｼ ﾊﾙ</v>
      </c>
      <c r="M394" s="772"/>
      <c r="O394" s="13">
        <v>474</v>
      </c>
      <c r="P394" s="647" t="s">
        <v>819</v>
      </c>
      <c r="Q394" s="757" t="s">
        <v>6477</v>
      </c>
      <c r="R394" s="757" t="s">
        <v>1927</v>
      </c>
      <c r="S394" s="757" t="s">
        <v>420</v>
      </c>
      <c r="T394" s="757" t="s">
        <v>4414</v>
      </c>
      <c r="U394" s="757">
        <v>2</v>
      </c>
      <c r="W394" s="649" t="str">
        <f>IF($S394="","",(VLOOKUP($S394,所属・種目コード!$B$2:$D$160,3,0)))</f>
        <v>031223</v>
      </c>
      <c r="X394" t="s">
        <v>3592</v>
      </c>
      <c r="Y394" s="758" t="str">
        <f t="shared" si="26"/>
        <v>盛岡厨川中中</v>
      </c>
      <c r="Z394" s="757" t="s">
        <v>4809</v>
      </c>
      <c r="AA394" s="769" t="str">
        <f t="shared" si="27"/>
        <v>ﾌｼﾞﾜﾗ ﾏﾕﾅ</v>
      </c>
    </row>
    <row r="395" spans="2:27" ht="17" customHeight="1">
      <c r="B395" s="757">
        <v>462</v>
      </c>
      <c r="C395" s="757" t="s">
        <v>6917</v>
      </c>
      <c r="D395" s="757" t="s">
        <v>3786</v>
      </c>
      <c r="E395" s="757" t="s">
        <v>233</v>
      </c>
      <c r="F395" s="757">
        <v>1</v>
      </c>
      <c r="G395" s="757">
        <v>2</v>
      </c>
      <c r="H395" s="649" t="str">
        <f>IF($E395="","",(VLOOKUP($E395,所属・種目コード!$B$2:$D$160,3,0)))</f>
        <v>031150</v>
      </c>
      <c r="I395" t="s">
        <v>3592</v>
      </c>
      <c r="J395" s="758" t="str">
        <f t="shared" si="25"/>
        <v>北上上野中中</v>
      </c>
      <c r="K395" s="757" t="s">
        <v>2686</v>
      </c>
      <c r="L395" s="13" t="str">
        <f t="shared" si="24"/>
        <v>ﾏﾙﾁ ﾀｹﾙ</v>
      </c>
      <c r="M395" s="772"/>
      <c r="O395" s="13">
        <v>475</v>
      </c>
      <c r="P395" s="647" t="s">
        <v>819</v>
      </c>
      <c r="Q395" s="757" t="s">
        <v>2162</v>
      </c>
      <c r="R395" s="757" t="s">
        <v>1928</v>
      </c>
      <c r="S395" s="757" t="s">
        <v>420</v>
      </c>
      <c r="T395" s="757" t="s">
        <v>4414</v>
      </c>
      <c r="U395" s="757">
        <v>2</v>
      </c>
      <c r="W395" s="649" t="str">
        <f>IF($S395="","",(VLOOKUP($S395,所属・種目コード!$B$2:$D$160,3,0)))</f>
        <v>031223</v>
      </c>
      <c r="X395" t="s">
        <v>3592</v>
      </c>
      <c r="Y395" s="758" t="str">
        <f t="shared" si="26"/>
        <v>盛岡厨川中中</v>
      </c>
      <c r="Z395" s="757" t="s">
        <v>4810</v>
      </c>
      <c r="AA395" s="769" t="str">
        <f t="shared" si="27"/>
        <v>ﾌﾄﾉ ﾕｷ</v>
      </c>
    </row>
    <row r="396" spans="2:27" ht="17" customHeight="1">
      <c r="B396" s="757">
        <v>463</v>
      </c>
      <c r="C396" s="757" t="s">
        <v>6918</v>
      </c>
      <c r="D396" s="757" t="s">
        <v>3787</v>
      </c>
      <c r="E396" s="757" t="s">
        <v>376</v>
      </c>
      <c r="F396" s="757">
        <v>1</v>
      </c>
      <c r="G396" s="757">
        <v>3</v>
      </c>
      <c r="H396" s="649" t="str">
        <f>IF($E396="","",(VLOOKUP($E396,所属・種目コード!$B$2:$D$160,3,0)))</f>
        <v>031213</v>
      </c>
      <c r="I396" t="s">
        <v>3592</v>
      </c>
      <c r="J396" s="758" t="str">
        <f t="shared" si="25"/>
        <v>宮古津軽石中中</v>
      </c>
      <c r="K396" s="757" t="s">
        <v>2687</v>
      </c>
      <c r="L396" s="13" t="str">
        <f t="shared" si="24"/>
        <v>ｲﾄｳ ｺｳｾｲ</v>
      </c>
      <c r="M396" s="772"/>
      <c r="O396" s="13">
        <v>476</v>
      </c>
      <c r="P396" s="647" t="s">
        <v>841</v>
      </c>
      <c r="Q396" s="757" t="s">
        <v>6478</v>
      </c>
      <c r="R396" s="757" t="s">
        <v>1929</v>
      </c>
      <c r="S396" s="757" t="s">
        <v>420</v>
      </c>
      <c r="T396" s="757" t="s">
        <v>4414</v>
      </c>
      <c r="U396" s="757">
        <v>2</v>
      </c>
      <c r="W396" s="649" t="str">
        <f>IF($S396="","",(VLOOKUP($S396,所属・種目コード!$B$2:$D$160,3,0)))</f>
        <v>031223</v>
      </c>
      <c r="X396" t="s">
        <v>3592</v>
      </c>
      <c r="Y396" s="758" t="str">
        <f t="shared" si="26"/>
        <v>盛岡厨川中中</v>
      </c>
      <c r="Z396" s="757" t="s">
        <v>4811</v>
      </c>
      <c r="AA396" s="769" t="str">
        <f t="shared" si="27"/>
        <v>ﾔﾏﾓﾄ ｻﾔｶ</v>
      </c>
    </row>
    <row r="397" spans="2:27" ht="17" customHeight="1">
      <c r="B397" s="757">
        <v>464</v>
      </c>
      <c r="C397" s="757" t="s">
        <v>7646</v>
      </c>
      <c r="D397" s="757" t="s">
        <v>3788</v>
      </c>
      <c r="E397" s="757" t="s">
        <v>376</v>
      </c>
      <c r="F397" s="757">
        <v>1</v>
      </c>
      <c r="G397" s="757">
        <v>3</v>
      </c>
      <c r="H397" s="649" t="str">
        <f>IF($E397="","",(VLOOKUP($E397,所属・種目コード!$B$2:$D$160,3,0)))</f>
        <v>031213</v>
      </c>
      <c r="I397" t="s">
        <v>3592</v>
      </c>
      <c r="J397" s="758" t="str">
        <f t="shared" si="25"/>
        <v>宮古津軽石中中</v>
      </c>
      <c r="K397" s="757" t="s">
        <v>2688</v>
      </c>
      <c r="L397" s="13" t="str">
        <f t="shared" si="24"/>
        <v>ｻｻｷ ﾘｮｳｽｹ</v>
      </c>
      <c r="M397" s="772"/>
      <c r="O397" s="13">
        <v>477</v>
      </c>
      <c r="P397" s="647" t="s">
        <v>770</v>
      </c>
      <c r="Q397" s="757" t="s">
        <v>2163</v>
      </c>
      <c r="R397" s="757" t="s">
        <v>1930</v>
      </c>
      <c r="S397" s="757" t="s">
        <v>420</v>
      </c>
      <c r="T397" s="757" t="s">
        <v>4414</v>
      </c>
      <c r="U397" s="757">
        <v>2</v>
      </c>
      <c r="W397" s="649" t="str">
        <f>IF($S397="","",(VLOOKUP($S397,所属・種目コード!$B$2:$D$160,3,0)))</f>
        <v>031223</v>
      </c>
      <c r="X397" t="s">
        <v>3592</v>
      </c>
      <c r="Y397" s="758" t="str">
        <f t="shared" si="26"/>
        <v>盛岡厨川中中</v>
      </c>
      <c r="Z397" s="757" t="s">
        <v>4812</v>
      </c>
      <c r="AA397" s="769" t="str">
        <f t="shared" si="27"/>
        <v>ﾜﾀﾅﾍﾞ ﾏｵ</v>
      </c>
    </row>
    <row r="398" spans="2:27" ht="17" customHeight="1">
      <c r="B398" s="757">
        <v>465</v>
      </c>
      <c r="C398" s="757" t="s">
        <v>6919</v>
      </c>
      <c r="D398" s="757" t="s">
        <v>3789</v>
      </c>
      <c r="E398" s="757" t="s">
        <v>376</v>
      </c>
      <c r="F398" s="757">
        <v>1</v>
      </c>
      <c r="G398" s="757">
        <v>3</v>
      </c>
      <c r="H398" s="649" t="str">
        <f>IF($E398="","",(VLOOKUP($E398,所属・種目コード!$B$2:$D$160,3,0)))</f>
        <v>031213</v>
      </c>
      <c r="I398" t="s">
        <v>3592</v>
      </c>
      <c r="J398" s="758" t="str">
        <f t="shared" si="25"/>
        <v>宮古津軽石中中</v>
      </c>
      <c r="K398" s="757" t="s">
        <v>2689</v>
      </c>
      <c r="L398" s="13" t="str">
        <f t="shared" si="24"/>
        <v>ｻﾜｻﾄ ｷﾗ</v>
      </c>
      <c r="M398" s="772"/>
      <c r="O398" s="13">
        <v>478</v>
      </c>
      <c r="P398" s="647" t="s">
        <v>770</v>
      </c>
      <c r="Q398" s="757" t="s">
        <v>1193</v>
      </c>
      <c r="R398" s="757" t="s">
        <v>1194</v>
      </c>
      <c r="S398" s="757" t="s">
        <v>3595</v>
      </c>
      <c r="T398" s="757" t="s">
        <v>4414</v>
      </c>
      <c r="U398" s="757">
        <v>3</v>
      </c>
      <c r="W398" s="649" t="str">
        <f>IF($S398="","",(VLOOKUP($S398,所属・種目コード!$B$2:$D$160,3,0)))</f>
        <v>031141</v>
      </c>
      <c r="X398" t="s">
        <v>3592</v>
      </c>
      <c r="Y398" s="758" t="str">
        <f t="shared" si="26"/>
        <v>水沢南中中</v>
      </c>
      <c r="Z398" s="757" t="s">
        <v>4813</v>
      </c>
      <c r="AA398" s="769" t="str">
        <f t="shared" si="27"/>
        <v>ｲﾜﾌﾞﾁ ｷﾗﾘ</v>
      </c>
    </row>
    <row r="399" spans="2:27" ht="17" customHeight="1">
      <c r="B399" s="757">
        <v>466</v>
      </c>
      <c r="C399" s="757" t="s">
        <v>7647</v>
      </c>
      <c r="D399" s="757" t="s">
        <v>3790</v>
      </c>
      <c r="E399" s="757" t="s">
        <v>376</v>
      </c>
      <c r="F399" s="757">
        <v>1</v>
      </c>
      <c r="G399" s="757">
        <v>3</v>
      </c>
      <c r="H399" s="649" t="str">
        <f>IF($E399="","",(VLOOKUP($E399,所属・種目コード!$B$2:$D$160,3,0)))</f>
        <v>031213</v>
      </c>
      <c r="I399" t="s">
        <v>3592</v>
      </c>
      <c r="J399" s="758" t="str">
        <f t="shared" si="25"/>
        <v>宮古津軽石中中</v>
      </c>
      <c r="K399" s="757" t="s">
        <v>2690</v>
      </c>
      <c r="L399" s="13" t="str">
        <f t="shared" si="24"/>
        <v>ﾅｶﾑﾗ ｿｳｲﾁﾛｳ</v>
      </c>
      <c r="M399" s="772"/>
      <c r="O399" s="13">
        <v>479</v>
      </c>
      <c r="P399" s="647" t="s">
        <v>770</v>
      </c>
      <c r="Q399" s="757" t="s">
        <v>1195</v>
      </c>
      <c r="R399" s="757" t="s">
        <v>1196</v>
      </c>
      <c r="S399" s="757" t="s">
        <v>3595</v>
      </c>
      <c r="T399" s="757" t="s">
        <v>4414</v>
      </c>
      <c r="U399" s="757">
        <v>3</v>
      </c>
      <c r="W399" s="649" t="str">
        <f>IF($S399="","",(VLOOKUP($S399,所属・種目コード!$B$2:$D$160,3,0)))</f>
        <v>031141</v>
      </c>
      <c r="X399" t="s">
        <v>3592</v>
      </c>
      <c r="Y399" s="758" t="str">
        <f t="shared" si="26"/>
        <v>水沢南中中</v>
      </c>
      <c r="Z399" s="757" t="s">
        <v>4814</v>
      </c>
      <c r="AA399" s="769" t="str">
        <f t="shared" si="27"/>
        <v>ｵｲｶﾜ ｱﾐ</v>
      </c>
    </row>
    <row r="400" spans="2:27" ht="17" customHeight="1">
      <c r="B400" s="757">
        <v>467</v>
      </c>
      <c r="C400" s="757" t="s">
        <v>6920</v>
      </c>
      <c r="D400" s="757" t="s">
        <v>3791</v>
      </c>
      <c r="E400" s="757" t="s">
        <v>376</v>
      </c>
      <c r="F400" s="757">
        <v>1</v>
      </c>
      <c r="G400" s="757">
        <v>3</v>
      </c>
      <c r="H400" s="649" t="str">
        <f>IF($E400="","",(VLOOKUP($E400,所属・種目コード!$B$2:$D$160,3,0)))</f>
        <v>031213</v>
      </c>
      <c r="I400" t="s">
        <v>3592</v>
      </c>
      <c r="J400" s="758" t="str">
        <f t="shared" si="25"/>
        <v>宮古津軽石中中</v>
      </c>
      <c r="K400" s="757" t="s">
        <v>2691</v>
      </c>
      <c r="L400" s="13" t="str">
        <f t="shared" si="24"/>
        <v>ﾅｶﾑﾗ ﾊﾙﾄ</v>
      </c>
      <c r="M400" s="772"/>
      <c r="O400" s="13">
        <v>480</v>
      </c>
      <c r="P400" s="647" t="s">
        <v>770</v>
      </c>
      <c r="Q400" s="757" t="s">
        <v>6479</v>
      </c>
      <c r="R400" s="757" t="s">
        <v>1197</v>
      </c>
      <c r="S400" s="757" t="s">
        <v>3595</v>
      </c>
      <c r="T400" s="757" t="s">
        <v>4414</v>
      </c>
      <c r="U400" s="757">
        <v>3</v>
      </c>
      <c r="W400" s="649" t="str">
        <f>IF($S400="","",(VLOOKUP($S400,所属・種目コード!$B$2:$D$160,3,0)))</f>
        <v>031141</v>
      </c>
      <c r="X400" t="s">
        <v>3592</v>
      </c>
      <c r="Y400" s="758" t="str">
        <f t="shared" si="26"/>
        <v>水沢南中中</v>
      </c>
      <c r="Z400" s="757" t="s">
        <v>4815</v>
      </c>
      <c r="AA400" s="769" t="str">
        <f t="shared" si="27"/>
        <v>ｵｵﾂﾌﾞﾗｲ ｷｵﾝ</v>
      </c>
    </row>
    <row r="401" spans="2:27" ht="17" customHeight="1">
      <c r="B401" s="757">
        <v>468</v>
      </c>
      <c r="C401" s="757" t="s">
        <v>6921</v>
      </c>
      <c r="D401" s="757" t="s">
        <v>3792</v>
      </c>
      <c r="E401" s="757" t="s">
        <v>376</v>
      </c>
      <c r="F401" s="757">
        <v>1</v>
      </c>
      <c r="G401" s="757">
        <v>2</v>
      </c>
      <c r="H401" s="649" t="str">
        <f>IF($E401="","",(VLOOKUP($E401,所属・種目コード!$B$2:$D$160,3,0)))</f>
        <v>031213</v>
      </c>
      <c r="I401" t="s">
        <v>3592</v>
      </c>
      <c r="J401" s="758" t="str">
        <f t="shared" si="25"/>
        <v>宮古津軽石中中</v>
      </c>
      <c r="K401" s="757" t="s">
        <v>2692</v>
      </c>
      <c r="L401" s="13" t="str">
        <f t="shared" si="24"/>
        <v>ｲﾄｳ ｶｲﾄ</v>
      </c>
      <c r="M401" s="772"/>
      <c r="O401" s="13">
        <v>481</v>
      </c>
      <c r="P401" s="647" t="s">
        <v>770</v>
      </c>
      <c r="Q401" s="757" t="s">
        <v>6480</v>
      </c>
      <c r="R401" s="757" t="s">
        <v>1198</v>
      </c>
      <c r="S401" s="757" t="s">
        <v>3595</v>
      </c>
      <c r="T401" s="757" t="s">
        <v>4414</v>
      </c>
      <c r="U401" s="757">
        <v>3</v>
      </c>
      <c r="W401" s="649" t="str">
        <f>IF($S401="","",(VLOOKUP($S401,所属・種目コード!$B$2:$D$160,3,0)))</f>
        <v>031141</v>
      </c>
      <c r="X401" t="s">
        <v>3592</v>
      </c>
      <c r="Y401" s="758" t="str">
        <f t="shared" si="26"/>
        <v>水沢南中中</v>
      </c>
      <c r="Z401" s="757" t="s">
        <v>4816</v>
      </c>
      <c r="AA401" s="769" t="str">
        <f t="shared" si="27"/>
        <v>ｻｻｷ ｻﾂｷ</v>
      </c>
    </row>
    <row r="402" spans="2:27" ht="17" customHeight="1">
      <c r="B402" s="757">
        <v>469</v>
      </c>
      <c r="C402" s="757" t="s">
        <v>7648</v>
      </c>
      <c r="D402" s="757" t="s">
        <v>3793</v>
      </c>
      <c r="E402" s="757" t="s">
        <v>376</v>
      </c>
      <c r="F402" s="757">
        <v>1</v>
      </c>
      <c r="G402" s="757">
        <v>2</v>
      </c>
      <c r="H402" s="649" t="str">
        <f>IF($E402="","",(VLOOKUP($E402,所属・種目コード!$B$2:$D$160,3,0)))</f>
        <v>031213</v>
      </c>
      <c r="I402" t="s">
        <v>3592</v>
      </c>
      <c r="J402" s="758" t="str">
        <f t="shared" si="25"/>
        <v>宮古津軽石中中</v>
      </c>
      <c r="K402" s="757" t="s">
        <v>2693</v>
      </c>
      <c r="L402" s="13" t="str">
        <f t="shared" si="24"/>
        <v>ｸﾎﾞﾀ ﾕｳｺﾞ</v>
      </c>
      <c r="M402" s="772"/>
      <c r="O402" s="13">
        <v>482</v>
      </c>
      <c r="P402" s="647" t="s">
        <v>770</v>
      </c>
      <c r="Q402" s="757" t="s">
        <v>6481</v>
      </c>
      <c r="R402" s="757" t="s">
        <v>1199</v>
      </c>
      <c r="S402" s="757" t="s">
        <v>3595</v>
      </c>
      <c r="T402" s="757" t="s">
        <v>4414</v>
      </c>
      <c r="U402" s="757">
        <v>3</v>
      </c>
      <c r="W402" s="649" t="str">
        <f>IF($S402="","",(VLOOKUP($S402,所属・種目コード!$B$2:$D$160,3,0)))</f>
        <v>031141</v>
      </c>
      <c r="X402" t="s">
        <v>3592</v>
      </c>
      <c r="Y402" s="758" t="str">
        <f t="shared" si="26"/>
        <v>水沢南中中</v>
      </c>
      <c r="Z402" s="757" t="s">
        <v>4817</v>
      </c>
      <c r="AA402" s="769" t="str">
        <f t="shared" si="27"/>
        <v>ｻｻｷ ﾅﾉﾊ</v>
      </c>
    </row>
    <row r="403" spans="2:27" ht="17" customHeight="1">
      <c r="B403" s="757">
        <v>470</v>
      </c>
      <c r="C403" s="757" t="s">
        <v>7739</v>
      </c>
      <c r="D403" s="757" t="s">
        <v>3794</v>
      </c>
      <c r="E403" s="757" t="s">
        <v>376</v>
      </c>
      <c r="F403" s="757">
        <v>1</v>
      </c>
      <c r="G403" s="757">
        <v>2</v>
      </c>
      <c r="H403" s="649" t="str">
        <f>IF($E403="","",(VLOOKUP($E403,所属・種目コード!$B$2:$D$160,3,0)))</f>
        <v>031213</v>
      </c>
      <c r="I403" t="s">
        <v>3592</v>
      </c>
      <c r="J403" s="758" t="str">
        <f t="shared" si="25"/>
        <v>宮古津軽石中中</v>
      </c>
      <c r="K403" s="757" t="s">
        <v>2694</v>
      </c>
      <c r="L403" s="13" t="str">
        <f t="shared" si="24"/>
        <v>ﾅｶﾑﾗ ﾘｷ</v>
      </c>
      <c r="M403" s="772"/>
      <c r="O403" s="13">
        <v>483</v>
      </c>
      <c r="P403" s="647" t="s">
        <v>770</v>
      </c>
      <c r="Q403" s="757" t="s">
        <v>1200</v>
      </c>
      <c r="R403" s="757" t="s">
        <v>769</v>
      </c>
      <c r="S403" s="757" t="s">
        <v>3595</v>
      </c>
      <c r="T403" s="757" t="s">
        <v>4414</v>
      </c>
      <c r="U403" s="757">
        <v>3</v>
      </c>
      <c r="W403" s="649" t="str">
        <f>IF($S403="","",(VLOOKUP($S403,所属・種目コード!$B$2:$D$160,3,0)))</f>
        <v>031141</v>
      </c>
      <c r="X403" t="s">
        <v>3592</v>
      </c>
      <c r="Y403" s="758" t="str">
        <f t="shared" si="26"/>
        <v>水沢南中中</v>
      </c>
      <c r="Z403" s="757" t="s">
        <v>4818</v>
      </c>
      <c r="AA403" s="769" t="str">
        <f t="shared" si="27"/>
        <v>ｽｶﾞﾜﾗ ｲｵﾘ</v>
      </c>
    </row>
    <row r="404" spans="2:27" ht="17" customHeight="1">
      <c r="B404" s="757">
        <v>471</v>
      </c>
      <c r="C404" s="757" t="s">
        <v>6922</v>
      </c>
      <c r="D404" s="757" t="s">
        <v>1699</v>
      </c>
      <c r="E404" s="757" t="s">
        <v>304</v>
      </c>
      <c r="F404" s="757">
        <v>1</v>
      </c>
      <c r="G404" s="757">
        <v>3</v>
      </c>
      <c r="H404" s="649" t="str">
        <f>IF($E404="","",(VLOOKUP($E404,所属・種目コード!$B$2:$D$160,3,0)))</f>
        <v>031168</v>
      </c>
      <c r="I404" t="s">
        <v>3592</v>
      </c>
      <c r="J404" s="758" t="str">
        <f t="shared" si="25"/>
        <v>紫波一中中</v>
      </c>
      <c r="K404" s="757" t="s">
        <v>2695</v>
      </c>
      <c r="L404" s="13" t="str">
        <f t="shared" si="24"/>
        <v>ﾋﾗﾉ ｶﾅﾙ</v>
      </c>
      <c r="M404" s="772"/>
      <c r="O404" s="13">
        <v>484</v>
      </c>
      <c r="P404" s="647" t="s">
        <v>770</v>
      </c>
      <c r="Q404" s="757" t="s">
        <v>6482</v>
      </c>
      <c r="R404" s="757" t="s">
        <v>1203</v>
      </c>
      <c r="S404" s="757" t="s">
        <v>3595</v>
      </c>
      <c r="T404" s="757" t="s">
        <v>4414</v>
      </c>
      <c r="U404" s="757">
        <v>3</v>
      </c>
      <c r="W404" s="649" t="str">
        <f>IF($S404="","",(VLOOKUP($S404,所属・種目コード!$B$2:$D$160,3,0)))</f>
        <v>031141</v>
      </c>
      <c r="X404" t="s">
        <v>3592</v>
      </c>
      <c r="Y404" s="758" t="str">
        <f t="shared" si="26"/>
        <v>水沢南中中</v>
      </c>
      <c r="Z404" s="757" t="s">
        <v>4819</v>
      </c>
      <c r="AA404" s="769" t="str">
        <f t="shared" si="27"/>
        <v>ﾊｾｶﾞﾜ ｻﾔ</v>
      </c>
    </row>
    <row r="405" spans="2:27" ht="17" customHeight="1">
      <c r="B405" s="757">
        <v>472</v>
      </c>
      <c r="C405" s="757" t="s">
        <v>6923</v>
      </c>
      <c r="D405" s="757" t="s">
        <v>3795</v>
      </c>
      <c r="E405" s="757" t="s">
        <v>365</v>
      </c>
      <c r="F405" s="757">
        <v>1</v>
      </c>
      <c r="G405" s="757">
        <v>3</v>
      </c>
      <c r="H405" s="649" t="str">
        <f>IF($E405="","",(VLOOKUP($E405,所属・種目コード!$B$2:$D$160,3,0)))</f>
        <v>031201</v>
      </c>
      <c r="I405" t="s">
        <v>3592</v>
      </c>
      <c r="J405" s="758" t="str">
        <f t="shared" si="25"/>
        <v>花巻湯本中中</v>
      </c>
      <c r="K405" s="757" t="s">
        <v>2696</v>
      </c>
      <c r="L405" s="13" t="str">
        <f t="shared" si="24"/>
        <v>ｲﾄｳ ﾏｻﾄ</v>
      </c>
      <c r="M405" s="772"/>
      <c r="O405" s="13">
        <v>485</v>
      </c>
      <c r="P405" s="647" t="s">
        <v>770</v>
      </c>
      <c r="Q405" s="757" t="s">
        <v>1204</v>
      </c>
      <c r="R405" s="757" t="s">
        <v>1205</v>
      </c>
      <c r="S405" s="757" t="s">
        <v>3595</v>
      </c>
      <c r="T405" s="757" t="s">
        <v>4414</v>
      </c>
      <c r="U405" s="757">
        <v>3</v>
      </c>
      <c r="W405" s="649" t="str">
        <f>IF($S405="","",(VLOOKUP($S405,所属・種目コード!$B$2:$D$160,3,0)))</f>
        <v>031141</v>
      </c>
      <c r="X405" t="s">
        <v>3592</v>
      </c>
      <c r="Y405" s="758" t="str">
        <f t="shared" si="26"/>
        <v>水沢南中中</v>
      </c>
      <c r="Z405" s="757" t="s">
        <v>4820</v>
      </c>
      <c r="AA405" s="769" t="str">
        <f t="shared" si="27"/>
        <v>ﾌｼﾞｲ ｱｲﾗ</v>
      </c>
    </row>
    <row r="406" spans="2:27" ht="17" customHeight="1">
      <c r="B406" s="757">
        <v>473</v>
      </c>
      <c r="C406" s="757" t="s">
        <v>6924</v>
      </c>
      <c r="D406" s="757" t="s">
        <v>3796</v>
      </c>
      <c r="E406" s="757" t="s">
        <v>365</v>
      </c>
      <c r="F406" s="757">
        <v>1</v>
      </c>
      <c r="G406" s="757">
        <v>3</v>
      </c>
      <c r="H406" s="649" t="str">
        <f>IF($E406="","",(VLOOKUP($E406,所属・種目コード!$B$2:$D$160,3,0)))</f>
        <v>031201</v>
      </c>
      <c r="I406" t="s">
        <v>3592</v>
      </c>
      <c r="J406" s="758" t="str">
        <f t="shared" si="25"/>
        <v>花巻湯本中中</v>
      </c>
      <c r="K406" s="757" t="s">
        <v>2697</v>
      </c>
      <c r="L406" s="13" t="str">
        <f t="shared" si="24"/>
        <v>ｸｽﾞﾏｷ ﾘｮｳﾄ</v>
      </c>
      <c r="M406" s="772"/>
      <c r="O406" s="13">
        <v>486</v>
      </c>
      <c r="P406" s="647" t="s">
        <v>768</v>
      </c>
      <c r="Q406" s="757" t="s">
        <v>6483</v>
      </c>
      <c r="R406" s="757" t="s">
        <v>1937</v>
      </c>
      <c r="S406" s="757" t="s">
        <v>3595</v>
      </c>
      <c r="T406" s="757" t="s">
        <v>4414</v>
      </c>
      <c r="U406" s="757">
        <v>2</v>
      </c>
      <c r="W406" s="649" t="str">
        <f>IF($S406="","",(VLOOKUP($S406,所属・種目コード!$B$2:$D$160,3,0)))</f>
        <v>031141</v>
      </c>
      <c r="X406" t="s">
        <v>3592</v>
      </c>
      <c r="Y406" s="758" t="str">
        <f t="shared" si="26"/>
        <v>水沢南中中</v>
      </c>
      <c r="Z406" s="757" t="s">
        <v>4821</v>
      </c>
      <c r="AA406" s="769" t="str">
        <f t="shared" si="27"/>
        <v>ｵﾉﾃﾞﾗ ﾌｳｶ</v>
      </c>
    </row>
    <row r="407" spans="2:27" ht="17" customHeight="1">
      <c r="B407" s="757">
        <v>474</v>
      </c>
      <c r="C407" s="757" t="s">
        <v>6925</v>
      </c>
      <c r="D407" s="757" t="s">
        <v>3797</v>
      </c>
      <c r="E407" s="757" t="s">
        <v>365</v>
      </c>
      <c r="F407" s="757">
        <v>1</v>
      </c>
      <c r="G407" s="757">
        <v>3</v>
      </c>
      <c r="H407" s="649" t="str">
        <f>IF($E407="","",(VLOOKUP($E407,所属・種目コード!$B$2:$D$160,3,0)))</f>
        <v>031201</v>
      </c>
      <c r="I407" t="s">
        <v>3592</v>
      </c>
      <c r="J407" s="758" t="str">
        <f t="shared" si="25"/>
        <v>花巻湯本中中</v>
      </c>
      <c r="K407" s="757" t="s">
        <v>2698</v>
      </c>
      <c r="L407" s="13" t="str">
        <f t="shared" si="24"/>
        <v>ﾀｶﾊｼ ﾊﾙｷ</v>
      </c>
      <c r="M407" s="772"/>
      <c r="O407" s="13">
        <v>487</v>
      </c>
      <c r="P407" s="647" t="s">
        <v>768</v>
      </c>
      <c r="Q407" s="757" t="s">
        <v>7998</v>
      </c>
      <c r="R407" s="757" t="s">
        <v>1938</v>
      </c>
      <c r="S407" s="757" t="s">
        <v>3595</v>
      </c>
      <c r="T407" s="757" t="s">
        <v>4414</v>
      </c>
      <c r="U407" s="757">
        <v>2</v>
      </c>
      <c r="W407" s="649" t="str">
        <f>IF($S407="","",(VLOOKUP($S407,所属・種目コード!$B$2:$D$160,3,0)))</f>
        <v>031141</v>
      </c>
      <c r="X407" t="s">
        <v>3592</v>
      </c>
      <c r="Y407" s="758" t="str">
        <f t="shared" si="26"/>
        <v>水沢南中中</v>
      </c>
      <c r="Z407" s="757" t="s">
        <v>4822</v>
      </c>
      <c r="AA407" s="769" t="str">
        <f t="shared" si="27"/>
        <v>ｺｲﾜ ｻｷ</v>
      </c>
    </row>
    <row r="408" spans="2:27" ht="17" customHeight="1">
      <c r="B408" s="757">
        <v>475</v>
      </c>
      <c r="C408" s="757" t="s">
        <v>6926</v>
      </c>
      <c r="D408" s="757" t="s">
        <v>411</v>
      </c>
      <c r="E408" s="757" t="s">
        <v>365</v>
      </c>
      <c r="F408" s="757">
        <v>1</v>
      </c>
      <c r="G408" s="757">
        <v>3</v>
      </c>
      <c r="H408" s="649" t="str">
        <f>IF($E408="","",(VLOOKUP($E408,所属・種目コード!$B$2:$D$160,3,0)))</f>
        <v>031201</v>
      </c>
      <c r="I408" t="s">
        <v>3592</v>
      </c>
      <c r="J408" s="758" t="str">
        <f t="shared" si="25"/>
        <v>花巻湯本中中</v>
      </c>
      <c r="K408" s="757" t="s">
        <v>2534</v>
      </c>
      <c r="L408" s="13" t="str">
        <f t="shared" si="24"/>
        <v>ﾀｶﾊｼ ﾕｳﾄ</v>
      </c>
      <c r="M408" s="772"/>
      <c r="O408" s="13">
        <v>488</v>
      </c>
      <c r="P408" s="647" t="s">
        <v>2255</v>
      </c>
      <c r="Q408" s="757" t="s">
        <v>2169</v>
      </c>
      <c r="R408" s="757" t="s">
        <v>1939</v>
      </c>
      <c r="S408" s="757" t="s">
        <v>3595</v>
      </c>
      <c r="T408" s="757" t="s">
        <v>4414</v>
      </c>
      <c r="U408" s="757">
        <v>2</v>
      </c>
      <c r="W408" s="649" t="str">
        <f>IF($S408="","",(VLOOKUP($S408,所属・種目コード!$B$2:$D$160,3,0)))</f>
        <v>031141</v>
      </c>
      <c r="X408" t="s">
        <v>3592</v>
      </c>
      <c r="Y408" s="758" t="str">
        <f t="shared" si="26"/>
        <v>水沢南中中</v>
      </c>
      <c r="Z408" s="757" t="s">
        <v>4823</v>
      </c>
      <c r="AA408" s="769" t="str">
        <f t="shared" si="27"/>
        <v>ｻｶｷｻﾞﾜ ﾘｮｳｶ</v>
      </c>
    </row>
    <row r="409" spans="2:27" ht="17" customHeight="1">
      <c r="B409" s="757">
        <v>476</v>
      </c>
      <c r="C409" s="757" t="s">
        <v>7740</v>
      </c>
      <c r="D409" s="757" t="s">
        <v>3798</v>
      </c>
      <c r="E409" s="757" t="s">
        <v>365</v>
      </c>
      <c r="F409" s="757">
        <v>1</v>
      </c>
      <c r="G409" s="757">
        <v>2</v>
      </c>
      <c r="H409" s="649" t="str">
        <f>IF($E409="","",(VLOOKUP($E409,所属・種目コード!$B$2:$D$160,3,0)))</f>
        <v>031201</v>
      </c>
      <c r="I409" t="s">
        <v>3592</v>
      </c>
      <c r="J409" s="758" t="str">
        <f t="shared" si="25"/>
        <v>花巻湯本中中</v>
      </c>
      <c r="K409" s="757" t="s">
        <v>2699</v>
      </c>
      <c r="L409" s="13" t="str">
        <f t="shared" si="24"/>
        <v>ｲﾄｳ ﾜﾀﾙ</v>
      </c>
      <c r="M409" s="772"/>
      <c r="O409" s="13">
        <v>489</v>
      </c>
      <c r="P409" s="647" t="s">
        <v>2255</v>
      </c>
      <c r="Q409" s="757" t="s">
        <v>2170</v>
      </c>
      <c r="R409" s="757" t="s">
        <v>1940</v>
      </c>
      <c r="S409" s="757" t="s">
        <v>3595</v>
      </c>
      <c r="T409" s="757" t="s">
        <v>4414</v>
      </c>
      <c r="U409" s="757">
        <v>2</v>
      </c>
      <c r="W409" s="649" t="str">
        <f>IF($S409="","",(VLOOKUP($S409,所属・種目コード!$B$2:$D$160,3,0)))</f>
        <v>031141</v>
      </c>
      <c r="X409" t="s">
        <v>3592</v>
      </c>
      <c r="Y409" s="758" t="str">
        <f t="shared" si="26"/>
        <v>水沢南中中</v>
      </c>
      <c r="Z409" s="757" t="s">
        <v>4824</v>
      </c>
      <c r="AA409" s="769" t="str">
        <f t="shared" si="27"/>
        <v>ｻｻｷ ﾒｸﾞﾐ</v>
      </c>
    </row>
    <row r="410" spans="2:27" ht="17" customHeight="1">
      <c r="B410" s="757">
        <v>477</v>
      </c>
      <c r="C410" s="757" t="s">
        <v>6927</v>
      </c>
      <c r="D410" s="757" t="s">
        <v>3799</v>
      </c>
      <c r="E410" s="757" t="s">
        <v>365</v>
      </c>
      <c r="F410" s="757">
        <v>1</v>
      </c>
      <c r="G410" s="757">
        <v>2</v>
      </c>
      <c r="H410" s="649" t="str">
        <f>IF($E410="","",(VLOOKUP($E410,所属・種目コード!$B$2:$D$160,3,0)))</f>
        <v>031201</v>
      </c>
      <c r="I410" t="s">
        <v>3592</v>
      </c>
      <c r="J410" s="758" t="str">
        <f t="shared" si="25"/>
        <v>花巻湯本中中</v>
      </c>
      <c r="K410" s="757" t="s">
        <v>2700</v>
      </c>
      <c r="L410" s="13" t="str">
        <f t="shared" si="24"/>
        <v>ｻﾄｳ ｶｽﾞﾄ</v>
      </c>
      <c r="M410" s="772"/>
      <c r="O410" s="13">
        <v>490</v>
      </c>
      <c r="P410" s="647" t="s">
        <v>757</v>
      </c>
      <c r="Q410" s="757" t="s">
        <v>6484</v>
      </c>
      <c r="R410" s="757" t="s">
        <v>1941</v>
      </c>
      <c r="S410" s="757" t="s">
        <v>3595</v>
      </c>
      <c r="T410" s="757" t="s">
        <v>4414</v>
      </c>
      <c r="U410" s="757">
        <v>2</v>
      </c>
      <c r="W410" s="649" t="str">
        <f>IF($S410="","",(VLOOKUP($S410,所属・種目コード!$B$2:$D$160,3,0)))</f>
        <v>031141</v>
      </c>
      <c r="X410" t="s">
        <v>3592</v>
      </c>
      <c r="Y410" s="758" t="str">
        <f t="shared" si="26"/>
        <v>水沢南中中</v>
      </c>
      <c r="Z410" s="757" t="s">
        <v>4825</v>
      </c>
      <c r="AA410" s="769" t="str">
        <f t="shared" si="27"/>
        <v>ｻｻｷ ﾕｳｶ</v>
      </c>
    </row>
    <row r="411" spans="2:27" ht="17" customHeight="1">
      <c r="B411" s="757">
        <v>478</v>
      </c>
      <c r="C411" s="757" t="s">
        <v>6928</v>
      </c>
      <c r="D411" s="757" t="s">
        <v>3800</v>
      </c>
      <c r="E411" s="757" t="s">
        <v>365</v>
      </c>
      <c r="F411" s="757">
        <v>1</v>
      </c>
      <c r="G411" s="757">
        <v>2</v>
      </c>
      <c r="H411" s="649" t="str">
        <f>IF($E411="","",(VLOOKUP($E411,所属・種目コード!$B$2:$D$160,3,0)))</f>
        <v>031201</v>
      </c>
      <c r="I411" t="s">
        <v>3592</v>
      </c>
      <c r="J411" s="758" t="str">
        <f t="shared" si="25"/>
        <v>花巻湯本中中</v>
      </c>
      <c r="K411" s="757" t="s">
        <v>2701</v>
      </c>
      <c r="L411" s="13" t="str">
        <f t="shared" si="24"/>
        <v>ｻﾄｳ ｼﾞﾛｳ</v>
      </c>
      <c r="M411" s="772"/>
      <c r="O411" s="13">
        <v>491</v>
      </c>
      <c r="P411" s="647" t="s">
        <v>757</v>
      </c>
      <c r="Q411" s="757" t="s">
        <v>6485</v>
      </c>
      <c r="R411" s="757" t="s">
        <v>1942</v>
      </c>
      <c r="S411" s="757" t="s">
        <v>3595</v>
      </c>
      <c r="T411" s="757" t="s">
        <v>4414</v>
      </c>
      <c r="U411" s="757">
        <v>2</v>
      </c>
      <c r="W411" s="649" t="str">
        <f>IF($S411="","",(VLOOKUP($S411,所属・種目コード!$B$2:$D$160,3,0)))</f>
        <v>031141</v>
      </c>
      <c r="X411" t="s">
        <v>3592</v>
      </c>
      <c r="Y411" s="758" t="str">
        <f t="shared" si="26"/>
        <v>水沢南中中</v>
      </c>
      <c r="Z411" s="757" t="s">
        <v>4826</v>
      </c>
      <c r="AA411" s="769" t="str">
        <f t="shared" si="27"/>
        <v>ｽｽﾞｷ ﾊﾟﾄﾗ</v>
      </c>
    </row>
    <row r="412" spans="2:27" ht="17" customHeight="1">
      <c r="B412" s="757">
        <v>479</v>
      </c>
      <c r="C412" s="757" t="s">
        <v>7649</v>
      </c>
      <c r="D412" s="757" t="s">
        <v>3801</v>
      </c>
      <c r="E412" s="757" t="s">
        <v>365</v>
      </c>
      <c r="F412" s="757">
        <v>1</v>
      </c>
      <c r="G412" s="757">
        <v>2</v>
      </c>
      <c r="H412" s="649" t="str">
        <f>IF($E412="","",(VLOOKUP($E412,所属・種目コード!$B$2:$D$160,3,0)))</f>
        <v>031201</v>
      </c>
      <c r="I412" t="s">
        <v>3592</v>
      </c>
      <c r="J412" s="758" t="str">
        <f t="shared" si="25"/>
        <v>花巻湯本中中</v>
      </c>
      <c r="K412" s="757" t="s">
        <v>2702</v>
      </c>
      <c r="L412" s="13" t="str">
        <f t="shared" si="24"/>
        <v>ﾔｴｶﾞｼ ﾊﾔﾄ</v>
      </c>
      <c r="M412" s="772"/>
      <c r="O412" s="13">
        <v>492</v>
      </c>
      <c r="P412" s="647" t="s">
        <v>757</v>
      </c>
      <c r="Q412" s="757" t="s">
        <v>2171</v>
      </c>
      <c r="R412" s="757" t="s">
        <v>1943</v>
      </c>
      <c r="S412" s="757" t="s">
        <v>3595</v>
      </c>
      <c r="T412" s="757" t="s">
        <v>4414</v>
      </c>
      <c r="U412" s="757">
        <v>2</v>
      </c>
      <c r="W412" s="649" t="str">
        <f>IF($S412="","",(VLOOKUP($S412,所属・種目コード!$B$2:$D$160,3,0)))</f>
        <v>031141</v>
      </c>
      <c r="X412" t="s">
        <v>3592</v>
      </c>
      <c r="Y412" s="758" t="str">
        <f t="shared" si="26"/>
        <v>水沢南中中</v>
      </c>
      <c r="Z412" s="757" t="s">
        <v>4827</v>
      </c>
      <c r="AA412" s="769" t="str">
        <f t="shared" si="27"/>
        <v>ﾌｶｲ ｱｲｶ</v>
      </c>
    </row>
    <row r="413" spans="2:27" ht="17" customHeight="1">
      <c r="B413" s="757">
        <v>506</v>
      </c>
      <c r="C413" s="757" t="s">
        <v>7650</v>
      </c>
      <c r="D413" s="757" t="s">
        <v>3802</v>
      </c>
      <c r="E413" s="757" t="s">
        <v>357</v>
      </c>
      <c r="F413" s="757">
        <v>1</v>
      </c>
      <c r="G413" s="757">
        <v>3</v>
      </c>
      <c r="H413" s="649" t="str">
        <f>IF($E413="","",(VLOOKUP($E413,所属・種目コード!$B$2:$D$160,3,0)))</f>
        <v>031193</v>
      </c>
      <c r="I413" t="s">
        <v>3592</v>
      </c>
      <c r="J413" s="758" t="str">
        <f t="shared" si="25"/>
        <v>花巻西南中中</v>
      </c>
      <c r="K413" s="757" t="s">
        <v>2703</v>
      </c>
      <c r="L413" s="13" t="str">
        <f t="shared" si="24"/>
        <v>ｲﾄｳ ｿｳﾀ</v>
      </c>
      <c r="M413" s="772"/>
      <c r="O413" s="13">
        <v>493</v>
      </c>
      <c r="P413" s="647" t="s">
        <v>757</v>
      </c>
      <c r="Q413" s="757" t="s">
        <v>2172</v>
      </c>
      <c r="R413" s="757" t="s">
        <v>1944</v>
      </c>
      <c r="S413" s="757" t="s">
        <v>3595</v>
      </c>
      <c r="T413" s="757" t="s">
        <v>4414</v>
      </c>
      <c r="U413" s="757">
        <v>2</v>
      </c>
      <c r="W413" s="649" t="str">
        <f>IF($S413="","",(VLOOKUP($S413,所属・種目コード!$B$2:$D$160,3,0)))</f>
        <v>031141</v>
      </c>
      <c r="X413" t="s">
        <v>3592</v>
      </c>
      <c r="Y413" s="758" t="str">
        <f t="shared" si="26"/>
        <v>水沢南中中</v>
      </c>
      <c r="Z413" s="757" t="s">
        <v>4828</v>
      </c>
      <c r="AA413" s="769" t="str">
        <f t="shared" si="27"/>
        <v>ﾔﾏｳﾁ ﾙﾅ</v>
      </c>
    </row>
    <row r="414" spans="2:27" ht="17" customHeight="1">
      <c r="B414" s="757">
        <v>507</v>
      </c>
      <c r="C414" s="757" t="s">
        <v>7651</v>
      </c>
      <c r="D414" s="757" t="s">
        <v>3803</v>
      </c>
      <c r="E414" s="757" t="s">
        <v>357</v>
      </c>
      <c r="F414" s="757">
        <v>1</v>
      </c>
      <c r="G414" s="757">
        <v>3</v>
      </c>
      <c r="H414" s="649" t="str">
        <f>IF($E414="","",(VLOOKUP($E414,所属・種目コード!$B$2:$D$160,3,0)))</f>
        <v>031193</v>
      </c>
      <c r="I414" t="s">
        <v>3592</v>
      </c>
      <c r="J414" s="758" t="str">
        <f t="shared" si="25"/>
        <v>花巻西南中中</v>
      </c>
      <c r="K414" s="757" t="s">
        <v>2704</v>
      </c>
      <c r="L414" s="13" t="str">
        <f t="shared" si="24"/>
        <v>ｽﾙｶﾞ ｼﾝﾀﾛｳ</v>
      </c>
      <c r="M414" s="772"/>
      <c r="O414" s="13">
        <v>494</v>
      </c>
      <c r="P414" s="647" t="s">
        <v>757</v>
      </c>
      <c r="Q414" s="757" t="s">
        <v>6486</v>
      </c>
      <c r="R414" s="757" t="s">
        <v>1945</v>
      </c>
      <c r="S414" s="757" t="s">
        <v>3595</v>
      </c>
      <c r="T414" s="757" t="s">
        <v>4414</v>
      </c>
      <c r="U414" s="757">
        <v>2</v>
      </c>
      <c r="W414" s="649" t="str">
        <f>IF($S414="","",(VLOOKUP($S414,所属・種目コード!$B$2:$D$160,3,0)))</f>
        <v>031141</v>
      </c>
      <c r="X414" t="s">
        <v>3592</v>
      </c>
      <c r="Y414" s="758" t="str">
        <f t="shared" si="26"/>
        <v>水沢南中中</v>
      </c>
      <c r="Z414" s="757" t="s">
        <v>4829</v>
      </c>
      <c r="AA414" s="769" t="str">
        <f t="shared" si="27"/>
        <v>ﾖｼﾀﾞ ｻｸﾗ</v>
      </c>
    </row>
    <row r="415" spans="2:27" ht="17" customHeight="1">
      <c r="B415" s="757">
        <v>508</v>
      </c>
      <c r="C415" s="757" t="s">
        <v>6929</v>
      </c>
      <c r="D415" s="757" t="s">
        <v>3804</v>
      </c>
      <c r="E415" s="757" t="s">
        <v>357</v>
      </c>
      <c r="F415" s="757">
        <v>1</v>
      </c>
      <c r="G415" s="757">
        <v>3</v>
      </c>
      <c r="H415" s="649" t="str">
        <f>IF($E415="","",(VLOOKUP($E415,所属・種目コード!$B$2:$D$160,3,0)))</f>
        <v>031193</v>
      </c>
      <c r="I415" t="s">
        <v>3592</v>
      </c>
      <c r="J415" s="758" t="str">
        <f t="shared" si="25"/>
        <v>花巻西南中中</v>
      </c>
      <c r="K415" s="757" t="s">
        <v>2705</v>
      </c>
      <c r="L415" s="13" t="str">
        <f t="shared" si="24"/>
        <v>ﾀｶﾊｼ ｻｸﾔ</v>
      </c>
      <c r="M415" s="772"/>
      <c r="O415" s="13">
        <v>495</v>
      </c>
      <c r="P415" s="647" t="s">
        <v>757</v>
      </c>
      <c r="Q415" s="757" t="s">
        <v>6136</v>
      </c>
      <c r="R415" s="757" t="s">
        <v>5610</v>
      </c>
      <c r="S415" s="757" t="s">
        <v>423</v>
      </c>
      <c r="T415" s="757" t="s">
        <v>4414</v>
      </c>
      <c r="U415" s="757">
        <v>3</v>
      </c>
      <c r="W415" s="649" t="str">
        <f>IF($S415="","",(VLOOKUP($S415,所属・種目コード!$B$2:$D$160,3,0)))</f>
        <v>031226</v>
      </c>
      <c r="X415" t="s">
        <v>3592</v>
      </c>
      <c r="Y415" s="758" t="str">
        <f t="shared" si="26"/>
        <v>盛岡渋民中中</v>
      </c>
      <c r="Z415" s="757" t="s">
        <v>4830</v>
      </c>
      <c r="AA415" s="769" t="str">
        <f t="shared" si="27"/>
        <v>ｻｲﾄｳ ｱﾔﾉ</v>
      </c>
    </row>
    <row r="416" spans="2:27" ht="17" customHeight="1">
      <c r="B416" s="757">
        <v>509</v>
      </c>
      <c r="C416" s="757" t="s">
        <v>7741</v>
      </c>
      <c r="D416" s="757" t="s">
        <v>3805</v>
      </c>
      <c r="E416" s="757" t="s">
        <v>357</v>
      </c>
      <c r="F416" s="757">
        <v>1</v>
      </c>
      <c r="G416" s="757">
        <v>2</v>
      </c>
      <c r="H416" s="649" t="str">
        <f>IF($E416="","",(VLOOKUP($E416,所属・種目コード!$B$2:$D$160,3,0)))</f>
        <v>031193</v>
      </c>
      <c r="I416" t="s">
        <v>3592</v>
      </c>
      <c r="J416" s="758" t="str">
        <f t="shared" si="25"/>
        <v>花巻西南中中</v>
      </c>
      <c r="K416" s="757" t="s">
        <v>2706</v>
      </c>
      <c r="L416" s="13" t="str">
        <f t="shared" si="24"/>
        <v>ｵｵﾐﾁ ﾋｶﾙ</v>
      </c>
      <c r="M416" s="772"/>
      <c r="O416" s="13">
        <v>496</v>
      </c>
      <c r="P416" s="647" t="s">
        <v>757</v>
      </c>
      <c r="Q416" s="757" t="s">
        <v>6487</v>
      </c>
      <c r="R416" s="757" t="s">
        <v>5611</v>
      </c>
      <c r="S416" s="757" t="s">
        <v>423</v>
      </c>
      <c r="T416" s="757" t="s">
        <v>4414</v>
      </c>
      <c r="U416" s="757">
        <v>3</v>
      </c>
      <c r="W416" s="649" t="str">
        <f>IF($S416="","",(VLOOKUP($S416,所属・種目コード!$B$2:$D$160,3,0)))</f>
        <v>031226</v>
      </c>
      <c r="X416" t="s">
        <v>3592</v>
      </c>
      <c r="Y416" s="758" t="str">
        <f t="shared" si="26"/>
        <v>盛岡渋民中中</v>
      </c>
      <c r="Z416" s="757" t="s">
        <v>4831</v>
      </c>
      <c r="AA416" s="769" t="str">
        <f t="shared" si="27"/>
        <v>ﾊﾀｹﾔﾏ ﾕｽﾞｶ</v>
      </c>
    </row>
    <row r="417" spans="2:27" ht="17" customHeight="1">
      <c r="B417" s="757">
        <v>510</v>
      </c>
      <c r="C417" s="757" t="s">
        <v>7742</v>
      </c>
      <c r="D417" s="757" t="s">
        <v>3806</v>
      </c>
      <c r="E417" s="757" t="s">
        <v>357</v>
      </c>
      <c r="F417" s="757">
        <v>1</v>
      </c>
      <c r="G417" s="757">
        <v>2</v>
      </c>
      <c r="H417" s="649" t="str">
        <f>IF($E417="","",(VLOOKUP($E417,所属・種目コード!$B$2:$D$160,3,0)))</f>
        <v>031193</v>
      </c>
      <c r="I417" t="s">
        <v>3592</v>
      </c>
      <c r="J417" s="758" t="str">
        <f t="shared" si="25"/>
        <v>花巻西南中中</v>
      </c>
      <c r="K417" s="757" t="s">
        <v>2707</v>
      </c>
      <c r="L417" s="13" t="str">
        <f t="shared" si="24"/>
        <v>ｵﾊﾞﾗ ｺｳ</v>
      </c>
      <c r="M417" s="772"/>
      <c r="O417" s="13">
        <v>497</v>
      </c>
      <c r="P417" s="647" t="s">
        <v>757</v>
      </c>
      <c r="Q417" s="757" t="s">
        <v>6137</v>
      </c>
      <c r="R417" s="757" t="s">
        <v>5612</v>
      </c>
      <c r="S417" s="757" t="s">
        <v>423</v>
      </c>
      <c r="T417" s="757" t="s">
        <v>4414</v>
      </c>
      <c r="U417" s="757">
        <v>2</v>
      </c>
      <c r="W417" s="649" t="str">
        <f>IF($S417="","",(VLOOKUP($S417,所属・種目コード!$B$2:$D$160,3,0)))</f>
        <v>031226</v>
      </c>
      <c r="X417" t="s">
        <v>3592</v>
      </c>
      <c r="Y417" s="758" t="str">
        <f t="shared" si="26"/>
        <v>盛岡渋民中中</v>
      </c>
      <c r="Z417" s="757" t="s">
        <v>4832</v>
      </c>
      <c r="AA417" s="769" t="str">
        <f t="shared" si="27"/>
        <v>ｵｵｲｼ ﾕｳｱ</v>
      </c>
    </row>
    <row r="418" spans="2:27" ht="17" customHeight="1">
      <c r="B418" s="757">
        <v>511</v>
      </c>
      <c r="C418" s="757" t="s">
        <v>6930</v>
      </c>
      <c r="D418" s="757" t="s">
        <v>3807</v>
      </c>
      <c r="E418" s="757" t="s">
        <v>357</v>
      </c>
      <c r="F418" s="757">
        <v>1</v>
      </c>
      <c r="G418" s="757">
        <v>2</v>
      </c>
      <c r="H418" s="649" t="str">
        <f>IF($E418="","",(VLOOKUP($E418,所属・種目コード!$B$2:$D$160,3,0)))</f>
        <v>031193</v>
      </c>
      <c r="I418" t="s">
        <v>3592</v>
      </c>
      <c r="J418" s="758" t="str">
        <f t="shared" si="25"/>
        <v>花巻西南中中</v>
      </c>
      <c r="K418" s="757" t="s">
        <v>2708</v>
      </c>
      <c r="L418" s="13" t="str">
        <f t="shared" si="24"/>
        <v>ｻｻｷ ﾐﾅﾄ</v>
      </c>
      <c r="M418" s="772"/>
      <c r="O418" s="13">
        <v>498</v>
      </c>
      <c r="P418" s="647" t="s">
        <v>757</v>
      </c>
      <c r="Q418" s="757" t="s">
        <v>6488</v>
      </c>
      <c r="R418" s="757" t="s">
        <v>5613</v>
      </c>
      <c r="S418" s="757" t="s">
        <v>423</v>
      </c>
      <c r="T418" s="757" t="s">
        <v>4414</v>
      </c>
      <c r="U418" s="757">
        <v>2</v>
      </c>
      <c r="W418" s="649" t="str">
        <f>IF($S418="","",(VLOOKUP($S418,所属・種目コード!$B$2:$D$160,3,0)))</f>
        <v>031226</v>
      </c>
      <c r="X418" t="s">
        <v>3592</v>
      </c>
      <c r="Y418" s="758" t="str">
        <f t="shared" si="26"/>
        <v>盛岡渋民中中</v>
      </c>
      <c r="Z418" s="757" t="s">
        <v>4833</v>
      </c>
      <c r="AA418" s="769" t="str">
        <f t="shared" si="27"/>
        <v>ﾀｹﾀﾞ ｱｽｶ</v>
      </c>
    </row>
    <row r="419" spans="2:27" ht="17" customHeight="1">
      <c r="B419" s="757">
        <v>512</v>
      </c>
      <c r="C419" s="757" t="s">
        <v>6931</v>
      </c>
      <c r="D419" s="757" t="s">
        <v>3808</v>
      </c>
      <c r="E419" s="757" t="s">
        <v>357</v>
      </c>
      <c r="F419" s="757">
        <v>1</v>
      </c>
      <c r="G419" s="757">
        <v>2</v>
      </c>
      <c r="H419" s="649" t="str">
        <f>IF($E419="","",(VLOOKUP($E419,所属・種目コード!$B$2:$D$160,3,0)))</f>
        <v>031193</v>
      </c>
      <c r="I419" t="s">
        <v>3592</v>
      </c>
      <c r="J419" s="758" t="str">
        <f t="shared" si="25"/>
        <v>花巻西南中中</v>
      </c>
      <c r="K419" s="757" t="s">
        <v>2709</v>
      </c>
      <c r="L419" s="13" t="str">
        <f t="shared" si="24"/>
        <v>ｽｽﾞｷ ｾｲﾕｳ</v>
      </c>
      <c r="M419" s="772"/>
      <c r="O419" s="13">
        <v>499</v>
      </c>
      <c r="P419" s="647" t="s">
        <v>757</v>
      </c>
      <c r="Q419" s="757" t="s">
        <v>7999</v>
      </c>
      <c r="R419" s="757" t="s">
        <v>5614</v>
      </c>
      <c r="S419" s="757" t="s">
        <v>423</v>
      </c>
      <c r="T419" s="757" t="s">
        <v>4414</v>
      </c>
      <c r="U419" s="757">
        <v>2</v>
      </c>
      <c r="W419" s="649" t="str">
        <f>IF($S419="","",(VLOOKUP($S419,所属・種目コード!$B$2:$D$160,3,0)))</f>
        <v>031226</v>
      </c>
      <c r="X419" t="s">
        <v>3592</v>
      </c>
      <c r="Y419" s="758" t="str">
        <f t="shared" si="26"/>
        <v>盛岡渋民中中</v>
      </c>
      <c r="Z419" s="757" t="s">
        <v>4834</v>
      </c>
      <c r="AA419" s="769" t="str">
        <f t="shared" si="27"/>
        <v>ﾆｼﾀﾞﾃ ﾗﾝ</v>
      </c>
    </row>
    <row r="420" spans="2:27" ht="17" customHeight="1">
      <c r="B420" s="757">
        <v>513</v>
      </c>
      <c r="C420" s="757" t="s">
        <v>6932</v>
      </c>
      <c r="D420" s="757" t="s">
        <v>3809</v>
      </c>
      <c r="E420" s="757" t="s">
        <v>357</v>
      </c>
      <c r="F420" s="757">
        <v>1</v>
      </c>
      <c r="G420" s="757">
        <v>2</v>
      </c>
      <c r="H420" s="649" t="str">
        <f>IF($E420="","",(VLOOKUP($E420,所属・種目コード!$B$2:$D$160,3,0)))</f>
        <v>031193</v>
      </c>
      <c r="I420" t="s">
        <v>3592</v>
      </c>
      <c r="J420" s="758" t="str">
        <f t="shared" si="25"/>
        <v>花巻西南中中</v>
      </c>
      <c r="K420" s="757" t="s">
        <v>2710</v>
      </c>
      <c r="L420" s="13" t="str">
        <f t="shared" si="24"/>
        <v>ﾀｶﾊｼ ﾐﾂﾙ</v>
      </c>
      <c r="M420" s="772"/>
      <c r="O420" s="13">
        <v>500</v>
      </c>
      <c r="P420" s="647" t="s">
        <v>757</v>
      </c>
      <c r="Q420" s="757" t="s">
        <v>6138</v>
      </c>
      <c r="R420" s="757" t="s">
        <v>5615</v>
      </c>
      <c r="S420" s="757" t="s">
        <v>423</v>
      </c>
      <c r="T420" s="757" t="s">
        <v>4414</v>
      </c>
      <c r="U420" s="757">
        <v>2</v>
      </c>
      <c r="W420" s="649" t="str">
        <f>IF($S420="","",(VLOOKUP($S420,所属・種目コード!$B$2:$D$160,3,0)))</f>
        <v>031226</v>
      </c>
      <c r="X420" t="s">
        <v>3592</v>
      </c>
      <c r="Y420" s="758" t="str">
        <f t="shared" si="26"/>
        <v>盛岡渋民中中</v>
      </c>
      <c r="Z420" s="757" t="s">
        <v>4835</v>
      </c>
      <c r="AA420" s="769" t="str">
        <f t="shared" si="27"/>
        <v>ﾊﾅｻｶ ﾙﾘ</v>
      </c>
    </row>
    <row r="421" spans="2:27" ht="17" customHeight="1">
      <c r="B421" s="757">
        <v>514</v>
      </c>
      <c r="C421" s="757" t="s">
        <v>6933</v>
      </c>
      <c r="D421" s="757" t="s">
        <v>3810</v>
      </c>
      <c r="E421" s="757" t="s">
        <v>357</v>
      </c>
      <c r="F421" s="757">
        <v>1</v>
      </c>
      <c r="G421" s="757">
        <v>2</v>
      </c>
      <c r="H421" s="649" t="str">
        <f>IF($E421="","",(VLOOKUP($E421,所属・種目コード!$B$2:$D$160,3,0)))</f>
        <v>031193</v>
      </c>
      <c r="I421" t="s">
        <v>3592</v>
      </c>
      <c r="J421" s="758" t="str">
        <f t="shared" si="25"/>
        <v>花巻西南中中</v>
      </c>
      <c r="K421" s="757" t="s">
        <v>2711</v>
      </c>
      <c r="L421" s="13" t="str">
        <f t="shared" si="24"/>
        <v>ﾌｼﾞﾜﾗ ｼﾞｭﾝｼﾞ</v>
      </c>
      <c r="M421" s="772"/>
      <c r="O421" s="13">
        <v>501</v>
      </c>
      <c r="P421" s="647" t="s">
        <v>757</v>
      </c>
      <c r="Q421" s="757" t="s">
        <v>6489</v>
      </c>
      <c r="R421" s="757" t="s">
        <v>5616</v>
      </c>
      <c r="S421" s="757" t="s">
        <v>128</v>
      </c>
      <c r="T421" s="757" t="s">
        <v>4414</v>
      </c>
      <c r="U421" s="757">
        <v>3</v>
      </c>
      <c r="W421" s="649" t="str">
        <f>IF($S421="","",(VLOOKUP($S421,所属・種目コード!$B$2:$D$160,3,0)))</f>
        <v>031127</v>
      </c>
      <c r="X421" t="s">
        <v>3592</v>
      </c>
      <c r="Y421" s="758" t="str">
        <f t="shared" si="26"/>
        <v>一戸中中</v>
      </c>
      <c r="Z421" s="757" t="s">
        <v>4836</v>
      </c>
      <c r="AA421" s="769" t="str">
        <f t="shared" si="27"/>
        <v>ｽｽﾞｷ ｸﾚｱ</v>
      </c>
    </row>
    <row r="422" spans="2:27" ht="17" customHeight="1">
      <c r="B422" s="757">
        <v>515</v>
      </c>
      <c r="C422" s="757" t="s">
        <v>6934</v>
      </c>
      <c r="D422" s="757" t="s">
        <v>3811</v>
      </c>
      <c r="E422" s="757" t="s">
        <v>357</v>
      </c>
      <c r="F422" s="757">
        <v>1</v>
      </c>
      <c r="G422" s="757">
        <v>2</v>
      </c>
      <c r="H422" s="649" t="str">
        <f>IF($E422="","",(VLOOKUP($E422,所属・種目コード!$B$2:$D$160,3,0)))</f>
        <v>031193</v>
      </c>
      <c r="I422" t="s">
        <v>3592</v>
      </c>
      <c r="J422" s="758" t="str">
        <f t="shared" si="25"/>
        <v>花巻西南中中</v>
      </c>
      <c r="K422" s="757" t="s">
        <v>2712</v>
      </c>
      <c r="L422" s="13" t="str">
        <f t="shared" si="24"/>
        <v>ﾐﾔﾓﾘ ｴｲﾀ</v>
      </c>
      <c r="M422" s="772"/>
      <c r="O422" s="13">
        <v>502</v>
      </c>
      <c r="P422" s="647" t="s">
        <v>757</v>
      </c>
      <c r="Q422" s="757" t="s">
        <v>6139</v>
      </c>
      <c r="R422" s="757" t="s">
        <v>5617</v>
      </c>
      <c r="S422" s="757" t="s">
        <v>128</v>
      </c>
      <c r="T422" s="757" t="s">
        <v>4414</v>
      </c>
      <c r="U422" s="757">
        <v>3</v>
      </c>
      <c r="W422" s="649" t="str">
        <f>IF($S422="","",(VLOOKUP($S422,所属・種目コード!$B$2:$D$160,3,0)))</f>
        <v>031127</v>
      </c>
      <c r="X422" t="s">
        <v>3592</v>
      </c>
      <c r="Y422" s="758" t="str">
        <f t="shared" si="26"/>
        <v>一戸中中</v>
      </c>
      <c r="Z422" s="757" t="s">
        <v>4837</v>
      </c>
      <c r="AA422" s="769" t="str">
        <f t="shared" si="27"/>
        <v>ﾀｻﾞﾜ ﾙﾉｱ</v>
      </c>
    </row>
    <row r="423" spans="2:27" ht="17" customHeight="1">
      <c r="B423" s="757">
        <v>516</v>
      </c>
      <c r="C423" s="757" t="s">
        <v>6935</v>
      </c>
      <c r="D423" s="757" t="s">
        <v>3812</v>
      </c>
      <c r="E423" s="757" t="s">
        <v>1684</v>
      </c>
      <c r="F423" s="757">
        <v>1</v>
      </c>
      <c r="G423" s="757">
        <v>3</v>
      </c>
      <c r="H423" s="649" t="str">
        <f>IF($E423="","",(VLOOKUP($E423,所属・種目コード!$B$2:$D$160,3,0)))</f>
        <v>031519</v>
      </c>
      <c r="I423" t="s">
        <v>3592</v>
      </c>
      <c r="J423" s="758" t="str">
        <f t="shared" si="25"/>
        <v>大槌学園中中</v>
      </c>
      <c r="K423" s="757" t="s">
        <v>2713</v>
      </c>
      <c r="L423" s="13" t="str">
        <f t="shared" si="24"/>
        <v>ｲﾜﾏ ｴｲｼﾝ</v>
      </c>
      <c r="M423" s="772"/>
      <c r="O423" s="13">
        <v>503</v>
      </c>
      <c r="P423" s="647" t="s">
        <v>757</v>
      </c>
      <c r="Q423" s="757" t="s">
        <v>6140</v>
      </c>
      <c r="R423" s="757" t="s">
        <v>5618</v>
      </c>
      <c r="S423" s="757" t="s">
        <v>128</v>
      </c>
      <c r="T423" s="757" t="s">
        <v>4414</v>
      </c>
      <c r="U423" s="757">
        <v>3</v>
      </c>
      <c r="W423" s="649" t="str">
        <f>IF($S423="","",(VLOOKUP($S423,所属・種目コード!$B$2:$D$160,3,0)))</f>
        <v>031127</v>
      </c>
      <c r="X423" t="s">
        <v>3592</v>
      </c>
      <c r="Y423" s="758" t="str">
        <f t="shared" si="26"/>
        <v>一戸中中</v>
      </c>
      <c r="Z423" s="757" t="s">
        <v>4838</v>
      </c>
      <c r="AA423" s="769" t="str">
        <f t="shared" si="27"/>
        <v>ﾀｼﾛ ｱﾔｶ</v>
      </c>
    </row>
    <row r="424" spans="2:27" ht="17" customHeight="1">
      <c r="B424" s="757">
        <v>517</v>
      </c>
      <c r="C424" s="757" t="s">
        <v>6936</v>
      </c>
      <c r="D424" s="757" t="s">
        <v>3813</v>
      </c>
      <c r="E424" s="757" t="s">
        <v>1684</v>
      </c>
      <c r="F424" s="757">
        <v>1</v>
      </c>
      <c r="G424" s="757">
        <v>3</v>
      </c>
      <c r="H424" s="649" t="str">
        <f>IF($E424="","",(VLOOKUP($E424,所属・種目コード!$B$2:$D$160,3,0)))</f>
        <v>031519</v>
      </c>
      <c r="I424" t="s">
        <v>3592</v>
      </c>
      <c r="J424" s="758" t="str">
        <f t="shared" si="25"/>
        <v>大槌学園中中</v>
      </c>
      <c r="K424" s="757" t="s">
        <v>2714</v>
      </c>
      <c r="L424" s="13" t="str">
        <f t="shared" si="24"/>
        <v>ｳｽｻﾞﾜ ﾕｳｾｲ</v>
      </c>
      <c r="M424" s="772"/>
      <c r="O424" s="13">
        <v>504</v>
      </c>
      <c r="P424" s="647" t="s">
        <v>757</v>
      </c>
      <c r="Q424" s="757" t="s">
        <v>6141</v>
      </c>
      <c r="R424" s="757" t="s">
        <v>5619</v>
      </c>
      <c r="S424" s="757" t="s">
        <v>128</v>
      </c>
      <c r="T424" s="757" t="s">
        <v>4414</v>
      </c>
      <c r="U424" s="757">
        <v>2</v>
      </c>
      <c r="W424" s="649" t="str">
        <f>IF($S424="","",(VLOOKUP($S424,所属・種目コード!$B$2:$D$160,3,0)))</f>
        <v>031127</v>
      </c>
      <c r="X424" t="s">
        <v>3592</v>
      </c>
      <c r="Y424" s="758" t="str">
        <f t="shared" si="26"/>
        <v>一戸中中</v>
      </c>
      <c r="Z424" s="757" t="s">
        <v>4839</v>
      </c>
      <c r="AA424" s="769" t="str">
        <f t="shared" si="27"/>
        <v>ﾀｶﾐ ｺﾉｶ</v>
      </c>
    </row>
    <row r="425" spans="2:27" ht="17" customHeight="1">
      <c r="B425" s="757">
        <v>518</v>
      </c>
      <c r="C425" s="757" t="s">
        <v>6937</v>
      </c>
      <c r="D425" s="757" t="s">
        <v>3814</v>
      </c>
      <c r="E425" s="757" t="s">
        <v>1684</v>
      </c>
      <c r="F425" s="757">
        <v>1</v>
      </c>
      <c r="G425" s="757">
        <v>3</v>
      </c>
      <c r="H425" s="649" t="str">
        <f>IF($E425="","",(VLOOKUP($E425,所属・種目コード!$B$2:$D$160,3,0)))</f>
        <v>031519</v>
      </c>
      <c r="I425" t="s">
        <v>3592</v>
      </c>
      <c r="J425" s="758" t="str">
        <f t="shared" si="25"/>
        <v>大槌学園中中</v>
      </c>
      <c r="K425" s="757" t="s">
        <v>2715</v>
      </c>
      <c r="L425" s="13" t="str">
        <f t="shared" si="24"/>
        <v>ｷｸﾁ ｺｳｽｹ</v>
      </c>
      <c r="M425" s="772"/>
      <c r="O425" s="13">
        <v>505</v>
      </c>
      <c r="P425" s="647" t="s">
        <v>757</v>
      </c>
      <c r="Q425" s="757" t="s">
        <v>6551</v>
      </c>
      <c r="R425" s="757" t="s">
        <v>5620</v>
      </c>
      <c r="S425" s="757" t="s">
        <v>128</v>
      </c>
      <c r="T425" s="757" t="s">
        <v>4414</v>
      </c>
      <c r="U425" s="757">
        <v>2</v>
      </c>
      <c r="W425" s="649" t="str">
        <f>IF($S425="","",(VLOOKUP($S425,所属・種目コード!$B$2:$D$160,3,0)))</f>
        <v>031127</v>
      </c>
      <c r="X425" t="s">
        <v>3592</v>
      </c>
      <c r="Y425" s="758" t="str">
        <f t="shared" si="26"/>
        <v>一戸中中</v>
      </c>
      <c r="Z425" s="757" t="s">
        <v>4840</v>
      </c>
      <c r="AA425" s="769" t="str">
        <f t="shared" si="27"/>
        <v>ﾀﾅｶ ﾉﾉｶ</v>
      </c>
    </row>
    <row r="426" spans="2:27" ht="17" customHeight="1">
      <c r="B426" s="757">
        <v>519</v>
      </c>
      <c r="C426" s="757" t="s">
        <v>6938</v>
      </c>
      <c r="D426" s="757" t="s">
        <v>3815</v>
      </c>
      <c r="E426" s="757" t="s">
        <v>1684</v>
      </c>
      <c r="F426" s="757">
        <v>1</v>
      </c>
      <c r="G426" s="757">
        <v>3</v>
      </c>
      <c r="H426" s="649" t="str">
        <f>IF($E426="","",(VLOOKUP($E426,所属・種目コード!$B$2:$D$160,3,0)))</f>
        <v>031519</v>
      </c>
      <c r="I426" t="s">
        <v>3592</v>
      </c>
      <c r="J426" s="758" t="str">
        <f t="shared" si="25"/>
        <v>大槌学園中中</v>
      </c>
      <c r="K426" s="757" t="s">
        <v>2716</v>
      </c>
      <c r="L426" s="13" t="str">
        <f t="shared" si="24"/>
        <v>ｺｼﾞﾏ ﾕﾂﾞｷ</v>
      </c>
      <c r="M426" s="772"/>
      <c r="O426" s="13">
        <v>506</v>
      </c>
      <c r="P426" s="647" t="s">
        <v>757</v>
      </c>
      <c r="Q426" s="757" t="s">
        <v>6142</v>
      </c>
      <c r="R426" s="757" t="s">
        <v>5621</v>
      </c>
      <c r="S426" s="757" t="s">
        <v>128</v>
      </c>
      <c r="T426" s="757" t="s">
        <v>4414</v>
      </c>
      <c r="U426" s="757">
        <v>2</v>
      </c>
      <c r="W426" s="649" t="str">
        <f>IF($S426="","",(VLOOKUP($S426,所属・種目コード!$B$2:$D$160,3,0)))</f>
        <v>031127</v>
      </c>
      <c r="X426" t="s">
        <v>3592</v>
      </c>
      <c r="Y426" s="758" t="str">
        <f t="shared" si="26"/>
        <v>一戸中中</v>
      </c>
      <c r="Z426" s="757" t="s">
        <v>4841</v>
      </c>
      <c r="AA426" s="769" t="str">
        <f t="shared" si="27"/>
        <v>ﾀﾑﾗ ﾐﾊﾈ</v>
      </c>
    </row>
    <row r="427" spans="2:27" ht="17" customHeight="1">
      <c r="B427" s="757">
        <v>520</v>
      </c>
      <c r="C427" s="757" t="s">
        <v>6939</v>
      </c>
      <c r="D427" s="757" t="s">
        <v>3816</v>
      </c>
      <c r="E427" s="757" t="s">
        <v>1684</v>
      </c>
      <c r="F427" s="757">
        <v>1</v>
      </c>
      <c r="G427" s="757">
        <v>3</v>
      </c>
      <c r="H427" s="649" t="str">
        <f>IF($E427="","",(VLOOKUP($E427,所属・種目コード!$B$2:$D$160,3,0)))</f>
        <v>031519</v>
      </c>
      <c r="I427" t="s">
        <v>3592</v>
      </c>
      <c r="J427" s="758" t="str">
        <f t="shared" si="25"/>
        <v>大槌学園中中</v>
      </c>
      <c r="K427" s="757" t="s">
        <v>2717</v>
      </c>
      <c r="L427" s="13" t="str">
        <f t="shared" si="24"/>
        <v>ｺﾀﾞﾏ ｴｲﾄ</v>
      </c>
      <c r="M427" s="772"/>
      <c r="O427" s="13">
        <v>507</v>
      </c>
      <c r="P427" s="647" t="s">
        <v>757</v>
      </c>
      <c r="Q427" s="757" t="s">
        <v>8000</v>
      </c>
      <c r="R427" s="757" t="s">
        <v>5622</v>
      </c>
      <c r="S427" s="757" t="s">
        <v>128</v>
      </c>
      <c r="T427" s="757" t="s">
        <v>4414</v>
      </c>
      <c r="U427" s="757">
        <v>2</v>
      </c>
      <c r="W427" s="649" t="str">
        <f>IF($S427="","",(VLOOKUP($S427,所属・種目コード!$B$2:$D$160,3,0)))</f>
        <v>031127</v>
      </c>
      <c r="X427" t="s">
        <v>3592</v>
      </c>
      <c r="Y427" s="758" t="str">
        <f t="shared" si="26"/>
        <v>一戸中中</v>
      </c>
      <c r="Z427" s="757" t="s">
        <v>4842</v>
      </c>
      <c r="AA427" s="769" t="str">
        <f t="shared" si="27"/>
        <v>ﾊｼﾊﾞ ｶｴﾃﾞ</v>
      </c>
    </row>
    <row r="428" spans="2:27" ht="17" customHeight="1">
      <c r="B428" s="757">
        <v>521</v>
      </c>
      <c r="C428" s="757" t="s">
        <v>7743</v>
      </c>
      <c r="D428" s="757" t="s">
        <v>3817</v>
      </c>
      <c r="E428" s="757" t="s">
        <v>1684</v>
      </c>
      <c r="F428" s="757">
        <v>1</v>
      </c>
      <c r="G428" s="757">
        <v>3</v>
      </c>
      <c r="H428" s="649" t="str">
        <f>IF($E428="","",(VLOOKUP($E428,所属・種目コード!$B$2:$D$160,3,0)))</f>
        <v>031519</v>
      </c>
      <c r="I428" t="s">
        <v>3592</v>
      </c>
      <c r="J428" s="758" t="str">
        <f t="shared" si="25"/>
        <v>大槌学園中中</v>
      </c>
      <c r="K428" s="757" t="s">
        <v>2718</v>
      </c>
      <c r="L428" s="13" t="str">
        <f t="shared" si="24"/>
        <v>ｺﾆｼ ﾂﾊﾞｻ</v>
      </c>
      <c r="M428" s="772"/>
      <c r="O428" s="13">
        <v>508</v>
      </c>
      <c r="P428" s="647" t="s">
        <v>829</v>
      </c>
      <c r="Q428" s="757" t="s">
        <v>6143</v>
      </c>
      <c r="R428" s="757" t="s">
        <v>5623</v>
      </c>
      <c r="S428" s="757" t="s">
        <v>128</v>
      </c>
      <c r="T428" s="757" t="s">
        <v>4414</v>
      </c>
      <c r="U428" s="757">
        <v>1</v>
      </c>
      <c r="W428" s="649" t="str">
        <f>IF($S428="","",(VLOOKUP($S428,所属・種目コード!$B$2:$D$160,3,0)))</f>
        <v>031127</v>
      </c>
      <c r="X428" t="s">
        <v>3592</v>
      </c>
      <c r="Y428" s="758" t="str">
        <f t="shared" si="26"/>
        <v>一戸中中</v>
      </c>
      <c r="Z428" s="757" t="s">
        <v>4843</v>
      </c>
      <c r="AA428" s="769" t="str">
        <f t="shared" si="27"/>
        <v>ｲｼｼﾞﾏ ﾒｲ</v>
      </c>
    </row>
    <row r="429" spans="2:27" ht="17" customHeight="1">
      <c r="B429" s="757">
        <v>522</v>
      </c>
      <c r="C429" s="757" t="s">
        <v>7652</v>
      </c>
      <c r="D429" s="757" t="s">
        <v>3818</v>
      </c>
      <c r="E429" s="757" t="s">
        <v>1684</v>
      </c>
      <c r="F429" s="757">
        <v>1</v>
      </c>
      <c r="G429" s="757">
        <v>3</v>
      </c>
      <c r="H429" s="649" t="str">
        <f>IF($E429="","",(VLOOKUP($E429,所属・種目コード!$B$2:$D$160,3,0)))</f>
        <v>031519</v>
      </c>
      <c r="I429" t="s">
        <v>3592</v>
      </c>
      <c r="J429" s="758" t="str">
        <f t="shared" si="25"/>
        <v>大槌学園中中</v>
      </c>
      <c r="K429" s="757" t="s">
        <v>2719</v>
      </c>
      <c r="L429" s="13" t="str">
        <f t="shared" si="24"/>
        <v>ｺﾏｷ ｹﾝﾀﾛｳ</v>
      </c>
      <c r="M429" s="772"/>
      <c r="O429" s="13">
        <v>509</v>
      </c>
      <c r="P429" s="647" t="s">
        <v>829</v>
      </c>
      <c r="Q429" s="757" t="s">
        <v>6490</v>
      </c>
      <c r="R429" s="757" t="s">
        <v>5624</v>
      </c>
      <c r="S429" s="757" t="s">
        <v>128</v>
      </c>
      <c r="T429" s="757" t="s">
        <v>4414</v>
      </c>
      <c r="U429" s="757">
        <v>1</v>
      </c>
      <c r="W429" s="649" t="str">
        <f>IF($S429="","",(VLOOKUP($S429,所属・種目コード!$B$2:$D$160,3,0)))</f>
        <v>031127</v>
      </c>
      <c r="X429" t="s">
        <v>3592</v>
      </c>
      <c r="Y429" s="758" t="str">
        <f t="shared" si="26"/>
        <v>一戸中中</v>
      </c>
      <c r="Z429" s="757" t="s">
        <v>4844</v>
      </c>
      <c r="AA429" s="769" t="str">
        <f t="shared" si="27"/>
        <v>ﾅﾂｲ ﾋﾅｺ</v>
      </c>
    </row>
    <row r="430" spans="2:27" ht="17" customHeight="1">
      <c r="B430" s="757">
        <v>523</v>
      </c>
      <c r="C430" s="757" t="s">
        <v>6940</v>
      </c>
      <c r="D430" s="757" t="s">
        <v>3819</v>
      </c>
      <c r="E430" s="757" t="s">
        <v>1684</v>
      </c>
      <c r="F430" s="757">
        <v>1</v>
      </c>
      <c r="G430" s="757">
        <v>3</v>
      </c>
      <c r="H430" s="649" t="str">
        <f>IF($E430="","",(VLOOKUP($E430,所属・種目コード!$B$2:$D$160,3,0)))</f>
        <v>031519</v>
      </c>
      <c r="I430" t="s">
        <v>3592</v>
      </c>
      <c r="J430" s="758" t="str">
        <f t="shared" si="25"/>
        <v>大槌学園中中</v>
      </c>
      <c r="K430" s="757" t="s">
        <v>2720</v>
      </c>
      <c r="L430" s="13" t="str">
        <f t="shared" si="24"/>
        <v>ﾀﾅｶ ｶｲﾄ</v>
      </c>
      <c r="M430" s="772"/>
      <c r="O430" s="13">
        <v>510</v>
      </c>
      <c r="P430" s="647" t="s">
        <v>829</v>
      </c>
      <c r="Q430" s="757" t="s">
        <v>6491</v>
      </c>
      <c r="R430" s="757" t="s">
        <v>5625</v>
      </c>
      <c r="S430" s="757" t="s">
        <v>431</v>
      </c>
      <c r="T430" s="757" t="s">
        <v>4414</v>
      </c>
      <c r="U430" s="757">
        <v>3</v>
      </c>
      <c r="W430" s="649" t="str">
        <f>IF($S430="","",(VLOOKUP($S430,所属・種目コード!$B$2:$D$160,3,0)))</f>
        <v>031235</v>
      </c>
      <c r="X430" t="s">
        <v>3592</v>
      </c>
      <c r="Y430" s="758" t="str">
        <f t="shared" si="26"/>
        <v>盛岡松園中中</v>
      </c>
      <c r="Z430" s="757" t="s">
        <v>4845</v>
      </c>
      <c r="AA430" s="769" t="str">
        <f t="shared" si="27"/>
        <v>ｱｶｻﾞﾜ ﾋﾅﾉ</v>
      </c>
    </row>
    <row r="431" spans="2:27" ht="17" customHeight="1">
      <c r="B431" s="757">
        <v>524</v>
      </c>
      <c r="C431" s="757" t="s">
        <v>7653</v>
      </c>
      <c r="D431" s="757" t="s">
        <v>3820</v>
      </c>
      <c r="E431" s="757" t="s">
        <v>1684</v>
      </c>
      <c r="F431" s="757">
        <v>1</v>
      </c>
      <c r="G431" s="757">
        <v>2</v>
      </c>
      <c r="H431" s="649" t="str">
        <f>IF($E431="","",(VLOOKUP($E431,所属・種目コード!$B$2:$D$160,3,0)))</f>
        <v>031519</v>
      </c>
      <c r="I431" t="s">
        <v>3592</v>
      </c>
      <c r="J431" s="758" t="str">
        <f t="shared" si="25"/>
        <v>大槌学園中中</v>
      </c>
      <c r="K431" s="757" t="s">
        <v>2721</v>
      </c>
      <c r="L431" s="13" t="str">
        <f t="shared" si="24"/>
        <v>ｻｻｷ ｼｭｳﾏ</v>
      </c>
      <c r="M431" s="772"/>
      <c r="O431" s="13">
        <v>511</v>
      </c>
      <c r="P431" s="647" t="s">
        <v>829</v>
      </c>
      <c r="Q431" s="757" t="s">
        <v>6144</v>
      </c>
      <c r="R431" s="757" t="s">
        <v>5626</v>
      </c>
      <c r="S431" s="757" t="s">
        <v>431</v>
      </c>
      <c r="T431" s="757" t="s">
        <v>4414</v>
      </c>
      <c r="U431" s="757">
        <v>3</v>
      </c>
      <c r="W431" s="649" t="str">
        <f>IF($S431="","",(VLOOKUP($S431,所属・種目コード!$B$2:$D$160,3,0)))</f>
        <v>031235</v>
      </c>
      <c r="X431" t="s">
        <v>3592</v>
      </c>
      <c r="Y431" s="758" t="str">
        <f t="shared" si="26"/>
        <v>盛岡松園中中</v>
      </c>
      <c r="Z431" s="757" t="s">
        <v>4846</v>
      </c>
      <c r="AA431" s="769" t="str">
        <f t="shared" si="27"/>
        <v>ﾁﾊﾞ ﾐｸ</v>
      </c>
    </row>
    <row r="432" spans="2:27" ht="17" customHeight="1">
      <c r="B432" s="757">
        <v>525</v>
      </c>
      <c r="C432" s="757" t="s">
        <v>6941</v>
      </c>
      <c r="D432" s="757" t="s">
        <v>3821</v>
      </c>
      <c r="E432" s="757" t="s">
        <v>1684</v>
      </c>
      <c r="F432" s="757">
        <v>1</v>
      </c>
      <c r="G432" s="757">
        <v>2</v>
      </c>
      <c r="H432" s="649" t="str">
        <f>IF($E432="","",(VLOOKUP($E432,所属・種目コード!$B$2:$D$160,3,0)))</f>
        <v>031519</v>
      </c>
      <c r="I432" t="s">
        <v>3592</v>
      </c>
      <c r="J432" s="758" t="str">
        <f t="shared" si="25"/>
        <v>大槌学園中中</v>
      </c>
      <c r="K432" s="757" t="s">
        <v>2722</v>
      </c>
      <c r="L432" s="13" t="str">
        <f t="shared" si="24"/>
        <v>ﾉｻﾞｷ ｿｳﾔ</v>
      </c>
      <c r="M432" s="772"/>
      <c r="O432" s="13">
        <v>512</v>
      </c>
      <c r="P432" s="647" t="s">
        <v>829</v>
      </c>
      <c r="Q432" s="757" t="s">
        <v>8001</v>
      </c>
      <c r="R432" s="757" t="s">
        <v>5627</v>
      </c>
      <c r="S432" s="757" t="s">
        <v>431</v>
      </c>
      <c r="T432" s="757" t="s">
        <v>4414</v>
      </c>
      <c r="U432" s="757">
        <v>3</v>
      </c>
      <c r="W432" s="649" t="str">
        <f>IF($S432="","",(VLOOKUP($S432,所属・種目コード!$B$2:$D$160,3,0)))</f>
        <v>031235</v>
      </c>
      <c r="X432" t="s">
        <v>3592</v>
      </c>
      <c r="Y432" s="758" t="str">
        <f t="shared" si="26"/>
        <v>盛岡松園中中</v>
      </c>
      <c r="Z432" s="757" t="s">
        <v>4847</v>
      </c>
      <c r="AA432" s="769" t="str">
        <f t="shared" si="27"/>
        <v>ﾅｶﾉ ﾊﾙｶ</v>
      </c>
    </row>
    <row r="433" spans="2:27" ht="17" customHeight="1">
      <c r="B433" s="757">
        <v>526</v>
      </c>
      <c r="C433" s="757" t="s">
        <v>7654</v>
      </c>
      <c r="D433" s="757" t="s">
        <v>3822</v>
      </c>
      <c r="E433" s="757" t="s">
        <v>1684</v>
      </c>
      <c r="F433" s="757">
        <v>1</v>
      </c>
      <c r="G433" s="757">
        <v>1</v>
      </c>
      <c r="H433" s="649" t="str">
        <f>IF($E433="","",(VLOOKUP($E433,所属・種目コード!$B$2:$D$160,3,0)))</f>
        <v>031519</v>
      </c>
      <c r="I433" t="s">
        <v>3592</v>
      </c>
      <c r="J433" s="758" t="str">
        <f t="shared" si="25"/>
        <v>大槌学園中中</v>
      </c>
      <c r="K433" s="757" t="s">
        <v>2723</v>
      </c>
      <c r="L433" s="13" t="str">
        <f t="shared" si="24"/>
        <v>ｻｻｷ ｷｮｳﾍｲ</v>
      </c>
      <c r="M433" s="772"/>
      <c r="O433" s="13">
        <v>513</v>
      </c>
      <c r="P433" s="647" t="s">
        <v>829</v>
      </c>
      <c r="Q433" s="757" t="s">
        <v>6145</v>
      </c>
      <c r="R433" s="757" t="s">
        <v>5628</v>
      </c>
      <c r="S433" s="757" t="s">
        <v>431</v>
      </c>
      <c r="T433" s="757" t="s">
        <v>4414</v>
      </c>
      <c r="U433" s="757">
        <v>2</v>
      </c>
      <c r="W433" s="649" t="str">
        <f>IF($S433="","",(VLOOKUP($S433,所属・種目コード!$B$2:$D$160,3,0)))</f>
        <v>031235</v>
      </c>
      <c r="X433" t="s">
        <v>3592</v>
      </c>
      <c r="Y433" s="758" t="str">
        <f t="shared" si="26"/>
        <v>盛岡松園中中</v>
      </c>
      <c r="Z433" s="757" t="s">
        <v>4848</v>
      </c>
      <c r="AA433" s="769" t="str">
        <f t="shared" si="27"/>
        <v>ﾀﾊﾞﾀ ﾏｵ</v>
      </c>
    </row>
    <row r="434" spans="2:27" ht="17" customHeight="1">
      <c r="B434" s="757">
        <v>527</v>
      </c>
      <c r="C434" s="757" t="s">
        <v>7655</v>
      </c>
      <c r="D434" s="757" t="s">
        <v>1724</v>
      </c>
      <c r="E434" s="757" t="s">
        <v>1684</v>
      </c>
      <c r="F434" s="757">
        <v>1</v>
      </c>
      <c r="G434" s="757">
        <v>1</v>
      </c>
      <c r="H434" s="649" t="str">
        <f>IF($E434="","",(VLOOKUP($E434,所属・種目コード!$B$2:$D$160,3,0)))</f>
        <v>031519</v>
      </c>
      <c r="I434" t="s">
        <v>3592</v>
      </c>
      <c r="J434" s="758" t="str">
        <f t="shared" si="25"/>
        <v>大槌学園中中</v>
      </c>
      <c r="K434" s="757" t="s">
        <v>2393</v>
      </c>
      <c r="L434" s="13" t="str">
        <f t="shared" si="24"/>
        <v>ｻｻｷ ﾏﾅﾄ</v>
      </c>
      <c r="M434" s="772"/>
      <c r="O434" s="13">
        <v>514</v>
      </c>
      <c r="P434" s="647" t="s">
        <v>829</v>
      </c>
      <c r="Q434" s="757" t="s">
        <v>6146</v>
      </c>
      <c r="R434" s="757" t="s">
        <v>5629</v>
      </c>
      <c r="S434" s="757" t="s">
        <v>229</v>
      </c>
      <c r="T434" s="757" t="s">
        <v>4414</v>
      </c>
      <c r="U434" s="757">
        <v>3</v>
      </c>
      <c r="W434" s="649" t="str">
        <f>IF($S434="","",(VLOOKUP($S434,所属・種目コード!$B$2:$D$160,3,0)))</f>
        <v>031149</v>
      </c>
      <c r="X434" t="s">
        <v>3592</v>
      </c>
      <c r="Y434" s="758" t="str">
        <f t="shared" si="26"/>
        <v>北上飯豊中中</v>
      </c>
      <c r="Z434" s="757" t="s">
        <v>4849</v>
      </c>
      <c r="AA434" s="769" t="str">
        <f t="shared" si="27"/>
        <v>ｻﾄｳ ﾎﾅﾐ</v>
      </c>
    </row>
    <row r="435" spans="2:27" ht="17" customHeight="1">
      <c r="B435" s="757">
        <v>528</v>
      </c>
      <c r="C435" s="757" t="s">
        <v>6942</v>
      </c>
      <c r="D435" s="757" t="s">
        <v>3823</v>
      </c>
      <c r="E435" s="757" t="s">
        <v>1684</v>
      </c>
      <c r="F435" s="757">
        <v>1</v>
      </c>
      <c r="G435" s="757">
        <v>1</v>
      </c>
      <c r="H435" s="649" t="str">
        <f>IF($E435="","",(VLOOKUP($E435,所属・種目コード!$B$2:$D$160,3,0)))</f>
        <v>031519</v>
      </c>
      <c r="I435" t="s">
        <v>3592</v>
      </c>
      <c r="J435" s="758" t="str">
        <f t="shared" si="25"/>
        <v>大槌学園中中</v>
      </c>
      <c r="K435" s="757" t="s">
        <v>2724</v>
      </c>
      <c r="L435" s="13" t="str">
        <f t="shared" si="24"/>
        <v>ﾀｶｷﾞ ﾘｮｳﾍｲ</v>
      </c>
      <c r="M435" s="772"/>
      <c r="O435" s="13">
        <v>515</v>
      </c>
      <c r="P435" s="647" t="s">
        <v>829</v>
      </c>
      <c r="Q435" s="757" t="s">
        <v>6147</v>
      </c>
      <c r="R435" s="757" t="s">
        <v>5630</v>
      </c>
      <c r="S435" s="757" t="s">
        <v>229</v>
      </c>
      <c r="T435" s="757" t="s">
        <v>4414</v>
      </c>
      <c r="U435" s="757">
        <v>3</v>
      </c>
      <c r="W435" s="649" t="str">
        <f>IF($S435="","",(VLOOKUP($S435,所属・種目コード!$B$2:$D$160,3,0)))</f>
        <v>031149</v>
      </c>
      <c r="X435" t="s">
        <v>3592</v>
      </c>
      <c r="Y435" s="758" t="str">
        <f t="shared" si="26"/>
        <v>北上飯豊中中</v>
      </c>
      <c r="Z435" s="757" t="s">
        <v>4850</v>
      </c>
      <c r="AA435" s="769" t="str">
        <f t="shared" si="27"/>
        <v>ｽｽﾞｷ ｴﾉ</v>
      </c>
    </row>
    <row r="436" spans="2:27" ht="17" customHeight="1">
      <c r="B436" s="757">
        <v>529</v>
      </c>
      <c r="C436" s="757" t="s">
        <v>6943</v>
      </c>
      <c r="D436" s="757" t="s">
        <v>3824</v>
      </c>
      <c r="E436" s="757" t="s">
        <v>1684</v>
      </c>
      <c r="F436" s="757">
        <v>1</v>
      </c>
      <c r="G436" s="757">
        <v>1</v>
      </c>
      <c r="H436" s="649" t="str">
        <f>IF($E436="","",(VLOOKUP($E436,所属・種目コード!$B$2:$D$160,3,0)))</f>
        <v>031519</v>
      </c>
      <c r="I436" t="s">
        <v>3592</v>
      </c>
      <c r="J436" s="758" t="str">
        <f t="shared" si="25"/>
        <v>大槌学園中中</v>
      </c>
      <c r="K436" s="757" t="s">
        <v>2725</v>
      </c>
      <c r="L436" s="13" t="str">
        <f t="shared" si="24"/>
        <v>ﾐｳﾗ ｼﾝﾄ</v>
      </c>
      <c r="M436" s="772"/>
      <c r="O436" s="13">
        <v>516</v>
      </c>
      <c r="P436" s="647" t="s">
        <v>829</v>
      </c>
      <c r="Q436" s="757" t="s">
        <v>6148</v>
      </c>
      <c r="R436" s="757" t="s">
        <v>5631</v>
      </c>
      <c r="S436" s="757" t="s">
        <v>229</v>
      </c>
      <c r="T436" s="757" t="s">
        <v>4414</v>
      </c>
      <c r="U436" s="757">
        <v>3</v>
      </c>
      <c r="W436" s="649" t="str">
        <f>IF($S436="","",(VLOOKUP($S436,所属・種目コード!$B$2:$D$160,3,0)))</f>
        <v>031149</v>
      </c>
      <c r="X436" t="s">
        <v>3592</v>
      </c>
      <c r="Y436" s="758" t="str">
        <f t="shared" si="26"/>
        <v>北上飯豊中中</v>
      </c>
      <c r="Z436" s="757" t="s">
        <v>4851</v>
      </c>
      <c r="AA436" s="769" t="str">
        <f t="shared" si="27"/>
        <v>ﾀｶﾊｼ ｵﾄﾊ</v>
      </c>
    </row>
    <row r="437" spans="2:27" ht="17" customHeight="1">
      <c r="B437" s="757">
        <v>530</v>
      </c>
      <c r="C437" s="757" t="s">
        <v>6944</v>
      </c>
      <c r="D437" s="757" t="s">
        <v>1711</v>
      </c>
      <c r="E437" s="757" t="s">
        <v>729</v>
      </c>
      <c r="F437" s="757">
        <v>1</v>
      </c>
      <c r="G437" s="757">
        <v>3</v>
      </c>
      <c r="H437" s="649" t="str">
        <f>IF($E437="","",(VLOOKUP($E437,所属・種目コード!$B$2:$D$160,3,0)))</f>
        <v>031517</v>
      </c>
      <c r="I437" t="s">
        <v>3592</v>
      </c>
      <c r="J437" s="758" t="str">
        <f t="shared" si="25"/>
        <v>胆沢中中</v>
      </c>
      <c r="K437" s="757" t="s">
        <v>2726</v>
      </c>
      <c r="L437" s="13" t="str">
        <f t="shared" si="24"/>
        <v>ｱﾝﾊﾞｲ ﾕｳｷ</v>
      </c>
      <c r="M437" s="772"/>
      <c r="O437" s="13">
        <v>517</v>
      </c>
      <c r="P437" s="647" t="s">
        <v>829</v>
      </c>
      <c r="Q437" s="757" t="s">
        <v>2176</v>
      </c>
      <c r="R437" s="757" t="s">
        <v>1951</v>
      </c>
      <c r="S437" s="757" t="s">
        <v>229</v>
      </c>
      <c r="T437" s="757" t="s">
        <v>4414</v>
      </c>
      <c r="U437" s="757">
        <v>2</v>
      </c>
      <c r="W437" s="649" t="str">
        <f>IF($S437="","",(VLOOKUP($S437,所属・種目コード!$B$2:$D$160,3,0)))</f>
        <v>031149</v>
      </c>
      <c r="X437" t="s">
        <v>3592</v>
      </c>
      <c r="Y437" s="758" t="str">
        <f t="shared" si="26"/>
        <v>北上飯豊中中</v>
      </c>
      <c r="Z437" s="757" t="s">
        <v>4852</v>
      </c>
      <c r="AA437" s="769" t="str">
        <f t="shared" si="27"/>
        <v>ｺﾝﾉ ﾀﾏｷ</v>
      </c>
    </row>
    <row r="438" spans="2:27" ht="17" customHeight="1">
      <c r="B438" s="757">
        <v>531</v>
      </c>
      <c r="C438" s="757" t="s">
        <v>7656</v>
      </c>
      <c r="D438" s="757" t="s">
        <v>1123</v>
      </c>
      <c r="E438" s="757" t="s">
        <v>729</v>
      </c>
      <c r="F438" s="757">
        <v>1</v>
      </c>
      <c r="G438" s="757">
        <v>3</v>
      </c>
      <c r="H438" s="649" t="str">
        <f>IF($E438="","",(VLOOKUP($E438,所属・種目コード!$B$2:$D$160,3,0)))</f>
        <v>031517</v>
      </c>
      <c r="I438" t="s">
        <v>3592</v>
      </c>
      <c r="J438" s="758" t="str">
        <f t="shared" si="25"/>
        <v>胆沢中中</v>
      </c>
      <c r="K438" s="757" t="s">
        <v>2727</v>
      </c>
      <c r="L438" s="13" t="str">
        <f t="shared" si="24"/>
        <v>ｲｼｶﾜ ｺﾀﾛｳ</v>
      </c>
      <c r="M438" s="772"/>
      <c r="O438" s="13">
        <v>518</v>
      </c>
      <c r="P438" s="647" t="s">
        <v>829</v>
      </c>
      <c r="Q438" s="757" t="s">
        <v>6492</v>
      </c>
      <c r="R438" s="757" t="s">
        <v>5632</v>
      </c>
      <c r="S438" s="757" t="s">
        <v>229</v>
      </c>
      <c r="T438" s="757" t="s">
        <v>4414</v>
      </c>
      <c r="U438" s="757">
        <v>2</v>
      </c>
      <c r="W438" s="649" t="str">
        <f>IF($S438="","",(VLOOKUP($S438,所属・種目コード!$B$2:$D$160,3,0)))</f>
        <v>031149</v>
      </c>
      <c r="X438" t="s">
        <v>3592</v>
      </c>
      <c r="Y438" s="758" t="str">
        <f t="shared" si="26"/>
        <v>北上飯豊中中</v>
      </c>
      <c r="Z438" s="757" t="s">
        <v>4853</v>
      </c>
      <c r="AA438" s="769" t="str">
        <f t="shared" si="27"/>
        <v>ｽｶﾞﾜﾗ ﾁｱﾘ</v>
      </c>
    </row>
    <row r="439" spans="2:27" ht="17" customHeight="1">
      <c r="B439" s="757">
        <v>532</v>
      </c>
      <c r="C439" s="757" t="s">
        <v>6945</v>
      </c>
      <c r="D439" s="757" t="s">
        <v>1712</v>
      </c>
      <c r="E439" s="757" t="s">
        <v>729</v>
      </c>
      <c r="F439" s="757">
        <v>1</v>
      </c>
      <c r="G439" s="757">
        <v>3</v>
      </c>
      <c r="H439" s="649" t="str">
        <f>IF($E439="","",(VLOOKUP($E439,所属・種目コード!$B$2:$D$160,3,0)))</f>
        <v>031517</v>
      </c>
      <c r="I439" t="s">
        <v>3592</v>
      </c>
      <c r="J439" s="758" t="str">
        <f t="shared" si="25"/>
        <v>胆沢中中</v>
      </c>
      <c r="K439" s="757" t="s">
        <v>2728</v>
      </c>
      <c r="L439" s="13" t="str">
        <f t="shared" si="24"/>
        <v>ｶﾄｳ ﾊﾙﾄ</v>
      </c>
      <c r="M439" s="772"/>
      <c r="O439" s="13">
        <v>519</v>
      </c>
      <c r="P439" s="647" t="s">
        <v>829</v>
      </c>
      <c r="Q439" s="757" t="s">
        <v>6493</v>
      </c>
      <c r="R439" s="757" t="s">
        <v>5633</v>
      </c>
      <c r="S439" s="757" t="s">
        <v>229</v>
      </c>
      <c r="T439" s="757" t="s">
        <v>4414</v>
      </c>
      <c r="U439" s="757">
        <v>2</v>
      </c>
      <c r="W439" s="649" t="str">
        <f>IF($S439="","",(VLOOKUP($S439,所属・種目コード!$B$2:$D$160,3,0)))</f>
        <v>031149</v>
      </c>
      <c r="X439" t="s">
        <v>3592</v>
      </c>
      <c r="Y439" s="758" t="str">
        <f t="shared" si="26"/>
        <v>北上飯豊中中</v>
      </c>
      <c r="Z439" s="757" t="s">
        <v>4854</v>
      </c>
      <c r="AA439" s="769" t="str">
        <f t="shared" si="27"/>
        <v>ﾋﾛﾅｲ ｱﾕﾘ</v>
      </c>
    </row>
    <row r="440" spans="2:27" ht="17" customHeight="1">
      <c r="B440" s="757">
        <v>533</v>
      </c>
      <c r="C440" s="757" t="s">
        <v>6946</v>
      </c>
      <c r="D440" s="757" t="s">
        <v>1713</v>
      </c>
      <c r="E440" s="757" t="s">
        <v>729</v>
      </c>
      <c r="F440" s="757">
        <v>1</v>
      </c>
      <c r="G440" s="757">
        <v>3</v>
      </c>
      <c r="H440" s="649" t="str">
        <f>IF($E440="","",(VLOOKUP($E440,所属・種目コード!$B$2:$D$160,3,0)))</f>
        <v>031517</v>
      </c>
      <c r="I440" t="s">
        <v>3592</v>
      </c>
      <c r="J440" s="758" t="str">
        <f t="shared" si="25"/>
        <v>胆沢中中</v>
      </c>
      <c r="K440" s="757" t="s">
        <v>2729</v>
      </c>
      <c r="L440" s="13" t="str">
        <f t="shared" si="24"/>
        <v>ｺﾞﾄｳ ﾘｸ</v>
      </c>
      <c r="M440" s="772"/>
      <c r="O440" s="13">
        <v>520</v>
      </c>
      <c r="P440" s="647" t="s">
        <v>829</v>
      </c>
      <c r="Q440" s="757" t="s">
        <v>6149</v>
      </c>
      <c r="R440" s="757" t="s">
        <v>5634</v>
      </c>
      <c r="S440" s="757" t="s">
        <v>229</v>
      </c>
      <c r="T440" s="757" t="s">
        <v>4414</v>
      </c>
      <c r="U440" s="757">
        <v>2</v>
      </c>
      <c r="W440" s="649" t="str">
        <f>IF($S440="","",(VLOOKUP($S440,所属・種目コード!$B$2:$D$160,3,0)))</f>
        <v>031149</v>
      </c>
      <c r="X440" t="s">
        <v>3592</v>
      </c>
      <c r="Y440" s="758" t="str">
        <f t="shared" si="26"/>
        <v>北上飯豊中中</v>
      </c>
      <c r="Z440" s="757" t="s">
        <v>4855</v>
      </c>
      <c r="AA440" s="769" t="str">
        <f t="shared" si="27"/>
        <v>ﾐﾔｶﾜ ﾘﾅ</v>
      </c>
    </row>
    <row r="441" spans="2:27" ht="17" customHeight="1">
      <c r="B441" s="757">
        <v>534</v>
      </c>
      <c r="C441" s="757" t="s">
        <v>6947</v>
      </c>
      <c r="D441" s="757" t="s">
        <v>1715</v>
      </c>
      <c r="E441" s="757" t="s">
        <v>729</v>
      </c>
      <c r="F441" s="757">
        <v>1</v>
      </c>
      <c r="G441" s="757">
        <v>3</v>
      </c>
      <c r="H441" s="649" t="str">
        <f>IF($E441="","",(VLOOKUP($E441,所属・種目コード!$B$2:$D$160,3,0)))</f>
        <v>031517</v>
      </c>
      <c r="I441" t="s">
        <v>3592</v>
      </c>
      <c r="J441" s="758" t="str">
        <f t="shared" si="25"/>
        <v>胆沢中中</v>
      </c>
      <c r="K441" s="757" t="s">
        <v>2730</v>
      </c>
      <c r="L441" s="13" t="str">
        <f t="shared" si="24"/>
        <v>ｽｶﾞﾜﾗ ﾘｭｳｷ</v>
      </c>
      <c r="M441" s="772"/>
      <c r="O441" s="13">
        <v>521</v>
      </c>
      <c r="P441" s="647" t="s">
        <v>829</v>
      </c>
      <c r="Q441" s="757" t="s">
        <v>1299</v>
      </c>
      <c r="R441" s="757" t="s">
        <v>1300</v>
      </c>
      <c r="S441" s="757" t="s">
        <v>3594</v>
      </c>
      <c r="T441" s="757" t="s">
        <v>4414</v>
      </c>
      <c r="U441" s="757">
        <v>3</v>
      </c>
      <c r="W441" s="649" t="str">
        <f>IF($S441="","",(VLOOKUP($S441,所属・種目コード!$B$2:$D$160,3,0)))</f>
        <v>031237</v>
      </c>
      <c r="X441" t="s">
        <v>3592</v>
      </c>
      <c r="Y441" s="758" t="str">
        <f t="shared" si="26"/>
        <v>見前南中中</v>
      </c>
      <c r="Z441" s="757" t="s">
        <v>4856</v>
      </c>
      <c r="AA441" s="769" t="str">
        <f t="shared" si="27"/>
        <v>ｺﾝﾉ ﾕｲｶ</v>
      </c>
    </row>
    <row r="442" spans="2:27" ht="17" customHeight="1">
      <c r="B442" s="757">
        <v>535</v>
      </c>
      <c r="C442" s="757" t="s">
        <v>7745</v>
      </c>
      <c r="D442" s="757" t="s">
        <v>3825</v>
      </c>
      <c r="E442" s="757" t="s">
        <v>729</v>
      </c>
      <c r="F442" s="757">
        <v>1</v>
      </c>
      <c r="G442" s="757">
        <v>3</v>
      </c>
      <c r="H442" s="649" t="str">
        <f>IF($E442="","",(VLOOKUP($E442,所属・種目コード!$B$2:$D$160,3,0)))</f>
        <v>031517</v>
      </c>
      <c r="I442" t="s">
        <v>3592</v>
      </c>
      <c r="J442" s="758" t="str">
        <f t="shared" si="25"/>
        <v>胆沢中中</v>
      </c>
      <c r="K442" s="757" t="s">
        <v>2731</v>
      </c>
      <c r="L442" s="13" t="str">
        <f t="shared" si="24"/>
        <v>ﾀｶﾊｼ ﾄｵﾙ</v>
      </c>
      <c r="M442" s="772"/>
      <c r="O442" s="13">
        <v>522</v>
      </c>
      <c r="P442" s="647" t="s">
        <v>845</v>
      </c>
      <c r="Q442" s="757" t="s">
        <v>1001</v>
      </c>
      <c r="R442" s="757" t="s">
        <v>972</v>
      </c>
      <c r="S442" s="757" t="s">
        <v>3594</v>
      </c>
      <c r="T442" s="757" t="s">
        <v>4414</v>
      </c>
      <c r="U442" s="757">
        <v>3</v>
      </c>
      <c r="W442" s="649" t="str">
        <f>IF($S442="","",(VLOOKUP($S442,所属・種目コード!$B$2:$D$160,3,0)))</f>
        <v>031237</v>
      </c>
      <c r="X442" t="s">
        <v>3592</v>
      </c>
      <c r="Y442" s="758" t="str">
        <f t="shared" si="26"/>
        <v>見前南中中</v>
      </c>
      <c r="Z442" s="757" t="s">
        <v>4857</v>
      </c>
      <c r="AA442" s="769" t="str">
        <f t="shared" si="27"/>
        <v>ﾖｼﾀﾞ ﾒｲ</v>
      </c>
    </row>
    <row r="443" spans="2:27" ht="17" customHeight="1">
      <c r="B443" s="757">
        <v>536</v>
      </c>
      <c r="C443" s="757" t="s">
        <v>6948</v>
      </c>
      <c r="D443" s="757" t="s">
        <v>3826</v>
      </c>
      <c r="E443" s="757" t="s">
        <v>729</v>
      </c>
      <c r="F443" s="757">
        <v>1</v>
      </c>
      <c r="G443" s="757">
        <v>3</v>
      </c>
      <c r="H443" s="649" t="str">
        <f>IF($E443="","",(VLOOKUP($E443,所属・種目コード!$B$2:$D$160,3,0)))</f>
        <v>031517</v>
      </c>
      <c r="I443" t="s">
        <v>3592</v>
      </c>
      <c r="J443" s="758" t="str">
        <f t="shared" si="25"/>
        <v>胆沢中中</v>
      </c>
      <c r="K443" s="757" t="s">
        <v>2732</v>
      </c>
      <c r="L443" s="13" t="str">
        <f t="shared" si="24"/>
        <v>ﾁﾀﾞ ﾙｷｱ</v>
      </c>
      <c r="M443" s="772"/>
      <c r="O443" s="13">
        <v>523</v>
      </c>
      <c r="P443" s="647" t="s">
        <v>845</v>
      </c>
      <c r="Q443" s="757" t="s">
        <v>2109</v>
      </c>
      <c r="R443" s="757" t="s">
        <v>1846</v>
      </c>
      <c r="S443" s="757" t="s">
        <v>3594</v>
      </c>
      <c r="T443" s="757" t="s">
        <v>4414</v>
      </c>
      <c r="U443" s="757">
        <v>2</v>
      </c>
      <c r="W443" s="649" t="str">
        <f>IF($S443="","",(VLOOKUP($S443,所属・種目コード!$B$2:$D$160,3,0)))</f>
        <v>031237</v>
      </c>
      <c r="X443" t="s">
        <v>3592</v>
      </c>
      <c r="Y443" s="758" t="str">
        <f t="shared" si="26"/>
        <v>見前南中中</v>
      </c>
      <c r="Z443" s="757" t="s">
        <v>4858</v>
      </c>
      <c r="AA443" s="769" t="str">
        <f t="shared" si="27"/>
        <v>ｲｲｵｶ ｺｺﾅ</v>
      </c>
    </row>
    <row r="444" spans="2:27" ht="17" customHeight="1">
      <c r="B444" s="757">
        <v>537</v>
      </c>
      <c r="C444" s="757" t="s">
        <v>6949</v>
      </c>
      <c r="D444" s="757" t="s">
        <v>1716</v>
      </c>
      <c r="E444" s="757" t="s">
        <v>729</v>
      </c>
      <c r="F444" s="757">
        <v>1</v>
      </c>
      <c r="G444" s="757">
        <v>3</v>
      </c>
      <c r="H444" s="649" t="str">
        <f>IF($E444="","",(VLOOKUP($E444,所属・種目コード!$B$2:$D$160,3,0)))</f>
        <v>031517</v>
      </c>
      <c r="I444" t="s">
        <v>3592</v>
      </c>
      <c r="J444" s="758" t="str">
        <f t="shared" si="25"/>
        <v>胆沢中中</v>
      </c>
      <c r="K444" s="757" t="s">
        <v>2733</v>
      </c>
      <c r="L444" s="13" t="str">
        <f t="shared" si="24"/>
        <v>ﾁﾊﾞ ｺｳﾀﾞｲ</v>
      </c>
      <c r="M444" s="772"/>
      <c r="O444" s="13">
        <v>524</v>
      </c>
      <c r="P444" s="647" t="s">
        <v>845</v>
      </c>
      <c r="Q444" s="757" t="s">
        <v>6494</v>
      </c>
      <c r="R444" s="757" t="s">
        <v>1848</v>
      </c>
      <c r="S444" s="757" t="s">
        <v>3594</v>
      </c>
      <c r="T444" s="757" t="s">
        <v>4414</v>
      </c>
      <c r="U444" s="757">
        <v>2</v>
      </c>
      <c r="W444" s="649" t="str">
        <f>IF($S444="","",(VLOOKUP($S444,所属・種目コード!$B$2:$D$160,3,0)))</f>
        <v>031237</v>
      </c>
      <c r="X444" t="s">
        <v>3592</v>
      </c>
      <c r="Y444" s="758" t="str">
        <f t="shared" si="26"/>
        <v>見前南中中</v>
      </c>
      <c r="Z444" s="757" t="s">
        <v>4859</v>
      </c>
      <c r="AA444" s="769" t="str">
        <f t="shared" si="27"/>
        <v>ｺﾏﾂ ﾅﾅﾐ</v>
      </c>
    </row>
    <row r="445" spans="2:27" ht="17" customHeight="1">
      <c r="B445" s="757">
        <v>538</v>
      </c>
      <c r="C445" s="757" t="s">
        <v>7744</v>
      </c>
      <c r="D445" s="757" t="s">
        <v>1717</v>
      </c>
      <c r="E445" s="757" t="s">
        <v>729</v>
      </c>
      <c r="F445" s="757">
        <v>1</v>
      </c>
      <c r="G445" s="757">
        <v>3</v>
      </c>
      <c r="H445" s="649" t="str">
        <f>IF($E445="","",(VLOOKUP($E445,所属・種目コード!$B$2:$D$160,3,0)))</f>
        <v>031517</v>
      </c>
      <c r="I445" t="s">
        <v>3592</v>
      </c>
      <c r="J445" s="758" t="str">
        <f t="shared" si="25"/>
        <v>胆沢中中</v>
      </c>
      <c r="K445" s="757" t="s">
        <v>2734</v>
      </c>
      <c r="L445" s="13" t="str">
        <f t="shared" si="24"/>
        <v>ﾁﾊﾞ ｼﾞｮｳ</v>
      </c>
      <c r="M445" s="772"/>
      <c r="O445" s="13">
        <v>525</v>
      </c>
      <c r="P445" s="647" t="s">
        <v>845</v>
      </c>
      <c r="Q445" s="757" t="s">
        <v>6495</v>
      </c>
      <c r="R445" s="757" t="s">
        <v>1849</v>
      </c>
      <c r="S445" s="757" t="s">
        <v>3594</v>
      </c>
      <c r="T445" s="757" t="s">
        <v>4414</v>
      </c>
      <c r="U445" s="757">
        <v>2</v>
      </c>
      <c r="W445" s="649" t="str">
        <f>IF($S445="","",(VLOOKUP($S445,所属・種目コード!$B$2:$D$160,3,0)))</f>
        <v>031237</v>
      </c>
      <c r="X445" t="s">
        <v>3592</v>
      </c>
      <c r="Y445" s="758" t="str">
        <f t="shared" si="26"/>
        <v>見前南中中</v>
      </c>
      <c r="Z445" s="757" t="s">
        <v>4860</v>
      </c>
      <c r="AA445" s="769" t="str">
        <f t="shared" si="27"/>
        <v>ｻｻｷ ﾋﾅﾀ</v>
      </c>
    </row>
    <row r="446" spans="2:27" ht="17" customHeight="1">
      <c r="B446" s="757">
        <v>539</v>
      </c>
      <c r="C446" s="757" t="s">
        <v>6950</v>
      </c>
      <c r="D446" s="757" t="s">
        <v>1718</v>
      </c>
      <c r="E446" s="757" t="s">
        <v>729</v>
      </c>
      <c r="F446" s="757">
        <v>1</v>
      </c>
      <c r="G446" s="757">
        <v>3</v>
      </c>
      <c r="H446" s="649" t="str">
        <f>IF($E446="","",(VLOOKUP($E446,所属・種目コード!$B$2:$D$160,3,0)))</f>
        <v>031517</v>
      </c>
      <c r="I446" t="s">
        <v>3592</v>
      </c>
      <c r="J446" s="758" t="str">
        <f t="shared" si="25"/>
        <v>胆沢中中</v>
      </c>
      <c r="K446" s="757" t="s">
        <v>2735</v>
      </c>
      <c r="L446" s="13" t="str">
        <f t="shared" si="24"/>
        <v>ﾎﾝｼﾞｮｳ ﾋﾛﾄ</v>
      </c>
      <c r="M446" s="772"/>
      <c r="O446" s="13">
        <v>526</v>
      </c>
      <c r="P446" s="647" t="s">
        <v>845</v>
      </c>
      <c r="Q446" s="757" t="s">
        <v>2111</v>
      </c>
      <c r="R446" s="757" t="s">
        <v>1850</v>
      </c>
      <c r="S446" s="757" t="s">
        <v>3594</v>
      </c>
      <c r="T446" s="757" t="s">
        <v>4414</v>
      </c>
      <c r="U446" s="757">
        <v>2</v>
      </c>
      <c r="W446" s="649" t="str">
        <f>IF($S446="","",(VLOOKUP($S446,所属・種目コード!$B$2:$D$160,3,0)))</f>
        <v>031237</v>
      </c>
      <c r="X446" t="s">
        <v>3592</v>
      </c>
      <c r="Y446" s="758" t="str">
        <f t="shared" si="26"/>
        <v>見前南中中</v>
      </c>
      <c r="Z446" s="757" t="s">
        <v>4861</v>
      </c>
      <c r="AA446" s="769" t="str">
        <f t="shared" si="27"/>
        <v>ｽｽﾞｷ ﾄｺ</v>
      </c>
    </row>
    <row r="447" spans="2:27" ht="17" customHeight="1">
      <c r="B447" s="757">
        <v>540</v>
      </c>
      <c r="C447" s="757" t="s">
        <v>6951</v>
      </c>
      <c r="D447" s="757" t="s">
        <v>3827</v>
      </c>
      <c r="E447" s="757" t="s">
        <v>729</v>
      </c>
      <c r="F447" s="757">
        <v>1</v>
      </c>
      <c r="G447" s="757">
        <v>2</v>
      </c>
      <c r="H447" s="649" t="str">
        <f>IF($E447="","",(VLOOKUP($E447,所属・種目コード!$B$2:$D$160,3,0)))</f>
        <v>031517</v>
      </c>
      <c r="I447" t="s">
        <v>3592</v>
      </c>
      <c r="J447" s="758" t="str">
        <f t="shared" si="25"/>
        <v>胆沢中中</v>
      </c>
      <c r="K447" s="757" t="s">
        <v>2736</v>
      </c>
      <c r="L447" s="13" t="str">
        <f t="shared" si="24"/>
        <v>ｻﾄｳ ﾕｳﾄ</v>
      </c>
      <c r="M447" s="772"/>
      <c r="O447" s="13">
        <v>527</v>
      </c>
      <c r="P447" s="647" t="s">
        <v>845</v>
      </c>
      <c r="Q447" s="757" t="s">
        <v>2112</v>
      </c>
      <c r="R447" s="757" t="s">
        <v>1851</v>
      </c>
      <c r="S447" s="757" t="s">
        <v>3594</v>
      </c>
      <c r="T447" s="757" t="s">
        <v>4414</v>
      </c>
      <c r="U447" s="757">
        <v>2</v>
      </c>
      <c r="W447" s="649" t="str">
        <f>IF($S447="","",(VLOOKUP($S447,所属・種目コード!$B$2:$D$160,3,0)))</f>
        <v>031237</v>
      </c>
      <c r="X447" t="s">
        <v>3592</v>
      </c>
      <c r="Y447" s="758" t="str">
        <f t="shared" si="26"/>
        <v>見前南中中</v>
      </c>
      <c r="Z447" s="757" t="s">
        <v>4862</v>
      </c>
      <c r="AA447" s="769" t="str">
        <f t="shared" si="27"/>
        <v>ﾌｼﾞｻﾜ ﾉｱ</v>
      </c>
    </row>
    <row r="448" spans="2:27" ht="17" customHeight="1">
      <c r="B448" s="757">
        <v>541</v>
      </c>
      <c r="C448" s="757" t="s">
        <v>6952</v>
      </c>
      <c r="D448" s="757" t="s">
        <v>1714</v>
      </c>
      <c r="E448" s="757" t="s">
        <v>729</v>
      </c>
      <c r="F448" s="757">
        <v>1</v>
      </c>
      <c r="G448" s="757">
        <v>2</v>
      </c>
      <c r="H448" s="649" t="str">
        <f>IF($E448="","",(VLOOKUP($E448,所属・種目コード!$B$2:$D$160,3,0)))</f>
        <v>031517</v>
      </c>
      <c r="I448" t="s">
        <v>3592</v>
      </c>
      <c r="J448" s="758" t="str">
        <f t="shared" si="25"/>
        <v>胆沢中中</v>
      </c>
      <c r="K448" s="757" t="s">
        <v>2737</v>
      </c>
      <c r="L448" s="13" t="str">
        <f t="shared" si="24"/>
        <v>ｽｶﾞﾜﾗ ﾋﾛﾄ</v>
      </c>
      <c r="M448" s="772"/>
      <c r="O448" s="13">
        <v>528</v>
      </c>
      <c r="P448" s="647" t="s">
        <v>845</v>
      </c>
      <c r="Q448" s="757" t="s">
        <v>2113</v>
      </c>
      <c r="R448" s="757" t="s">
        <v>1852</v>
      </c>
      <c r="S448" s="757" t="s">
        <v>3594</v>
      </c>
      <c r="T448" s="757" t="s">
        <v>4414</v>
      </c>
      <c r="U448" s="757">
        <v>2</v>
      </c>
      <c r="W448" s="649" t="str">
        <f>IF($S448="","",(VLOOKUP($S448,所属・種目コード!$B$2:$D$160,3,0)))</f>
        <v>031237</v>
      </c>
      <c r="X448" t="s">
        <v>3592</v>
      </c>
      <c r="Y448" s="758" t="str">
        <f t="shared" si="26"/>
        <v>見前南中中</v>
      </c>
      <c r="Z448" s="757" t="s">
        <v>4863</v>
      </c>
      <c r="AA448" s="769" t="str">
        <f t="shared" si="27"/>
        <v>ﾏｴﾀ ﾐｳ</v>
      </c>
    </row>
    <row r="449" spans="2:27" ht="17" customHeight="1">
      <c r="B449" s="757">
        <v>542</v>
      </c>
      <c r="C449" s="757" t="s">
        <v>6953</v>
      </c>
      <c r="D449" s="757" t="s">
        <v>3828</v>
      </c>
      <c r="E449" s="757" t="s">
        <v>374</v>
      </c>
      <c r="F449" s="757">
        <v>1</v>
      </c>
      <c r="G449" s="757">
        <v>3</v>
      </c>
      <c r="H449" s="649" t="str">
        <f>IF($E449="","",(VLOOKUP($E449,所属・種目コード!$B$2:$D$160,3,0)))</f>
        <v>031211</v>
      </c>
      <c r="I449" t="s">
        <v>3592</v>
      </c>
      <c r="J449" s="758" t="str">
        <f t="shared" si="25"/>
        <v>宮古二中中</v>
      </c>
      <c r="K449" s="757" t="s">
        <v>2738</v>
      </c>
      <c r="L449" s="13" t="str">
        <f t="shared" ref="L449:L512" si="28">ASC(K449)</f>
        <v>ｳｴﾀﾞ ｷﾜﾑ</v>
      </c>
      <c r="M449" s="772"/>
      <c r="O449" s="13">
        <v>529</v>
      </c>
      <c r="P449" s="647" t="s">
        <v>845</v>
      </c>
      <c r="Q449" s="757" t="s">
        <v>6496</v>
      </c>
      <c r="R449" s="757" t="s">
        <v>1253</v>
      </c>
      <c r="S449" s="757" t="s">
        <v>439</v>
      </c>
      <c r="T449" s="757" t="s">
        <v>4414</v>
      </c>
      <c r="U449" s="757">
        <v>3</v>
      </c>
      <c r="W449" s="649" t="str">
        <f>IF($S449="","",(VLOOKUP($S449,所属・種目コード!$B$2:$D$160,3,0)))</f>
        <v>031449</v>
      </c>
      <c r="X449" t="s">
        <v>3592</v>
      </c>
      <c r="Y449" s="758" t="str">
        <f t="shared" si="26"/>
        <v>高田東中中</v>
      </c>
      <c r="Z449" s="757" t="s">
        <v>4864</v>
      </c>
      <c r="AA449" s="769" t="str">
        <f t="shared" si="27"/>
        <v>ｸﾏｶﾞｲ ﾕﾘｶ</v>
      </c>
    </row>
    <row r="450" spans="2:27" ht="17" customHeight="1">
      <c r="B450" s="757">
        <v>543</v>
      </c>
      <c r="C450" s="757" t="s">
        <v>7657</v>
      </c>
      <c r="D450" s="757" t="s">
        <v>3829</v>
      </c>
      <c r="E450" s="757" t="s">
        <v>374</v>
      </c>
      <c r="F450" s="757">
        <v>1</v>
      </c>
      <c r="G450" s="757">
        <v>3</v>
      </c>
      <c r="H450" s="649" t="str">
        <f>IF($E450="","",(VLOOKUP($E450,所属・種目コード!$B$2:$D$160,3,0)))</f>
        <v>031211</v>
      </c>
      <c r="I450" t="s">
        <v>3592</v>
      </c>
      <c r="J450" s="758" t="str">
        <f t="shared" ref="J450:J513" si="29">_xlfn.CONCAT(E450,I450)</f>
        <v>宮古二中中</v>
      </c>
      <c r="K450" s="757" t="s">
        <v>2739</v>
      </c>
      <c r="L450" s="13" t="str">
        <f t="shared" si="28"/>
        <v>ｵｵｸﾎﾞ ﾊﾔﾄ</v>
      </c>
      <c r="M450" s="772"/>
      <c r="O450" s="13">
        <v>530</v>
      </c>
      <c r="P450" s="647" t="s">
        <v>845</v>
      </c>
      <c r="Q450" s="757" t="s">
        <v>1254</v>
      </c>
      <c r="R450" s="757" t="s">
        <v>1255</v>
      </c>
      <c r="S450" s="757" t="s">
        <v>439</v>
      </c>
      <c r="T450" s="757" t="s">
        <v>4414</v>
      </c>
      <c r="U450" s="757">
        <v>3</v>
      </c>
      <c r="W450" s="649" t="str">
        <f>IF($S450="","",(VLOOKUP($S450,所属・種目コード!$B$2:$D$160,3,0)))</f>
        <v>031449</v>
      </c>
      <c r="X450" t="s">
        <v>3592</v>
      </c>
      <c r="Y450" s="758" t="str">
        <f t="shared" ref="Y450:Y513" si="30">_xlfn.CONCAT(S450,X450)</f>
        <v>高田東中中</v>
      </c>
      <c r="Z450" s="757" t="s">
        <v>4865</v>
      </c>
      <c r="AA450" s="769" t="str">
        <f t="shared" ref="AA450:AA513" si="31">ASC(Z450)</f>
        <v>ｺﾏﾂ ﾄﾜ</v>
      </c>
    </row>
    <row r="451" spans="2:27" ht="17" customHeight="1">
      <c r="B451" s="757">
        <v>544</v>
      </c>
      <c r="C451" s="757" t="s">
        <v>7658</v>
      </c>
      <c r="D451" s="757" t="s">
        <v>3830</v>
      </c>
      <c r="E451" s="757" t="s">
        <v>374</v>
      </c>
      <c r="F451" s="757">
        <v>1</v>
      </c>
      <c r="G451" s="757">
        <v>3</v>
      </c>
      <c r="H451" s="649" t="str">
        <f>IF($E451="","",(VLOOKUP($E451,所属・種目コード!$B$2:$D$160,3,0)))</f>
        <v>031211</v>
      </c>
      <c r="I451" t="s">
        <v>3592</v>
      </c>
      <c r="J451" s="758" t="str">
        <f t="shared" si="29"/>
        <v>宮古二中中</v>
      </c>
      <c r="K451" s="757" t="s">
        <v>2740</v>
      </c>
      <c r="L451" s="13" t="str">
        <f t="shared" si="28"/>
        <v>ｵﾉ ｿｳｼﾛｳ</v>
      </c>
      <c r="M451" s="772"/>
      <c r="O451" s="13">
        <v>531</v>
      </c>
      <c r="P451" s="647" t="s">
        <v>845</v>
      </c>
      <c r="Q451" s="757" t="s">
        <v>1256</v>
      </c>
      <c r="R451" s="757" t="s">
        <v>1257</v>
      </c>
      <c r="S451" s="757" t="s">
        <v>439</v>
      </c>
      <c r="T451" s="757" t="s">
        <v>4414</v>
      </c>
      <c r="U451" s="757">
        <v>3</v>
      </c>
      <c r="W451" s="649" t="str">
        <f>IF($S451="","",(VLOOKUP($S451,所属・種目コード!$B$2:$D$160,3,0)))</f>
        <v>031449</v>
      </c>
      <c r="X451" t="s">
        <v>3592</v>
      </c>
      <c r="Y451" s="758" t="str">
        <f t="shared" si="30"/>
        <v>高田東中中</v>
      </c>
      <c r="Z451" s="757" t="s">
        <v>4866</v>
      </c>
      <c r="AA451" s="769" t="str">
        <f t="shared" si="31"/>
        <v>ｺﾏﾂ ﾐｸ</v>
      </c>
    </row>
    <row r="452" spans="2:27" ht="17" customHeight="1">
      <c r="B452" s="757">
        <v>545</v>
      </c>
      <c r="C452" s="757" t="s">
        <v>6954</v>
      </c>
      <c r="D452" s="757" t="s">
        <v>3831</v>
      </c>
      <c r="E452" s="757" t="s">
        <v>374</v>
      </c>
      <c r="F452" s="757">
        <v>1</v>
      </c>
      <c r="G452" s="757">
        <v>3</v>
      </c>
      <c r="H452" s="649" t="str">
        <f>IF($E452="","",(VLOOKUP($E452,所属・種目コード!$B$2:$D$160,3,0)))</f>
        <v>031211</v>
      </c>
      <c r="I452" t="s">
        <v>3592</v>
      </c>
      <c r="J452" s="758" t="str">
        <f t="shared" si="29"/>
        <v>宮古二中中</v>
      </c>
      <c r="K452" s="757" t="s">
        <v>2741</v>
      </c>
      <c r="L452" s="13" t="str">
        <f t="shared" si="28"/>
        <v>ｷｸﾁ ﾏｻﾄ</v>
      </c>
      <c r="M452" s="772"/>
      <c r="O452" s="13">
        <v>532</v>
      </c>
      <c r="P452" s="647" t="s">
        <v>826</v>
      </c>
      <c r="Q452" s="757" t="s">
        <v>1258</v>
      </c>
      <c r="R452" s="757" t="s">
        <v>1259</v>
      </c>
      <c r="S452" s="757" t="s">
        <v>439</v>
      </c>
      <c r="T452" s="757" t="s">
        <v>4414</v>
      </c>
      <c r="U452" s="757">
        <v>3</v>
      </c>
      <c r="W452" s="649" t="str">
        <f>IF($S452="","",(VLOOKUP($S452,所属・種目コード!$B$2:$D$160,3,0)))</f>
        <v>031449</v>
      </c>
      <c r="X452" t="s">
        <v>3592</v>
      </c>
      <c r="Y452" s="758" t="str">
        <f t="shared" si="30"/>
        <v>高田東中中</v>
      </c>
      <c r="Z452" s="757" t="s">
        <v>4867</v>
      </c>
      <c r="AA452" s="769" t="str">
        <f t="shared" si="31"/>
        <v>ｺﾝﾉ ｻﾔｶ</v>
      </c>
    </row>
    <row r="453" spans="2:27" ht="17" customHeight="1">
      <c r="B453" s="757">
        <v>546</v>
      </c>
      <c r="C453" s="757" t="s">
        <v>6955</v>
      </c>
      <c r="D453" s="757" t="s">
        <v>3832</v>
      </c>
      <c r="E453" s="757" t="s">
        <v>374</v>
      </c>
      <c r="F453" s="757">
        <v>1</v>
      </c>
      <c r="G453" s="757">
        <v>3</v>
      </c>
      <c r="H453" s="649" t="str">
        <f>IF($E453="","",(VLOOKUP($E453,所属・種目コード!$B$2:$D$160,3,0)))</f>
        <v>031211</v>
      </c>
      <c r="I453" t="s">
        <v>3592</v>
      </c>
      <c r="J453" s="758" t="str">
        <f t="shared" si="29"/>
        <v>宮古二中中</v>
      </c>
      <c r="K453" s="757" t="s">
        <v>2742</v>
      </c>
      <c r="L453" s="13" t="str">
        <f t="shared" si="28"/>
        <v>ｽﾄﾞｳ ﾀﾞｲｹｲ</v>
      </c>
      <c r="M453" s="772"/>
      <c r="O453" s="13">
        <v>533</v>
      </c>
      <c r="P453" s="647" t="s">
        <v>826</v>
      </c>
      <c r="Q453" s="757" t="s">
        <v>1260</v>
      </c>
      <c r="R453" s="757" t="s">
        <v>1261</v>
      </c>
      <c r="S453" s="757" t="s">
        <v>439</v>
      </c>
      <c r="T453" s="757" t="s">
        <v>4414</v>
      </c>
      <c r="U453" s="757">
        <v>3</v>
      </c>
      <c r="W453" s="649" t="str">
        <f>IF($S453="","",(VLOOKUP($S453,所属・種目コード!$B$2:$D$160,3,0)))</f>
        <v>031449</v>
      </c>
      <c r="X453" t="s">
        <v>3592</v>
      </c>
      <c r="Y453" s="758" t="str">
        <f t="shared" si="30"/>
        <v>高田東中中</v>
      </c>
      <c r="Z453" s="757" t="s">
        <v>4868</v>
      </c>
      <c r="AA453" s="769" t="str">
        <f t="shared" si="31"/>
        <v>ｻﾄｳ ｱﾔｶ</v>
      </c>
    </row>
    <row r="454" spans="2:27" ht="17" customHeight="1">
      <c r="B454" s="757">
        <v>547</v>
      </c>
      <c r="C454" s="757" t="s">
        <v>7746</v>
      </c>
      <c r="D454" s="757" t="s">
        <v>3833</v>
      </c>
      <c r="E454" s="757" t="s">
        <v>374</v>
      </c>
      <c r="F454" s="757">
        <v>1</v>
      </c>
      <c r="G454" s="757">
        <v>3</v>
      </c>
      <c r="H454" s="649" t="str">
        <f>IF($E454="","",(VLOOKUP($E454,所属・種目コード!$B$2:$D$160,3,0)))</f>
        <v>031211</v>
      </c>
      <c r="I454" t="s">
        <v>3592</v>
      </c>
      <c r="J454" s="758" t="str">
        <f t="shared" si="29"/>
        <v>宮古二中中</v>
      </c>
      <c r="K454" s="757" t="s">
        <v>2743</v>
      </c>
      <c r="L454" s="13" t="str">
        <f t="shared" si="28"/>
        <v>ﾌｼﾞﾀ ﾃﾝｾｲ</v>
      </c>
      <c r="M454" s="772"/>
      <c r="O454" s="13">
        <v>534</v>
      </c>
      <c r="P454" s="647" t="s">
        <v>788</v>
      </c>
      <c r="Q454" s="757" t="s">
        <v>8002</v>
      </c>
      <c r="R454" s="757" t="s">
        <v>5635</v>
      </c>
      <c r="S454" s="757" t="s">
        <v>439</v>
      </c>
      <c r="T454" s="757" t="s">
        <v>4414</v>
      </c>
      <c r="U454" s="757">
        <v>3</v>
      </c>
      <c r="W454" s="649" t="str">
        <f>IF($S454="","",(VLOOKUP($S454,所属・種目コード!$B$2:$D$160,3,0)))</f>
        <v>031449</v>
      </c>
      <c r="X454" t="s">
        <v>3592</v>
      </c>
      <c r="Y454" s="758" t="str">
        <f t="shared" si="30"/>
        <v>高田東中中</v>
      </c>
      <c r="Z454" s="757" t="s">
        <v>4869</v>
      </c>
      <c r="AA454" s="769" t="str">
        <f t="shared" si="31"/>
        <v>ﾓﾘ ﾘｺ</v>
      </c>
    </row>
    <row r="455" spans="2:27" ht="17" customHeight="1">
      <c r="B455" s="757">
        <v>548</v>
      </c>
      <c r="C455" s="757" t="s">
        <v>6956</v>
      </c>
      <c r="D455" s="757" t="s">
        <v>3834</v>
      </c>
      <c r="E455" s="757" t="s">
        <v>374</v>
      </c>
      <c r="F455" s="757">
        <v>1</v>
      </c>
      <c r="G455" s="757">
        <v>3</v>
      </c>
      <c r="H455" s="649" t="str">
        <f>IF($E455="","",(VLOOKUP($E455,所属・種目コード!$B$2:$D$160,3,0)))</f>
        <v>031211</v>
      </c>
      <c r="I455" t="s">
        <v>3592</v>
      </c>
      <c r="J455" s="758" t="str">
        <f t="shared" si="29"/>
        <v>宮古二中中</v>
      </c>
      <c r="K455" s="757" t="s">
        <v>2744</v>
      </c>
      <c r="L455" s="13" t="str">
        <f t="shared" si="28"/>
        <v>ﾎﾝﾀﾞ ﾊﾙﾄ</v>
      </c>
      <c r="M455" s="772"/>
      <c r="O455" s="13">
        <v>535</v>
      </c>
      <c r="P455" s="647" t="s">
        <v>788</v>
      </c>
      <c r="Q455" s="757" t="s">
        <v>2062</v>
      </c>
      <c r="R455" s="757" t="s">
        <v>873</v>
      </c>
      <c r="S455" s="757" t="s">
        <v>439</v>
      </c>
      <c r="T455" s="757" t="s">
        <v>4414</v>
      </c>
      <c r="U455" s="757">
        <v>3</v>
      </c>
      <c r="W455" s="649" t="str">
        <f>IF($S455="","",(VLOOKUP($S455,所属・種目コード!$B$2:$D$160,3,0)))</f>
        <v>031449</v>
      </c>
      <c r="X455" t="s">
        <v>3592</v>
      </c>
      <c r="Y455" s="758" t="str">
        <f t="shared" si="30"/>
        <v>高田東中中</v>
      </c>
      <c r="Z455" s="757" t="s">
        <v>4870</v>
      </c>
      <c r="AA455" s="769" t="str">
        <f t="shared" si="31"/>
        <v>ﾖｼﾀﾞ ﾕｲ</v>
      </c>
    </row>
    <row r="456" spans="2:27" ht="17" customHeight="1">
      <c r="B456" s="757">
        <v>549</v>
      </c>
      <c r="C456" s="757" t="s">
        <v>6957</v>
      </c>
      <c r="D456" s="757" t="s">
        <v>3835</v>
      </c>
      <c r="E456" s="757" t="s">
        <v>374</v>
      </c>
      <c r="F456" s="757">
        <v>1</v>
      </c>
      <c r="G456" s="757">
        <v>2</v>
      </c>
      <c r="H456" s="649" t="str">
        <f>IF($E456="","",(VLOOKUP($E456,所属・種目コード!$B$2:$D$160,3,0)))</f>
        <v>031211</v>
      </c>
      <c r="I456" t="s">
        <v>3592</v>
      </c>
      <c r="J456" s="758" t="str">
        <f t="shared" si="29"/>
        <v>宮古二中中</v>
      </c>
      <c r="K456" s="757" t="s">
        <v>2745</v>
      </c>
      <c r="L456" s="13" t="str">
        <f t="shared" si="28"/>
        <v>ﾅｶﾞﾇﾏ ｿｳﾀ</v>
      </c>
      <c r="M456" s="772"/>
      <c r="O456" s="13">
        <v>536</v>
      </c>
      <c r="P456" s="647" t="s">
        <v>788</v>
      </c>
      <c r="Q456" s="757" t="s">
        <v>6497</v>
      </c>
      <c r="R456" s="757" t="s">
        <v>5636</v>
      </c>
      <c r="S456" s="757" t="s">
        <v>439</v>
      </c>
      <c r="T456" s="757" t="s">
        <v>4414</v>
      </c>
      <c r="U456" s="757">
        <v>2</v>
      </c>
      <c r="W456" s="649" t="str">
        <f>IF($S456="","",(VLOOKUP($S456,所属・種目コード!$B$2:$D$160,3,0)))</f>
        <v>031449</v>
      </c>
      <c r="X456" t="s">
        <v>3592</v>
      </c>
      <c r="Y456" s="758" t="str">
        <f t="shared" si="30"/>
        <v>高田東中中</v>
      </c>
      <c r="Z456" s="757" t="s">
        <v>4871</v>
      </c>
      <c r="AA456" s="769" t="str">
        <f t="shared" si="31"/>
        <v>ｻｻｷ ﾐｳ</v>
      </c>
    </row>
    <row r="457" spans="2:27" ht="17" customHeight="1">
      <c r="B457" s="757">
        <v>550</v>
      </c>
      <c r="C457" s="757" t="s">
        <v>7747</v>
      </c>
      <c r="D457" s="757" t="s">
        <v>3836</v>
      </c>
      <c r="E457" s="757" t="s">
        <v>374</v>
      </c>
      <c r="F457" s="757">
        <v>1</v>
      </c>
      <c r="G457" s="757">
        <v>2</v>
      </c>
      <c r="H457" s="649" t="str">
        <f>IF($E457="","",(VLOOKUP($E457,所属・種目コード!$B$2:$D$160,3,0)))</f>
        <v>031211</v>
      </c>
      <c r="I457" t="s">
        <v>3592</v>
      </c>
      <c r="J457" s="758" t="str">
        <f t="shared" si="29"/>
        <v>宮古二中中</v>
      </c>
      <c r="K457" s="757" t="s">
        <v>2746</v>
      </c>
      <c r="L457" s="13" t="str">
        <f t="shared" si="28"/>
        <v>ﾖﾈｻﾞﾜ ｶｲ</v>
      </c>
      <c r="M457" s="772"/>
      <c r="O457" s="13">
        <v>537</v>
      </c>
      <c r="P457" s="647" t="s">
        <v>788</v>
      </c>
      <c r="Q457" s="757" t="s">
        <v>6150</v>
      </c>
      <c r="R457" s="757" t="s">
        <v>1970</v>
      </c>
      <c r="S457" s="757" t="s">
        <v>439</v>
      </c>
      <c r="T457" s="757" t="s">
        <v>4414</v>
      </c>
      <c r="U457" s="757">
        <v>2</v>
      </c>
      <c r="W457" s="649" t="str">
        <f>IF($S457="","",(VLOOKUP($S457,所属・種目コード!$B$2:$D$160,3,0)))</f>
        <v>031449</v>
      </c>
      <c r="X457" t="s">
        <v>3592</v>
      </c>
      <c r="Y457" s="758" t="str">
        <f t="shared" si="30"/>
        <v>高田東中中</v>
      </c>
      <c r="Z457" s="757" t="s">
        <v>4872</v>
      </c>
      <c r="AA457" s="769" t="str">
        <f t="shared" si="31"/>
        <v>ﾊﾅﾜ ﾐｸ</v>
      </c>
    </row>
    <row r="458" spans="2:27" ht="17" customHeight="1">
      <c r="B458" s="757">
        <v>551</v>
      </c>
      <c r="C458" s="757" t="s">
        <v>7659</v>
      </c>
      <c r="D458" s="757" t="s">
        <v>1060</v>
      </c>
      <c r="E458" s="757" t="s">
        <v>362</v>
      </c>
      <c r="F458" s="757">
        <v>1</v>
      </c>
      <c r="G458" s="757">
        <v>3</v>
      </c>
      <c r="H458" s="649" t="str">
        <f>IF($E458="","",(VLOOKUP($E458,所属・種目コード!$B$2:$D$160,3,0)))</f>
        <v>031198</v>
      </c>
      <c r="I458" t="s">
        <v>3592</v>
      </c>
      <c r="J458" s="758" t="str">
        <f t="shared" si="29"/>
        <v>花巻宮野目中中</v>
      </c>
      <c r="K458" s="757" t="s">
        <v>2747</v>
      </c>
      <c r="L458" s="13" t="str">
        <f t="shared" si="28"/>
        <v>ｷﾝﾀﾞｲﾁ ﾕｳﾀ</v>
      </c>
      <c r="M458" s="772"/>
      <c r="O458" s="13">
        <v>538</v>
      </c>
      <c r="P458" s="647" t="s">
        <v>788</v>
      </c>
      <c r="Q458" s="757" t="s">
        <v>6498</v>
      </c>
      <c r="R458" s="757" t="s">
        <v>5637</v>
      </c>
      <c r="S458" s="757" t="s">
        <v>439</v>
      </c>
      <c r="T458" s="757" t="s">
        <v>4414</v>
      </c>
      <c r="U458" s="757">
        <v>2</v>
      </c>
      <c r="W458" s="649" t="str">
        <f>IF($S458="","",(VLOOKUP($S458,所属・種目コード!$B$2:$D$160,3,0)))</f>
        <v>031449</v>
      </c>
      <c r="X458" t="s">
        <v>3592</v>
      </c>
      <c r="Y458" s="758" t="str">
        <f t="shared" si="30"/>
        <v>高田東中中</v>
      </c>
      <c r="Z458" s="757" t="s">
        <v>4873</v>
      </c>
      <c r="AA458" s="769" t="str">
        <f t="shared" si="31"/>
        <v>ﾋｶﾍﾞ ｺｺﾐ</v>
      </c>
    </row>
    <row r="459" spans="2:27" ht="17" customHeight="1">
      <c r="B459" s="757">
        <v>552</v>
      </c>
      <c r="C459" s="757" t="s">
        <v>6958</v>
      </c>
      <c r="D459" s="757" t="s">
        <v>1061</v>
      </c>
      <c r="E459" s="757" t="s">
        <v>362</v>
      </c>
      <c r="F459" s="757">
        <v>1</v>
      </c>
      <c r="G459" s="757">
        <v>3</v>
      </c>
      <c r="H459" s="649" t="str">
        <f>IF($E459="","",(VLOOKUP($E459,所属・種目コード!$B$2:$D$160,3,0)))</f>
        <v>031198</v>
      </c>
      <c r="I459" t="s">
        <v>3592</v>
      </c>
      <c r="J459" s="758" t="str">
        <f t="shared" si="29"/>
        <v>花巻宮野目中中</v>
      </c>
      <c r="K459" s="757" t="s">
        <v>2748</v>
      </c>
      <c r="L459" s="13" t="str">
        <f t="shared" si="28"/>
        <v>ﾀｶﾊｼ ｷﾞﾝｶﾞ</v>
      </c>
      <c r="M459" s="772"/>
      <c r="O459" s="13">
        <v>539</v>
      </c>
      <c r="P459" s="647" t="s">
        <v>788</v>
      </c>
      <c r="Q459" s="757" t="s">
        <v>6151</v>
      </c>
      <c r="R459" s="757" t="s">
        <v>5638</v>
      </c>
      <c r="S459" s="757" t="s">
        <v>435</v>
      </c>
      <c r="T459" s="757" t="s">
        <v>4414</v>
      </c>
      <c r="U459" s="757">
        <v>3</v>
      </c>
      <c r="W459" s="649" t="str">
        <f>IF($S459="","",(VLOOKUP($S459,所属・種目コード!$B$2:$D$160,3,0)))</f>
        <v>031239</v>
      </c>
      <c r="X459" t="s">
        <v>3592</v>
      </c>
      <c r="Y459" s="758" t="str">
        <f t="shared" si="30"/>
        <v>矢巾北中中</v>
      </c>
      <c r="Z459" s="757" t="s">
        <v>4874</v>
      </c>
      <c r="AA459" s="769" t="str">
        <f t="shared" si="31"/>
        <v>ｻﾄｳ ﾕｳｶ</v>
      </c>
    </row>
    <row r="460" spans="2:27" ht="17" customHeight="1">
      <c r="B460" s="757">
        <v>553</v>
      </c>
      <c r="C460" s="757" t="s">
        <v>6959</v>
      </c>
      <c r="D460" s="757" t="s">
        <v>1062</v>
      </c>
      <c r="E460" s="757" t="s">
        <v>362</v>
      </c>
      <c r="F460" s="757">
        <v>1</v>
      </c>
      <c r="G460" s="757">
        <v>3</v>
      </c>
      <c r="H460" s="649" t="str">
        <f>IF($E460="","",(VLOOKUP($E460,所属・種目コード!$B$2:$D$160,3,0)))</f>
        <v>031198</v>
      </c>
      <c r="I460" t="s">
        <v>3592</v>
      </c>
      <c r="J460" s="758" t="str">
        <f t="shared" si="29"/>
        <v>花巻宮野目中中</v>
      </c>
      <c r="K460" s="757" t="s">
        <v>2749</v>
      </c>
      <c r="L460" s="13" t="str">
        <f t="shared" si="28"/>
        <v>ﾁﾊﾞ ｹｲﾄ</v>
      </c>
      <c r="M460" s="772"/>
      <c r="O460" s="13">
        <v>540</v>
      </c>
      <c r="P460" s="647" t="s">
        <v>788</v>
      </c>
      <c r="Q460" s="757" t="s">
        <v>8003</v>
      </c>
      <c r="R460" s="757" t="s">
        <v>1954</v>
      </c>
      <c r="S460" s="757" t="s">
        <v>435</v>
      </c>
      <c r="T460" s="757" t="s">
        <v>4414</v>
      </c>
      <c r="U460" s="757">
        <v>3</v>
      </c>
      <c r="W460" s="649" t="str">
        <f>IF($S460="","",(VLOOKUP($S460,所属・種目コード!$B$2:$D$160,3,0)))</f>
        <v>031239</v>
      </c>
      <c r="X460" t="s">
        <v>3592</v>
      </c>
      <c r="Y460" s="758" t="str">
        <f t="shared" si="30"/>
        <v>矢巾北中中</v>
      </c>
      <c r="Z460" s="757" t="s">
        <v>4875</v>
      </c>
      <c r="AA460" s="769" t="str">
        <f t="shared" si="31"/>
        <v>ﾀﾁﾊﾞﾅ ｸﾗﾗ</v>
      </c>
    </row>
    <row r="461" spans="2:27" ht="17" customHeight="1">
      <c r="B461" s="757">
        <v>554</v>
      </c>
      <c r="C461" s="757" t="s">
        <v>6960</v>
      </c>
      <c r="D461" s="757" t="s">
        <v>3837</v>
      </c>
      <c r="E461" s="757" t="s">
        <v>362</v>
      </c>
      <c r="F461" s="757">
        <v>1</v>
      </c>
      <c r="G461" s="757">
        <v>3</v>
      </c>
      <c r="H461" s="649" t="str">
        <f>IF($E461="","",(VLOOKUP($E461,所属・種目コード!$B$2:$D$160,3,0)))</f>
        <v>031198</v>
      </c>
      <c r="I461" t="s">
        <v>3592</v>
      </c>
      <c r="J461" s="758" t="str">
        <f t="shared" si="29"/>
        <v>花巻宮野目中中</v>
      </c>
      <c r="K461" s="757" t="s">
        <v>2750</v>
      </c>
      <c r="L461" s="13" t="str">
        <f t="shared" si="28"/>
        <v>ﾆﾀﾅｲ ﾕｳﾄ</v>
      </c>
      <c r="M461" s="772"/>
      <c r="O461" s="13">
        <v>541</v>
      </c>
      <c r="P461" s="647" t="s">
        <v>788</v>
      </c>
      <c r="Q461" s="757" t="s">
        <v>6152</v>
      </c>
      <c r="R461" s="757" t="s">
        <v>5639</v>
      </c>
      <c r="S461" s="757" t="s">
        <v>435</v>
      </c>
      <c r="T461" s="757" t="s">
        <v>4414</v>
      </c>
      <c r="U461" s="757">
        <v>3</v>
      </c>
      <c r="W461" s="649" t="str">
        <f>IF($S461="","",(VLOOKUP($S461,所属・種目コード!$B$2:$D$160,3,0)))</f>
        <v>031239</v>
      </c>
      <c r="X461" t="s">
        <v>3592</v>
      </c>
      <c r="Y461" s="758" t="str">
        <f t="shared" si="30"/>
        <v>矢巾北中中</v>
      </c>
      <c r="Z461" s="757" t="s">
        <v>4876</v>
      </c>
      <c r="AA461" s="769" t="str">
        <f t="shared" si="31"/>
        <v>ﾌｸｼ ｱﾝｼﾞｭ</v>
      </c>
    </row>
    <row r="462" spans="2:27" ht="17" customHeight="1">
      <c r="B462" s="757">
        <v>555</v>
      </c>
      <c r="C462" s="757" t="s">
        <v>6961</v>
      </c>
      <c r="D462" s="757" t="s">
        <v>3838</v>
      </c>
      <c r="E462" s="757" t="s">
        <v>362</v>
      </c>
      <c r="F462" s="757">
        <v>1</v>
      </c>
      <c r="G462" s="757">
        <v>2</v>
      </c>
      <c r="H462" s="649" t="str">
        <f>IF($E462="","",(VLOOKUP($E462,所属・種目コード!$B$2:$D$160,3,0)))</f>
        <v>031198</v>
      </c>
      <c r="I462" t="s">
        <v>3592</v>
      </c>
      <c r="J462" s="758" t="str">
        <f t="shared" si="29"/>
        <v>花巻宮野目中中</v>
      </c>
      <c r="K462" s="757" t="s">
        <v>2751</v>
      </c>
      <c r="L462" s="13" t="str">
        <f t="shared" si="28"/>
        <v>ｲｻｺﾞﾀﾞ ｷｮｳ</v>
      </c>
      <c r="M462" s="772"/>
      <c r="O462" s="13">
        <v>542</v>
      </c>
      <c r="P462" s="647" t="s">
        <v>788</v>
      </c>
      <c r="Q462" s="757" t="s">
        <v>6153</v>
      </c>
      <c r="R462" s="757" t="s">
        <v>5640</v>
      </c>
      <c r="S462" s="757" t="s">
        <v>435</v>
      </c>
      <c r="T462" s="757" t="s">
        <v>4414</v>
      </c>
      <c r="U462" s="757">
        <v>3</v>
      </c>
      <c r="W462" s="649" t="str">
        <f>IF($S462="","",(VLOOKUP($S462,所属・種目コード!$B$2:$D$160,3,0)))</f>
        <v>031239</v>
      </c>
      <c r="X462" t="s">
        <v>3592</v>
      </c>
      <c r="Y462" s="758" t="str">
        <f t="shared" si="30"/>
        <v>矢巾北中中</v>
      </c>
      <c r="Z462" s="757" t="s">
        <v>4877</v>
      </c>
      <c r="AA462" s="769" t="str">
        <f t="shared" si="31"/>
        <v>ﾏｳﾁ ﾘｺ</v>
      </c>
    </row>
    <row r="463" spans="2:27" ht="17" customHeight="1">
      <c r="B463" s="757">
        <v>556</v>
      </c>
      <c r="C463" s="757" t="s">
        <v>6962</v>
      </c>
      <c r="D463" s="757" t="s">
        <v>3839</v>
      </c>
      <c r="E463" s="757" t="s">
        <v>362</v>
      </c>
      <c r="F463" s="757">
        <v>1</v>
      </c>
      <c r="G463" s="757">
        <v>2</v>
      </c>
      <c r="H463" s="649" t="str">
        <f>IF($E463="","",(VLOOKUP($E463,所属・種目コード!$B$2:$D$160,3,0)))</f>
        <v>031198</v>
      </c>
      <c r="I463" t="s">
        <v>3592</v>
      </c>
      <c r="J463" s="758" t="str">
        <f t="shared" si="29"/>
        <v>花巻宮野目中中</v>
      </c>
      <c r="K463" s="757" t="s">
        <v>2752</v>
      </c>
      <c r="L463" s="13" t="str">
        <f t="shared" si="28"/>
        <v>ｵｶﾓﾄ ﾕｳﾀ</v>
      </c>
      <c r="M463" s="772"/>
      <c r="O463" s="13">
        <v>543</v>
      </c>
      <c r="P463" s="647" t="s">
        <v>788</v>
      </c>
      <c r="Q463" s="757" t="s">
        <v>2181</v>
      </c>
      <c r="R463" s="757" t="s">
        <v>1959</v>
      </c>
      <c r="S463" s="757" t="s">
        <v>435</v>
      </c>
      <c r="T463" s="757" t="s">
        <v>4414</v>
      </c>
      <c r="U463" s="757">
        <v>2</v>
      </c>
      <c r="W463" s="649" t="str">
        <f>IF($S463="","",(VLOOKUP($S463,所属・種目コード!$B$2:$D$160,3,0)))</f>
        <v>031239</v>
      </c>
      <c r="X463" t="s">
        <v>3592</v>
      </c>
      <c r="Y463" s="758" t="str">
        <f t="shared" si="30"/>
        <v>矢巾北中中</v>
      </c>
      <c r="Z463" s="757" t="s">
        <v>4878</v>
      </c>
      <c r="AA463" s="769" t="str">
        <f t="shared" si="31"/>
        <v>ｻｲﾄｳ ﾕﾗ</v>
      </c>
    </row>
    <row r="464" spans="2:27" ht="17" customHeight="1">
      <c r="B464" s="757">
        <v>557</v>
      </c>
      <c r="C464" s="757" t="s">
        <v>6963</v>
      </c>
      <c r="D464" s="757" t="s">
        <v>3840</v>
      </c>
      <c r="E464" s="757" t="s">
        <v>362</v>
      </c>
      <c r="F464" s="757">
        <v>1</v>
      </c>
      <c r="G464" s="757">
        <v>2</v>
      </c>
      <c r="H464" s="649" t="str">
        <f>IF($E464="","",(VLOOKUP($E464,所属・種目コード!$B$2:$D$160,3,0)))</f>
        <v>031198</v>
      </c>
      <c r="I464" t="s">
        <v>3592</v>
      </c>
      <c r="J464" s="758" t="str">
        <f t="shared" si="29"/>
        <v>花巻宮野目中中</v>
      </c>
      <c r="K464" s="757" t="s">
        <v>2753</v>
      </c>
      <c r="L464" s="13" t="str">
        <f t="shared" si="28"/>
        <v>ｺﾞﾄｳ ﾀｲｶﾞ</v>
      </c>
      <c r="M464" s="772"/>
      <c r="O464" s="13">
        <v>544</v>
      </c>
      <c r="P464" s="647" t="s">
        <v>788</v>
      </c>
      <c r="Q464" s="757" t="s">
        <v>2182</v>
      </c>
      <c r="R464" s="757" t="s">
        <v>1960</v>
      </c>
      <c r="S464" s="757" t="s">
        <v>435</v>
      </c>
      <c r="T464" s="757" t="s">
        <v>4414</v>
      </c>
      <c r="U464" s="757">
        <v>2</v>
      </c>
      <c r="W464" s="649" t="str">
        <f>IF($S464="","",(VLOOKUP($S464,所属・種目コード!$B$2:$D$160,3,0)))</f>
        <v>031239</v>
      </c>
      <c r="X464" t="s">
        <v>3592</v>
      </c>
      <c r="Y464" s="758" t="str">
        <f t="shared" si="30"/>
        <v>矢巾北中中</v>
      </c>
      <c r="Z464" s="757" t="s">
        <v>4879</v>
      </c>
      <c r="AA464" s="769" t="str">
        <f t="shared" si="31"/>
        <v>ﾀｶﾊｼ ｷｵﾘ</v>
      </c>
    </row>
    <row r="465" spans="2:27" ht="17" customHeight="1">
      <c r="B465" s="757">
        <v>558</v>
      </c>
      <c r="C465" s="757" t="s">
        <v>6964</v>
      </c>
      <c r="D465" s="757" t="s">
        <v>3841</v>
      </c>
      <c r="E465" s="757" t="s">
        <v>362</v>
      </c>
      <c r="F465" s="757">
        <v>1</v>
      </c>
      <c r="G465" s="757">
        <v>2</v>
      </c>
      <c r="H465" s="649" t="str">
        <f>IF($E465="","",(VLOOKUP($E465,所属・種目コード!$B$2:$D$160,3,0)))</f>
        <v>031198</v>
      </c>
      <c r="I465" t="s">
        <v>3592</v>
      </c>
      <c r="J465" s="758" t="str">
        <f t="shared" si="29"/>
        <v>花巻宮野目中中</v>
      </c>
      <c r="K465" s="757" t="s">
        <v>2754</v>
      </c>
      <c r="L465" s="13" t="str">
        <f t="shared" si="28"/>
        <v>ｽｽｷ ﾘｭｳﾄ</v>
      </c>
      <c r="M465" s="772"/>
      <c r="O465" s="13">
        <v>545</v>
      </c>
      <c r="P465" s="647" t="s">
        <v>788</v>
      </c>
      <c r="Q465" s="757" t="s">
        <v>6154</v>
      </c>
      <c r="R465" s="757" t="s">
        <v>5641</v>
      </c>
      <c r="S465" s="757" t="s">
        <v>435</v>
      </c>
      <c r="T465" s="757" t="s">
        <v>4414</v>
      </c>
      <c r="U465" s="757">
        <v>2</v>
      </c>
      <c r="W465" s="649" t="str">
        <f>IF($S465="","",(VLOOKUP($S465,所属・種目コード!$B$2:$D$160,3,0)))</f>
        <v>031239</v>
      </c>
      <c r="X465" t="s">
        <v>3592</v>
      </c>
      <c r="Y465" s="758" t="str">
        <f t="shared" si="30"/>
        <v>矢巾北中中</v>
      </c>
      <c r="Z465" s="757" t="s">
        <v>4880</v>
      </c>
      <c r="AA465" s="769" t="str">
        <f t="shared" si="31"/>
        <v>ﾅﾘﾀ ﾚｲﾗ</v>
      </c>
    </row>
    <row r="466" spans="2:27" ht="17" customHeight="1">
      <c r="B466" s="757">
        <v>567</v>
      </c>
      <c r="C466" s="757" t="s">
        <v>6965</v>
      </c>
      <c r="D466" s="757" t="s">
        <v>3842</v>
      </c>
      <c r="E466" s="757" t="s">
        <v>273</v>
      </c>
      <c r="F466" s="757">
        <v>1</v>
      </c>
      <c r="G466" s="757">
        <v>3</v>
      </c>
      <c r="H466" s="649" t="str">
        <f>IF($E466="","",(VLOOKUP($E466,所属・種目コード!$B$2:$D$160,3,0)))</f>
        <v>031160</v>
      </c>
      <c r="I466" t="s">
        <v>3592</v>
      </c>
      <c r="J466" s="758" t="str">
        <f t="shared" si="29"/>
        <v>久慈夏井中中</v>
      </c>
      <c r="K466" s="757" t="s">
        <v>2755</v>
      </c>
      <c r="L466" s="13" t="str">
        <f t="shared" si="28"/>
        <v>ﾂﾂﾞｸｲｼ ｹｲﾄ</v>
      </c>
      <c r="M466" s="772"/>
      <c r="O466" s="13">
        <v>546</v>
      </c>
      <c r="P466" s="647" t="s">
        <v>788</v>
      </c>
      <c r="Q466" s="757" t="s">
        <v>6552</v>
      </c>
      <c r="R466" s="757" t="s">
        <v>1948</v>
      </c>
      <c r="S466" s="757" t="s">
        <v>5986</v>
      </c>
      <c r="T466" s="757" t="s">
        <v>4414</v>
      </c>
      <c r="U466" s="757">
        <v>3</v>
      </c>
      <c r="W466" s="649" t="str">
        <f>IF($S466="","",(VLOOKUP($S466,所属・種目コード!$B$2:$D$160,3,0)))</f>
        <v>031190</v>
      </c>
      <c r="X466" t="s">
        <v>3592</v>
      </c>
      <c r="Y466" s="758" t="str">
        <f t="shared" si="30"/>
        <v>八幡平松尾中中</v>
      </c>
      <c r="Z466" s="757" t="s">
        <v>4881</v>
      </c>
      <c r="AA466" s="769" t="str">
        <f t="shared" si="31"/>
        <v>ｱﾍﾞ ﾐﾘｱ</v>
      </c>
    </row>
    <row r="467" spans="2:27" ht="17" customHeight="1">
      <c r="B467" s="757">
        <v>568</v>
      </c>
      <c r="C467" s="757" t="s">
        <v>6966</v>
      </c>
      <c r="D467" s="757" t="s">
        <v>3843</v>
      </c>
      <c r="E467" s="757" t="s">
        <v>273</v>
      </c>
      <c r="F467" s="757">
        <v>1</v>
      </c>
      <c r="G467" s="757">
        <v>3</v>
      </c>
      <c r="H467" s="649" t="str">
        <f>IF($E467="","",(VLOOKUP($E467,所属・種目コード!$B$2:$D$160,3,0)))</f>
        <v>031160</v>
      </c>
      <c r="I467" t="s">
        <v>3592</v>
      </c>
      <c r="J467" s="758" t="str">
        <f t="shared" si="29"/>
        <v>久慈夏井中中</v>
      </c>
      <c r="K467" s="757" t="s">
        <v>2756</v>
      </c>
      <c r="L467" s="13" t="str">
        <f t="shared" si="28"/>
        <v>ﾅﾂｲ ﾕｳﾀ</v>
      </c>
      <c r="M467" s="772"/>
      <c r="O467" s="13">
        <v>547</v>
      </c>
      <c r="P467" s="647" t="s">
        <v>788</v>
      </c>
      <c r="Q467" s="757" t="s">
        <v>8004</v>
      </c>
      <c r="R467" s="757" t="s">
        <v>1949</v>
      </c>
      <c r="S467" s="757" t="s">
        <v>5986</v>
      </c>
      <c r="T467" s="757" t="s">
        <v>4414</v>
      </c>
      <c r="U467" s="757">
        <v>3</v>
      </c>
      <c r="W467" s="649" t="str">
        <f>IF($S467="","",(VLOOKUP($S467,所属・種目コード!$B$2:$D$160,3,0)))</f>
        <v>031190</v>
      </c>
      <c r="X467" t="s">
        <v>3592</v>
      </c>
      <c r="Y467" s="758" t="str">
        <f t="shared" si="30"/>
        <v>八幡平松尾中中</v>
      </c>
      <c r="Z467" s="757" t="s">
        <v>4882</v>
      </c>
      <c r="AA467" s="769" t="str">
        <f t="shared" si="31"/>
        <v>ﾀｶﾊｼ ｺｺﾛ</v>
      </c>
    </row>
    <row r="468" spans="2:27" ht="17" customHeight="1">
      <c r="B468" s="757">
        <v>569</v>
      </c>
      <c r="C468" s="757" t="s">
        <v>6967</v>
      </c>
      <c r="D468" s="757" t="s">
        <v>3844</v>
      </c>
      <c r="E468" s="757" t="s">
        <v>273</v>
      </c>
      <c r="F468" s="757">
        <v>1</v>
      </c>
      <c r="G468" s="757">
        <v>3</v>
      </c>
      <c r="H468" s="649" t="str">
        <f>IF($E468="","",(VLOOKUP($E468,所属・種目コード!$B$2:$D$160,3,0)))</f>
        <v>031160</v>
      </c>
      <c r="I468" t="s">
        <v>3592</v>
      </c>
      <c r="J468" s="758" t="str">
        <f t="shared" si="29"/>
        <v>久慈夏井中中</v>
      </c>
      <c r="K468" s="757" t="s">
        <v>2757</v>
      </c>
      <c r="L468" s="13" t="str">
        <f t="shared" si="28"/>
        <v>ﾜﾁ ｺｳｷ</v>
      </c>
      <c r="M468" s="772"/>
      <c r="O468" s="13">
        <v>548</v>
      </c>
      <c r="P468" s="647" t="s">
        <v>788</v>
      </c>
      <c r="Q468" s="757" t="s">
        <v>6155</v>
      </c>
      <c r="R468" s="757" t="s">
        <v>415</v>
      </c>
      <c r="S468" s="757" t="s">
        <v>5986</v>
      </c>
      <c r="T468" s="757" t="s">
        <v>4414</v>
      </c>
      <c r="U468" s="757">
        <v>3</v>
      </c>
      <c r="W468" s="649" t="str">
        <f>IF($S468="","",(VLOOKUP($S468,所属・種目コード!$B$2:$D$160,3,0)))</f>
        <v>031190</v>
      </c>
      <c r="X468" t="s">
        <v>3592</v>
      </c>
      <c r="Y468" s="758" t="str">
        <f t="shared" si="30"/>
        <v>八幡平松尾中中</v>
      </c>
      <c r="Z468" s="757" t="s">
        <v>4883</v>
      </c>
      <c r="AA468" s="769" t="str">
        <f t="shared" si="31"/>
        <v>ﾀｶﾊｼ ﾐﾕ</v>
      </c>
    </row>
    <row r="469" spans="2:27" ht="17" customHeight="1">
      <c r="B469" s="757">
        <v>570</v>
      </c>
      <c r="C469" s="757" t="s">
        <v>6968</v>
      </c>
      <c r="D469" s="757" t="s">
        <v>3845</v>
      </c>
      <c r="E469" s="757" t="s">
        <v>273</v>
      </c>
      <c r="F469" s="757">
        <v>1</v>
      </c>
      <c r="G469" s="757">
        <v>2</v>
      </c>
      <c r="H469" s="649" t="str">
        <f>IF($E469="","",(VLOOKUP($E469,所属・種目コード!$B$2:$D$160,3,0)))</f>
        <v>031160</v>
      </c>
      <c r="I469" t="s">
        <v>3592</v>
      </c>
      <c r="J469" s="758" t="str">
        <f t="shared" si="29"/>
        <v>久慈夏井中中</v>
      </c>
      <c r="K469" s="757" t="s">
        <v>2758</v>
      </c>
      <c r="L469" s="13" t="str">
        <f t="shared" si="28"/>
        <v>ﾅｶﾀ ﾘｭｳｾｲ</v>
      </c>
      <c r="M469" s="772"/>
      <c r="O469" s="13">
        <v>549</v>
      </c>
      <c r="P469" s="647" t="s">
        <v>823</v>
      </c>
      <c r="Q469" s="757" t="s">
        <v>6156</v>
      </c>
      <c r="R469" s="757" t="s">
        <v>5642</v>
      </c>
      <c r="S469" s="757" t="s">
        <v>5986</v>
      </c>
      <c r="T469" s="757" t="s">
        <v>4414</v>
      </c>
      <c r="U469" s="757">
        <v>2</v>
      </c>
      <c r="W469" s="649" t="str">
        <f>IF($S469="","",(VLOOKUP($S469,所属・種目コード!$B$2:$D$160,3,0)))</f>
        <v>031190</v>
      </c>
      <c r="X469" t="s">
        <v>3592</v>
      </c>
      <c r="Y469" s="758" t="str">
        <f t="shared" si="30"/>
        <v>八幡平松尾中中</v>
      </c>
      <c r="Z469" s="757" t="s">
        <v>4884</v>
      </c>
      <c r="AA469" s="769" t="str">
        <f t="shared" si="31"/>
        <v>ｲﾄｳ ﾕｲ</v>
      </c>
    </row>
    <row r="470" spans="2:27" ht="17" customHeight="1">
      <c r="B470" s="757">
        <v>571</v>
      </c>
      <c r="C470" s="757" t="s">
        <v>7748</v>
      </c>
      <c r="D470" s="757" t="s">
        <v>3846</v>
      </c>
      <c r="E470" s="757" t="s">
        <v>273</v>
      </c>
      <c r="F470" s="757">
        <v>1</v>
      </c>
      <c r="G470" s="757">
        <v>2</v>
      </c>
      <c r="H470" s="649" t="str">
        <f>IF($E470="","",(VLOOKUP($E470,所属・種目コード!$B$2:$D$160,3,0)))</f>
        <v>031160</v>
      </c>
      <c r="I470" t="s">
        <v>3592</v>
      </c>
      <c r="J470" s="758" t="str">
        <f t="shared" si="29"/>
        <v>久慈夏井中中</v>
      </c>
      <c r="K470" s="757" t="s">
        <v>2759</v>
      </c>
      <c r="L470" s="13" t="str">
        <f t="shared" si="28"/>
        <v>ﾅﾂｲ ﾘｮｳ</v>
      </c>
      <c r="M470" s="772"/>
      <c r="O470" s="13">
        <v>550</v>
      </c>
      <c r="P470" s="647" t="s">
        <v>823</v>
      </c>
      <c r="Q470" s="757" t="s">
        <v>6553</v>
      </c>
      <c r="R470" s="757" t="s">
        <v>5643</v>
      </c>
      <c r="S470" s="757" t="s">
        <v>5986</v>
      </c>
      <c r="T470" s="757" t="s">
        <v>4414</v>
      </c>
      <c r="U470" s="757">
        <v>2</v>
      </c>
      <c r="W470" s="649" t="str">
        <f>IF($S470="","",(VLOOKUP($S470,所属・種目コード!$B$2:$D$160,3,0)))</f>
        <v>031190</v>
      </c>
      <c r="X470" t="s">
        <v>3592</v>
      </c>
      <c r="Y470" s="758" t="str">
        <f t="shared" si="30"/>
        <v>八幡平松尾中中</v>
      </c>
      <c r="Z470" s="757" t="s">
        <v>4885</v>
      </c>
      <c r="AA470" s="769" t="str">
        <f t="shared" si="31"/>
        <v>ｵﾉﾃﾞﾗ ﾋﾖﾘ</v>
      </c>
    </row>
    <row r="471" spans="2:27" ht="17" customHeight="1">
      <c r="B471" s="757">
        <v>572</v>
      </c>
      <c r="C471" s="757" t="s">
        <v>6969</v>
      </c>
      <c r="D471" s="757" t="s">
        <v>3847</v>
      </c>
      <c r="E471" s="757" t="s">
        <v>273</v>
      </c>
      <c r="F471" s="757">
        <v>1</v>
      </c>
      <c r="G471" s="757">
        <v>2</v>
      </c>
      <c r="H471" s="649" t="str">
        <f>IF($E471="","",(VLOOKUP($E471,所属・種目コード!$B$2:$D$160,3,0)))</f>
        <v>031160</v>
      </c>
      <c r="I471" t="s">
        <v>3592</v>
      </c>
      <c r="J471" s="758" t="str">
        <f t="shared" si="29"/>
        <v>久慈夏井中中</v>
      </c>
      <c r="K471" s="757" t="s">
        <v>2760</v>
      </c>
      <c r="L471" s="13" t="str">
        <f t="shared" si="28"/>
        <v>ﾊﾘﾏ ｶﾑ</v>
      </c>
      <c r="M471" s="772"/>
      <c r="O471" s="13">
        <v>551</v>
      </c>
      <c r="P471" s="647" t="s">
        <v>823</v>
      </c>
      <c r="Q471" s="757" t="s">
        <v>8005</v>
      </c>
      <c r="R471" s="757" t="s">
        <v>5644</v>
      </c>
      <c r="S471" s="757" t="s">
        <v>5986</v>
      </c>
      <c r="T471" s="757" t="s">
        <v>4414</v>
      </c>
      <c r="U471" s="757">
        <v>2</v>
      </c>
      <c r="W471" s="649" t="str">
        <f>IF($S471="","",(VLOOKUP($S471,所属・種目コード!$B$2:$D$160,3,0)))</f>
        <v>031190</v>
      </c>
      <c r="X471" t="s">
        <v>3592</v>
      </c>
      <c r="Y471" s="758" t="str">
        <f t="shared" si="30"/>
        <v>八幡平松尾中中</v>
      </c>
      <c r="Z471" s="757" t="s">
        <v>4886</v>
      </c>
      <c r="AA471" s="769" t="str">
        <f t="shared" si="31"/>
        <v>ｸﾏｶﾞｲ ﾋﾄﾐ</v>
      </c>
    </row>
    <row r="472" spans="2:27" ht="17" customHeight="1">
      <c r="B472" s="757">
        <v>573</v>
      </c>
      <c r="C472" s="757" t="s">
        <v>6970</v>
      </c>
      <c r="D472" s="757" t="s">
        <v>3848</v>
      </c>
      <c r="E472" s="757" t="s">
        <v>273</v>
      </c>
      <c r="F472" s="757">
        <v>1</v>
      </c>
      <c r="G472" s="757">
        <v>2</v>
      </c>
      <c r="H472" s="649" t="str">
        <f>IF($E472="","",(VLOOKUP($E472,所属・種目コード!$B$2:$D$160,3,0)))</f>
        <v>031160</v>
      </c>
      <c r="I472" t="s">
        <v>3592</v>
      </c>
      <c r="J472" s="758" t="str">
        <f t="shared" si="29"/>
        <v>久慈夏井中中</v>
      </c>
      <c r="K472" s="757" t="s">
        <v>2761</v>
      </c>
      <c r="L472" s="13" t="str">
        <f t="shared" si="28"/>
        <v>ﾊﾘﾏ ｼｮｳﾀ</v>
      </c>
      <c r="M472" s="772"/>
      <c r="O472" s="13">
        <v>552</v>
      </c>
      <c r="P472" s="647" t="s">
        <v>823</v>
      </c>
      <c r="Q472" s="757" t="s">
        <v>6557</v>
      </c>
      <c r="R472" s="757" t="s">
        <v>5645</v>
      </c>
      <c r="S472" s="757" t="s">
        <v>5986</v>
      </c>
      <c r="T472" s="757" t="s">
        <v>4414</v>
      </c>
      <c r="U472" s="757">
        <v>2</v>
      </c>
      <c r="W472" s="649" t="str">
        <f>IF($S472="","",(VLOOKUP($S472,所属・種目コード!$B$2:$D$160,3,0)))</f>
        <v>031190</v>
      </c>
      <c r="X472" t="s">
        <v>3592</v>
      </c>
      <c r="Y472" s="758" t="str">
        <f t="shared" si="30"/>
        <v>八幡平松尾中中</v>
      </c>
      <c r="Z472" s="757" t="s">
        <v>4887</v>
      </c>
      <c r="AA472" s="769" t="str">
        <f t="shared" si="31"/>
        <v>ﾀｼﾛ ﾉﾄﾞｶ</v>
      </c>
    </row>
    <row r="473" spans="2:27" ht="17" customHeight="1">
      <c r="B473" s="757">
        <v>574</v>
      </c>
      <c r="C473" s="757" t="s">
        <v>7660</v>
      </c>
      <c r="D473" s="757" t="s">
        <v>1098</v>
      </c>
      <c r="E473" s="757" t="s">
        <v>422</v>
      </c>
      <c r="F473" s="757">
        <v>1</v>
      </c>
      <c r="G473" s="757">
        <v>3</v>
      </c>
      <c r="H473" s="649" t="str">
        <f>IF($E473="","",(VLOOKUP($E473,所属・種目コード!$B$2:$D$160,3,0)))</f>
        <v>031225</v>
      </c>
      <c r="I473" t="s">
        <v>3592</v>
      </c>
      <c r="J473" s="758" t="str">
        <f t="shared" si="29"/>
        <v>盛岡下小路中中</v>
      </c>
      <c r="K473" s="757" t="s">
        <v>2762</v>
      </c>
      <c r="L473" s="13" t="str">
        <f t="shared" si="28"/>
        <v>ｵｶﾞｻﾜﾗ ﾀｲｶﾞ</v>
      </c>
      <c r="M473" s="772"/>
      <c r="O473" s="13">
        <v>553</v>
      </c>
      <c r="P473" s="647" t="s">
        <v>823</v>
      </c>
      <c r="Q473" s="757" t="s">
        <v>2174</v>
      </c>
      <c r="R473" s="757" t="s">
        <v>1950</v>
      </c>
      <c r="S473" s="757" t="s">
        <v>5986</v>
      </c>
      <c r="T473" s="757" t="s">
        <v>4414</v>
      </c>
      <c r="U473" s="757">
        <v>2</v>
      </c>
      <c r="W473" s="649" t="str">
        <f>IF($S473="","",(VLOOKUP($S473,所属・種目コード!$B$2:$D$160,3,0)))</f>
        <v>031190</v>
      </c>
      <c r="X473" t="s">
        <v>3592</v>
      </c>
      <c r="Y473" s="758" t="str">
        <f t="shared" si="30"/>
        <v>八幡平松尾中中</v>
      </c>
      <c r="Z473" s="757" t="s">
        <v>4888</v>
      </c>
      <c r="AA473" s="769" t="str">
        <f t="shared" si="31"/>
        <v>ﾌｼﾞﾀ ﾘﾅ</v>
      </c>
    </row>
    <row r="474" spans="2:27" ht="17" customHeight="1">
      <c r="B474" s="757">
        <v>575</v>
      </c>
      <c r="C474" s="757" t="s">
        <v>6971</v>
      </c>
      <c r="D474" s="757" t="s">
        <v>1099</v>
      </c>
      <c r="E474" s="757" t="s">
        <v>422</v>
      </c>
      <c r="F474" s="757">
        <v>1</v>
      </c>
      <c r="G474" s="757">
        <v>3</v>
      </c>
      <c r="H474" s="649" t="str">
        <f>IF($E474="","",(VLOOKUP($E474,所属・種目コード!$B$2:$D$160,3,0)))</f>
        <v>031225</v>
      </c>
      <c r="I474" t="s">
        <v>3592</v>
      </c>
      <c r="J474" s="758" t="str">
        <f t="shared" si="29"/>
        <v>盛岡下小路中中</v>
      </c>
      <c r="K474" s="757" t="s">
        <v>2763</v>
      </c>
      <c r="L474" s="13" t="str">
        <f t="shared" si="28"/>
        <v>ｶｼﾜﾊﾞ ｱﾗﾀ</v>
      </c>
      <c r="M474" s="772"/>
      <c r="O474" s="13">
        <v>554</v>
      </c>
      <c r="P474" s="647" t="s">
        <v>823</v>
      </c>
      <c r="Q474" s="757" t="s">
        <v>6157</v>
      </c>
      <c r="R474" s="757" t="s">
        <v>5646</v>
      </c>
      <c r="S474" s="757" t="s">
        <v>5986</v>
      </c>
      <c r="T474" s="757" t="s">
        <v>4414</v>
      </c>
      <c r="U474" s="757">
        <v>2</v>
      </c>
      <c r="W474" s="649" t="str">
        <f>IF($S474="","",(VLOOKUP($S474,所属・種目コード!$B$2:$D$160,3,0)))</f>
        <v>031190</v>
      </c>
      <c r="X474" t="s">
        <v>3592</v>
      </c>
      <c r="Y474" s="758" t="str">
        <f t="shared" si="30"/>
        <v>八幡平松尾中中</v>
      </c>
      <c r="Z474" s="757" t="s">
        <v>4889</v>
      </c>
      <c r="AA474" s="769" t="str">
        <f t="shared" si="31"/>
        <v>ﾐｳﾗ ｱｺ</v>
      </c>
    </row>
    <row r="475" spans="2:27" ht="17" customHeight="1">
      <c r="B475" s="757">
        <v>576</v>
      </c>
      <c r="C475" s="757" t="s">
        <v>6972</v>
      </c>
      <c r="D475" s="757" t="s">
        <v>1100</v>
      </c>
      <c r="E475" s="757" t="s">
        <v>422</v>
      </c>
      <c r="F475" s="757">
        <v>1</v>
      </c>
      <c r="G475" s="757">
        <v>3</v>
      </c>
      <c r="H475" s="649" t="str">
        <f>IF($E475="","",(VLOOKUP($E475,所属・種目コード!$B$2:$D$160,3,0)))</f>
        <v>031225</v>
      </c>
      <c r="I475" t="s">
        <v>3592</v>
      </c>
      <c r="J475" s="758" t="str">
        <f t="shared" si="29"/>
        <v>盛岡下小路中中</v>
      </c>
      <c r="K475" s="757" t="s">
        <v>2764</v>
      </c>
      <c r="L475" s="13" t="str">
        <f t="shared" si="28"/>
        <v>ｼﾊﾞﾀ ｽｲﾚﾝ</v>
      </c>
      <c r="M475" s="772"/>
      <c r="O475" s="13">
        <v>563</v>
      </c>
      <c r="P475" s="647" t="s">
        <v>823</v>
      </c>
      <c r="Q475" s="757" t="s">
        <v>6554</v>
      </c>
      <c r="R475" s="757" t="s">
        <v>1346</v>
      </c>
      <c r="S475" s="757" t="s">
        <v>350</v>
      </c>
      <c r="T475" s="757" t="s">
        <v>4414</v>
      </c>
      <c r="U475" s="757">
        <v>3</v>
      </c>
      <c r="W475" s="649" t="str">
        <f>IF($S475="","",(VLOOKUP($S475,所属・種目コード!$B$2:$D$160,3,0)))</f>
        <v>031185</v>
      </c>
      <c r="X475" t="s">
        <v>3592</v>
      </c>
      <c r="Y475" s="758" t="str">
        <f t="shared" si="30"/>
        <v>二戸福岡中中</v>
      </c>
      <c r="Z475" s="757" t="s">
        <v>4890</v>
      </c>
      <c r="AA475" s="769" t="str">
        <f t="shared" si="31"/>
        <v>ｵｶﾞｻﾜﾗ ﾆｺ</v>
      </c>
    </row>
    <row r="476" spans="2:27" ht="17" customHeight="1">
      <c r="B476" s="757">
        <v>577</v>
      </c>
      <c r="C476" s="757" t="s">
        <v>6973</v>
      </c>
      <c r="D476" s="757" t="s">
        <v>1101</v>
      </c>
      <c r="E476" s="757" t="s">
        <v>422</v>
      </c>
      <c r="F476" s="757">
        <v>1</v>
      </c>
      <c r="G476" s="757">
        <v>3</v>
      </c>
      <c r="H476" s="649" t="str">
        <f>IF($E476="","",(VLOOKUP($E476,所属・種目コード!$B$2:$D$160,3,0)))</f>
        <v>031225</v>
      </c>
      <c r="I476" t="s">
        <v>3592</v>
      </c>
      <c r="J476" s="758" t="str">
        <f t="shared" si="29"/>
        <v>盛岡下小路中中</v>
      </c>
      <c r="K476" s="757" t="s">
        <v>2765</v>
      </c>
      <c r="L476" s="13" t="str">
        <f t="shared" si="28"/>
        <v>ﾔﾏｼﾀ ﾊﾙﾄ</v>
      </c>
      <c r="M476" s="772"/>
      <c r="O476" s="13">
        <v>564</v>
      </c>
      <c r="P476" s="647" t="s">
        <v>823</v>
      </c>
      <c r="Q476" s="757" t="s">
        <v>1347</v>
      </c>
      <c r="R476" s="757" t="s">
        <v>1348</v>
      </c>
      <c r="S476" s="757" t="s">
        <v>350</v>
      </c>
      <c r="T476" s="757" t="s">
        <v>4414</v>
      </c>
      <c r="U476" s="757">
        <v>3</v>
      </c>
      <c r="W476" s="649" t="str">
        <f>IF($S476="","",(VLOOKUP($S476,所属・種目コード!$B$2:$D$160,3,0)))</f>
        <v>031185</v>
      </c>
      <c r="X476" t="s">
        <v>3592</v>
      </c>
      <c r="Y476" s="758" t="str">
        <f t="shared" si="30"/>
        <v>二戸福岡中中</v>
      </c>
      <c r="Z476" s="757" t="s">
        <v>4891</v>
      </c>
      <c r="AA476" s="769" t="str">
        <f t="shared" si="31"/>
        <v>ｼﾊﾞ ｶｴﾗ</v>
      </c>
    </row>
    <row r="477" spans="2:27" ht="17" customHeight="1">
      <c r="B477" s="757">
        <v>578</v>
      </c>
      <c r="C477" s="757" t="s">
        <v>6974</v>
      </c>
      <c r="D477" s="757" t="s">
        <v>1102</v>
      </c>
      <c r="E477" s="757" t="s">
        <v>422</v>
      </c>
      <c r="F477" s="757">
        <v>1</v>
      </c>
      <c r="G477" s="757">
        <v>3</v>
      </c>
      <c r="H477" s="649" t="str">
        <f>IF($E477="","",(VLOOKUP($E477,所属・種目コード!$B$2:$D$160,3,0)))</f>
        <v>031225</v>
      </c>
      <c r="I477" t="s">
        <v>3592</v>
      </c>
      <c r="J477" s="758" t="str">
        <f t="shared" si="29"/>
        <v>盛岡下小路中中</v>
      </c>
      <c r="K477" s="757" t="s">
        <v>2766</v>
      </c>
      <c r="L477" s="13" t="str">
        <f t="shared" si="28"/>
        <v>ﾖｼﾀﾞ ﾚｵ</v>
      </c>
      <c r="M477" s="772"/>
      <c r="O477" s="13">
        <v>565</v>
      </c>
      <c r="P477" s="647" t="s">
        <v>823</v>
      </c>
      <c r="Q477" s="757" t="s">
        <v>6556</v>
      </c>
      <c r="R477" s="757" t="s">
        <v>5647</v>
      </c>
      <c r="S477" s="757" t="s">
        <v>350</v>
      </c>
      <c r="T477" s="757" t="s">
        <v>4414</v>
      </c>
      <c r="U477" s="757">
        <v>3</v>
      </c>
      <c r="W477" s="649" t="str">
        <f>IF($S477="","",(VLOOKUP($S477,所属・種目コード!$B$2:$D$160,3,0)))</f>
        <v>031185</v>
      </c>
      <c r="X477" t="s">
        <v>3592</v>
      </c>
      <c r="Y477" s="758" t="str">
        <f t="shared" si="30"/>
        <v>二戸福岡中中</v>
      </c>
      <c r="Z477" s="757" t="s">
        <v>4892</v>
      </c>
      <c r="AA477" s="769" t="str">
        <f t="shared" si="31"/>
        <v>ｼﾞﾝﾊﾞ ﾘﾘｺ</v>
      </c>
    </row>
    <row r="478" spans="2:27" ht="17" customHeight="1">
      <c r="B478" s="757">
        <v>579</v>
      </c>
      <c r="C478" s="757" t="s">
        <v>6975</v>
      </c>
      <c r="D478" s="757" t="s">
        <v>1536</v>
      </c>
      <c r="E478" s="757" t="s">
        <v>422</v>
      </c>
      <c r="F478" s="757">
        <v>1</v>
      </c>
      <c r="G478" s="757">
        <v>2</v>
      </c>
      <c r="H478" s="649" t="str">
        <f>IF($E478="","",(VLOOKUP($E478,所属・種目コード!$B$2:$D$160,3,0)))</f>
        <v>031225</v>
      </c>
      <c r="I478" t="s">
        <v>3592</v>
      </c>
      <c r="J478" s="758" t="str">
        <f t="shared" si="29"/>
        <v>盛岡下小路中中</v>
      </c>
      <c r="K478" s="757" t="s">
        <v>2767</v>
      </c>
      <c r="L478" s="13" t="str">
        <f t="shared" si="28"/>
        <v>ｱｻﾘ ｶﾝﾀ</v>
      </c>
      <c r="M478" s="772"/>
      <c r="O478" s="13">
        <v>566</v>
      </c>
      <c r="P478" s="647" t="s">
        <v>823</v>
      </c>
      <c r="Q478" s="757" t="s">
        <v>1349</v>
      </c>
      <c r="R478" s="757" t="s">
        <v>1350</v>
      </c>
      <c r="S478" s="757" t="s">
        <v>350</v>
      </c>
      <c r="T478" s="757" t="s">
        <v>4414</v>
      </c>
      <c r="U478" s="757">
        <v>3</v>
      </c>
      <c r="W478" s="649" t="str">
        <f>IF($S478="","",(VLOOKUP($S478,所属・種目コード!$B$2:$D$160,3,0)))</f>
        <v>031185</v>
      </c>
      <c r="X478" t="s">
        <v>3592</v>
      </c>
      <c r="Y478" s="758" t="str">
        <f t="shared" si="30"/>
        <v>二戸福岡中中</v>
      </c>
      <c r="Z478" s="757" t="s">
        <v>4893</v>
      </c>
      <c r="AA478" s="769" t="str">
        <f t="shared" si="31"/>
        <v>ﾔﾏﾔ ｽｽﾞｶ</v>
      </c>
    </row>
    <row r="479" spans="2:27" ht="17" customHeight="1">
      <c r="B479" s="757">
        <v>580</v>
      </c>
      <c r="C479" s="757" t="s">
        <v>6976</v>
      </c>
      <c r="D479" s="757" t="s">
        <v>1537</v>
      </c>
      <c r="E479" s="757" t="s">
        <v>422</v>
      </c>
      <c r="F479" s="757">
        <v>1</v>
      </c>
      <c r="G479" s="757">
        <v>2</v>
      </c>
      <c r="H479" s="649" t="str">
        <f>IF($E479="","",(VLOOKUP($E479,所属・種目コード!$B$2:$D$160,3,0)))</f>
        <v>031225</v>
      </c>
      <c r="I479" t="s">
        <v>3592</v>
      </c>
      <c r="J479" s="758" t="str">
        <f t="shared" si="29"/>
        <v>盛岡下小路中中</v>
      </c>
      <c r="K479" s="757" t="s">
        <v>2768</v>
      </c>
      <c r="L479" s="13" t="str">
        <f t="shared" si="28"/>
        <v>ｻｻｷ ﾐｽﾞｷ</v>
      </c>
      <c r="M479" s="772"/>
      <c r="O479" s="13">
        <v>567</v>
      </c>
      <c r="P479" s="647" t="s">
        <v>823</v>
      </c>
      <c r="Q479" s="757" t="s">
        <v>6555</v>
      </c>
      <c r="R479" s="757" t="s">
        <v>5648</v>
      </c>
      <c r="S479" s="757" t="s">
        <v>350</v>
      </c>
      <c r="T479" s="757" t="s">
        <v>4414</v>
      </c>
      <c r="U479" s="757">
        <v>2</v>
      </c>
      <c r="W479" s="649" t="str">
        <f>IF($S479="","",(VLOOKUP($S479,所属・種目コード!$B$2:$D$160,3,0)))</f>
        <v>031185</v>
      </c>
      <c r="X479" t="s">
        <v>3592</v>
      </c>
      <c r="Y479" s="758" t="str">
        <f t="shared" si="30"/>
        <v>二戸福岡中中</v>
      </c>
      <c r="Z479" s="757" t="s">
        <v>4894</v>
      </c>
      <c r="AA479" s="769" t="str">
        <f t="shared" si="31"/>
        <v>ｵﾉﾃﾞﾗ ｻｸﾗ</v>
      </c>
    </row>
    <row r="480" spans="2:27" ht="17" customHeight="1">
      <c r="B480" s="757">
        <v>581</v>
      </c>
      <c r="C480" s="757" t="s">
        <v>6977</v>
      </c>
      <c r="D480" s="757" t="s">
        <v>1538</v>
      </c>
      <c r="E480" s="757" t="s">
        <v>422</v>
      </c>
      <c r="F480" s="757">
        <v>1</v>
      </c>
      <c r="G480" s="757">
        <v>2</v>
      </c>
      <c r="H480" s="649" t="str">
        <f>IF($E480="","",(VLOOKUP($E480,所属・種目コード!$B$2:$D$160,3,0)))</f>
        <v>031225</v>
      </c>
      <c r="I480" t="s">
        <v>3592</v>
      </c>
      <c r="J480" s="758" t="str">
        <f t="shared" si="29"/>
        <v>盛岡下小路中中</v>
      </c>
      <c r="K480" s="757" t="s">
        <v>2769</v>
      </c>
      <c r="L480" s="13" t="str">
        <f t="shared" si="28"/>
        <v>ﾀｶﾊｼ ｷｮｳ</v>
      </c>
      <c r="M480" s="772"/>
      <c r="O480" s="13">
        <v>568</v>
      </c>
      <c r="P480" s="647" t="s">
        <v>823</v>
      </c>
      <c r="Q480" s="757" t="s">
        <v>6158</v>
      </c>
      <c r="R480" s="757" t="s">
        <v>5578</v>
      </c>
      <c r="S480" s="757" t="s">
        <v>350</v>
      </c>
      <c r="T480" s="757" t="s">
        <v>4414</v>
      </c>
      <c r="U480" s="757">
        <v>2</v>
      </c>
      <c r="W480" s="649" t="str">
        <f>IF($S480="","",(VLOOKUP($S480,所属・種目コード!$B$2:$D$160,3,0)))</f>
        <v>031185</v>
      </c>
      <c r="X480" t="s">
        <v>3592</v>
      </c>
      <c r="Y480" s="758" t="str">
        <f t="shared" si="30"/>
        <v>二戸福岡中中</v>
      </c>
      <c r="Z480" s="757" t="s">
        <v>4752</v>
      </c>
      <c r="AA480" s="769" t="str">
        <f t="shared" si="31"/>
        <v>ｸﾄﾞｳ ﾓﾓｶ</v>
      </c>
    </row>
    <row r="481" spans="2:27" ht="17" customHeight="1">
      <c r="B481" s="757">
        <v>582</v>
      </c>
      <c r="C481" s="757" t="s">
        <v>6978</v>
      </c>
      <c r="D481" s="757" t="s">
        <v>1539</v>
      </c>
      <c r="E481" s="757" t="s">
        <v>422</v>
      </c>
      <c r="F481" s="757">
        <v>1</v>
      </c>
      <c r="G481" s="757">
        <v>2</v>
      </c>
      <c r="H481" s="649" t="str">
        <f>IF($E481="","",(VLOOKUP($E481,所属・種目コード!$B$2:$D$160,3,0)))</f>
        <v>031225</v>
      </c>
      <c r="I481" t="s">
        <v>3592</v>
      </c>
      <c r="J481" s="758" t="str">
        <f t="shared" si="29"/>
        <v>盛岡下小路中中</v>
      </c>
      <c r="K481" s="757" t="s">
        <v>2770</v>
      </c>
      <c r="L481" s="13" t="str">
        <f t="shared" si="28"/>
        <v>ﾔﾏｳﾁ ﾘｭｳｾｲ</v>
      </c>
      <c r="M481" s="772"/>
      <c r="O481" s="13">
        <v>569</v>
      </c>
      <c r="P481" s="647" t="s">
        <v>823</v>
      </c>
      <c r="Q481" s="757" t="s">
        <v>6159</v>
      </c>
      <c r="R481" s="757" t="s">
        <v>5649</v>
      </c>
      <c r="S481" s="757" t="s">
        <v>350</v>
      </c>
      <c r="T481" s="757" t="s">
        <v>4414</v>
      </c>
      <c r="U481" s="757">
        <v>3</v>
      </c>
      <c r="W481" s="649" t="str">
        <f>IF($S481="","",(VLOOKUP($S481,所属・種目コード!$B$2:$D$160,3,0)))</f>
        <v>031185</v>
      </c>
      <c r="X481" t="s">
        <v>3592</v>
      </c>
      <c r="Y481" s="758" t="str">
        <f t="shared" si="30"/>
        <v>二戸福岡中中</v>
      </c>
      <c r="Z481" s="757" t="s">
        <v>4895</v>
      </c>
      <c r="AA481" s="769" t="str">
        <f t="shared" si="31"/>
        <v>ﾀﾞｲﾄﾞｳ ﾋﾅ</v>
      </c>
    </row>
    <row r="482" spans="2:27" ht="17" customHeight="1">
      <c r="B482" s="757">
        <v>583</v>
      </c>
      <c r="C482" s="757" t="s">
        <v>6979</v>
      </c>
      <c r="D482" s="757" t="s">
        <v>3849</v>
      </c>
      <c r="E482" s="757" t="s">
        <v>370</v>
      </c>
      <c r="F482" s="757">
        <v>1</v>
      </c>
      <c r="G482" s="757">
        <v>3</v>
      </c>
      <c r="H482" s="649" t="str">
        <f>IF($E482="","",(VLOOKUP($E482,所属・種目コード!$B$2:$D$160,3,0)))</f>
        <v>031207</v>
      </c>
      <c r="I482" t="s">
        <v>3592</v>
      </c>
      <c r="J482" s="758" t="str">
        <f t="shared" si="29"/>
        <v>宮古河南中中</v>
      </c>
      <c r="K482" s="757" t="s">
        <v>2771</v>
      </c>
      <c r="L482" s="13" t="str">
        <f t="shared" si="28"/>
        <v>ｳｴﾉ ｾｲﾔ</v>
      </c>
      <c r="M482" s="772"/>
      <c r="O482" s="13">
        <v>570</v>
      </c>
      <c r="P482" s="647" t="s">
        <v>823</v>
      </c>
      <c r="Q482" s="757" t="s">
        <v>6160</v>
      </c>
      <c r="R482" s="757" t="s">
        <v>5650</v>
      </c>
      <c r="S482" s="757" t="s">
        <v>361</v>
      </c>
      <c r="T482" s="757" t="s">
        <v>4414</v>
      </c>
      <c r="U482" s="757">
        <v>2</v>
      </c>
      <c r="W482" s="649" t="str">
        <f>IF($S482="","",(VLOOKUP($S482,所属・種目コード!$B$2:$D$160,3,0)))</f>
        <v>031197</v>
      </c>
      <c r="X482" t="s">
        <v>3592</v>
      </c>
      <c r="Y482" s="758" t="str">
        <f t="shared" si="30"/>
        <v>花巻中中</v>
      </c>
      <c r="Z482" s="757" t="s">
        <v>4896</v>
      </c>
      <c r="AA482" s="769" t="str">
        <f t="shared" si="31"/>
        <v>ｶﾄｳ ﾕｲ</v>
      </c>
    </row>
    <row r="483" spans="2:27" ht="17" customHeight="1">
      <c r="B483" s="757">
        <v>584</v>
      </c>
      <c r="C483" s="757" t="s">
        <v>6980</v>
      </c>
      <c r="D483" s="757" t="s">
        <v>3850</v>
      </c>
      <c r="E483" s="757" t="s">
        <v>370</v>
      </c>
      <c r="F483" s="757">
        <v>1</v>
      </c>
      <c r="G483" s="757">
        <v>3</v>
      </c>
      <c r="H483" s="649" t="str">
        <f>IF($E483="","",(VLOOKUP($E483,所属・種目コード!$B$2:$D$160,3,0)))</f>
        <v>031207</v>
      </c>
      <c r="I483" t="s">
        <v>3592</v>
      </c>
      <c r="J483" s="758" t="str">
        <f t="shared" si="29"/>
        <v>宮古河南中中</v>
      </c>
      <c r="K483" s="757" t="s">
        <v>2772</v>
      </c>
      <c r="L483" s="13" t="str">
        <f t="shared" si="28"/>
        <v>ｳﾁﾑﾗ ﾕｳﾄ</v>
      </c>
      <c r="M483" s="772"/>
      <c r="O483" s="13">
        <v>588</v>
      </c>
      <c r="P483" s="647" t="s">
        <v>823</v>
      </c>
      <c r="Q483" s="757" t="s">
        <v>996</v>
      </c>
      <c r="R483" s="757" t="s">
        <v>965</v>
      </c>
      <c r="S483" s="757" t="s">
        <v>337</v>
      </c>
      <c r="T483" s="757" t="s">
        <v>4414</v>
      </c>
      <c r="U483" s="757">
        <v>3</v>
      </c>
      <c r="W483" s="649" t="str">
        <f>IF($S483="","",(VLOOKUP($S483,所属・種目コード!$B$2:$D$160,3,0)))</f>
        <v>031177</v>
      </c>
      <c r="X483" t="s">
        <v>3592</v>
      </c>
      <c r="Y483" s="758" t="str">
        <f t="shared" si="30"/>
        <v>田野畑中中</v>
      </c>
      <c r="Z483" s="757" t="s">
        <v>4897</v>
      </c>
      <c r="AA483" s="769" t="str">
        <f t="shared" si="31"/>
        <v>ｵｵｻﾜ ﾉﾘｶ</v>
      </c>
    </row>
    <row r="484" spans="2:27" ht="17" customHeight="1">
      <c r="B484" s="757">
        <v>585</v>
      </c>
      <c r="C484" s="757" t="s">
        <v>6981</v>
      </c>
      <c r="D484" s="757" t="s">
        <v>3851</v>
      </c>
      <c r="E484" s="757" t="s">
        <v>370</v>
      </c>
      <c r="F484" s="757">
        <v>1</v>
      </c>
      <c r="G484" s="757">
        <v>3</v>
      </c>
      <c r="H484" s="649" t="str">
        <f>IF($E484="","",(VLOOKUP($E484,所属・種目コード!$B$2:$D$160,3,0)))</f>
        <v>031207</v>
      </c>
      <c r="I484" t="s">
        <v>3592</v>
      </c>
      <c r="J484" s="758" t="str">
        <f t="shared" si="29"/>
        <v>宮古河南中中</v>
      </c>
      <c r="K484" s="757" t="s">
        <v>2773</v>
      </c>
      <c r="L484" s="13" t="str">
        <f t="shared" si="28"/>
        <v>ｶｸﾞﾗ ﾀｲｾｲ</v>
      </c>
      <c r="M484" s="772"/>
      <c r="O484" s="13">
        <v>589</v>
      </c>
      <c r="P484" s="647" t="s">
        <v>823</v>
      </c>
      <c r="Q484" s="757" t="s">
        <v>8006</v>
      </c>
      <c r="R484" s="757" t="s">
        <v>5651</v>
      </c>
      <c r="S484" s="757" t="s">
        <v>337</v>
      </c>
      <c r="T484" s="757" t="s">
        <v>4414</v>
      </c>
      <c r="U484" s="757">
        <v>3</v>
      </c>
      <c r="W484" s="649" t="str">
        <f>IF($S484="","",(VLOOKUP($S484,所属・種目コード!$B$2:$D$160,3,0)))</f>
        <v>031177</v>
      </c>
      <c r="X484" t="s">
        <v>3592</v>
      </c>
      <c r="Y484" s="758" t="str">
        <f t="shared" si="30"/>
        <v>田野畑中中</v>
      </c>
      <c r="Z484" s="757" t="s">
        <v>4898</v>
      </c>
      <c r="AA484" s="769" t="str">
        <f t="shared" si="31"/>
        <v>ｺﾞﾄｳ ﾊﾙｶ</v>
      </c>
    </row>
    <row r="485" spans="2:27" ht="17" customHeight="1">
      <c r="B485" s="757">
        <v>586</v>
      </c>
      <c r="C485" s="757" t="s">
        <v>6982</v>
      </c>
      <c r="D485" s="757" t="s">
        <v>3852</v>
      </c>
      <c r="E485" s="757" t="s">
        <v>370</v>
      </c>
      <c r="F485" s="757">
        <v>1</v>
      </c>
      <c r="G485" s="757">
        <v>3</v>
      </c>
      <c r="H485" s="649" t="str">
        <f>IF($E485="","",(VLOOKUP($E485,所属・種目コード!$B$2:$D$160,3,0)))</f>
        <v>031207</v>
      </c>
      <c r="I485" t="s">
        <v>3592</v>
      </c>
      <c r="J485" s="758" t="str">
        <f t="shared" si="29"/>
        <v>宮古河南中中</v>
      </c>
      <c r="K485" s="757" t="s">
        <v>2774</v>
      </c>
      <c r="L485" s="13" t="str">
        <f t="shared" si="28"/>
        <v>ﾅｶﾞﾎﾗ ﾊﾙﾄ</v>
      </c>
      <c r="M485" s="772"/>
      <c r="O485" s="13">
        <v>590</v>
      </c>
      <c r="P485" s="647" t="s">
        <v>823</v>
      </c>
      <c r="Q485" s="757" t="s">
        <v>2105</v>
      </c>
      <c r="R485" s="757" t="s">
        <v>1840</v>
      </c>
      <c r="S485" s="757" t="s">
        <v>337</v>
      </c>
      <c r="T485" s="757" t="s">
        <v>4414</v>
      </c>
      <c r="U485" s="757">
        <v>2</v>
      </c>
      <c r="W485" s="649" t="str">
        <f>IF($S485="","",(VLOOKUP($S485,所属・種目コード!$B$2:$D$160,3,0)))</f>
        <v>031177</v>
      </c>
      <c r="X485" t="s">
        <v>3592</v>
      </c>
      <c r="Y485" s="758" t="str">
        <f t="shared" si="30"/>
        <v>田野畑中中</v>
      </c>
      <c r="Z485" s="757" t="s">
        <v>4899</v>
      </c>
      <c r="AA485" s="769" t="str">
        <f t="shared" si="31"/>
        <v>ｶﾜﾊﾀ ﾅﾂｷ</v>
      </c>
    </row>
    <row r="486" spans="2:27" ht="17" customHeight="1">
      <c r="B486" s="757">
        <v>587</v>
      </c>
      <c r="C486" s="757" t="s">
        <v>6983</v>
      </c>
      <c r="D486" s="757" t="s">
        <v>3853</v>
      </c>
      <c r="E486" s="757" t="s">
        <v>370</v>
      </c>
      <c r="F486" s="757">
        <v>1</v>
      </c>
      <c r="G486" s="757">
        <v>3</v>
      </c>
      <c r="H486" s="649" t="str">
        <f>IF($E486="","",(VLOOKUP($E486,所属・種目コード!$B$2:$D$160,3,0)))</f>
        <v>031207</v>
      </c>
      <c r="I486" t="s">
        <v>3592</v>
      </c>
      <c r="J486" s="758" t="str">
        <f t="shared" si="29"/>
        <v>宮古河南中中</v>
      </c>
      <c r="K486" s="757" t="s">
        <v>2775</v>
      </c>
      <c r="L486" s="13" t="str">
        <f t="shared" si="28"/>
        <v>ﾔﾏﾈ ﾕｳｷ</v>
      </c>
      <c r="M486" s="772"/>
      <c r="O486" s="13">
        <v>591</v>
      </c>
      <c r="P486" s="647" t="s">
        <v>823</v>
      </c>
      <c r="Q486" s="757" t="s">
        <v>6161</v>
      </c>
      <c r="R486" s="757" t="s">
        <v>5652</v>
      </c>
      <c r="S486" s="757" t="s">
        <v>337</v>
      </c>
      <c r="T486" s="757" t="s">
        <v>4414</v>
      </c>
      <c r="U486" s="757">
        <v>2</v>
      </c>
      <c r="W486" s="649" t="str">
        <f>IF($S486="","",(VLOOKUP($S486,所属・種目コード!$B$2:$D$160,3,0)))</f>
        <v>031177</v>
      </c>
      <c r="X486" t="s">
        <v>3592</v>
      </c>
      <c r="Y486" s="758" t="str">
        <f t="shared" si="30"/>
        <v>田野畑中中</v>
      </c>
      <c r="Z486" s="757" t="s">
        <v>4900</v>
      </c>
      <c r="AA486" s="769" t="str">
        <f t="shared" si="31"/>
        <v>ｷｸﾁ ｾｲﾅ</v>
      </c>
    </row>
    <row r="487" spans="2:27" ht="17" customHeight="1">
      <c r="B487" s="757">
        <v>588</v>
      </c>
      <c r="C487" s="757" t="s">
        <v>7661</v>
      </c>
      <c r="D487" s="757" t="s">
        <v>3854</v>
      </c>
      <c r="E487" s="757" t="s">
        <v>370</v>
      </c>
      <c r="F487" s="757">
        <v>1</v>
      </c>
      <c r="G487" s="757">
        <v>3</v>
      </c>
      <c r="H487" s="649" t="str">
        <f>IF($E487="","",(VLOOKUP($E487,所属・種目コード!$B$2:$D$160,3,0)))</f>
        <v>031207</v>
      </c>
      <c r="I487" t="s">
        <v>3592</v>
      </c>
      <c r="J487" s="758" t="str">
        <f t="shared" si="29"/>
        <v>宮古河南中中</v>
      </c>
      <c r="K487" s="757" t="s">
        <v>2776</v>
      </c>
      <c r="L487" s="13" t="str">
        <f t="shared" si="28"/>
        <v>ﾖｼﾊﾏ ｻｸﾀﾛｳ</v>
      </c>
      <c r="M487" s="772"/>
      <c r="O487" s="13">
        <v>592</v>
      </c>
      <c r="P487" s="647" t="s">
        <v>823</v>
      </c>
      <c r="Q487" s="757" t="s">
        <v>6558</v>
      </c>
      <c r="R487" s="757" t="s">
        <v>1841</v>
      </c>
      <c r="S487" s="757" t="s">
        <v>337</v>
      </c>
      <c r="T487" s="757" t="s">
        <v>4414</v>
      </c>
      <c r="U487" s="757">
        <v>2</v>
      </c>
      <c r="W487" s="649" t="str">
        <f>IF($S487="","",(VLOOKUP($S487,所属・種目コード!$B$2:$D$160,3,0)))</f>
        <v>031177</v>
      </c>
      <c r="X487" t="s">
        <v>3592</v>
      </c>
      <c r="Y487" s="758" t="str">
        <f t="shared" si="30"/>
        <v>田野畑中中</v>
      </c>
      <c r="Z487" s="757" t="s">
        <v>4901</v>
      </c>
      <c r="AA487" s="769" t="str">
        <f t="shared" si="31"/>
        <v>ｺﾏﾂﾔﾏ ﾕｲ</v>
      </c>
    </row>
    <row r="488" spans="2:27" ht="17" customHeight="1">
      <c r="B488" s="757">
        <v>589</v>
      </c>
      <c r="C488" s="757" t="s">
        <v>7662</v>
      </c>
      <c r="D488" s="757" t="s">
        <v>3855</v>
      </c>
      <c r="E488" s="757" t="s">
        <v>370</v>
      </c>
      <c r="F488" s="757">
        <v>1</v>
      </c>
      <c r="G488" s="757">
        <v>2</v>
      </c>
      <c r="H488" s="649" t="str">
        <f>IF($E488="","",(VLOOKUP($E488,所属・種目コード!$B$2:$D$160,3,0)))</f>
        <v>031207</v>
      </c>
      <c r="I488" t="s">
        <v>3592</v>
      </c>
      <c r="J488" s="758" t="str">
        <f t="shared" si="29"/>
        <v>宮古河南中中</v>
      </c>
      <c r="K488" s="757" t="s">
        <v>2777</v>
      </c>
      <c r="L488" s="13" t="str">
        <f t="shared" si="28"/>
        <v>ｵｶﾞｻﾜﾗ ｼｭﾝﾀ</v>
      </c>
      <c r="M488" s="772"/>
      <c r="O488" s="13">
        <v>593</v>
      </c>
      <c r="P488" s="647" t="s">
        <v>823</v>
      </c>
      <c r="Q488" s="757" t="s">
        <v>8007</v>
      </c>
      <c r="R488" s="757" t="s">
        <v>1842</v>
      </c>
      <c r="S488" s="757" t="s">
        <v>337</v>
      </c>
      <c r="T488" s="757" t="s">
        <v>4414</v>
      </c>
      <c r="U488" s="757">
        <v>2</v>
      </c>
      <c r="W488" s="649" t="str">
        <f>IF($S488="","",(VLOOKUP($S488,所属・種目コード!$B$2:$D$160,3,0)))</f>
        <v>031177</v>
      </c>
      <c r="X488" t="s">
        <v>3592</v>
      </c>
      <c r="Y488" s="758" t="str">
        <f t="shared" si="30"/>
        <v>田野畑中中</v>
      </c>
      <c r="Z488" s="757" t="s">
        <v>4902</v>
      </c>
      <c r="AA488" s="769" t="str">
        <f t="shared" si="31"/>
        <v>ﾊﾔﾉ ﾓﾓ</v>
      </c>
    </row>
    <row r="489" spans="2:27" ht="17" customHeight="1">
      <c r="B489" s="757">
        <v>590</v>
      </c>
      <c r="C489" s="757" t="s">
        <v>6984</v>
      </c>
      <c r="D489" s="757" t="s">
        <v>3856</v>
      </c>
      <c r="E489" s="757" t="s">
        <v>370</v>
      </c>
      <c r="F489" s="757">
        <v>1</v>
      </c>
      <c r="G489" s="757">
        <v>2</v>
      </c>
      <c r="H489" s="649" t="str">
        <f>IF($E489="","",(VLOOKUP($E489,所属・種目コード!$B$2:$D$160,3,0)))</f>
        <v>031207</v>
      </c>
      <c r="I489" t="s">
        <v>3592</v>
      </c>
      <c r="J489" s="758" t="str">
        <f t="shared" si="29"/>
        <v>宮古河南中中</v>
      </c>
      <c r="K489" s="757" t="s">
        <v>2778</v>
      </c>
      <c r="L489" s="13" t="str">
        <f t="shared" si="28"/>
        <v>ｽｷﾞﾑﾗ ﾘｮｳﾀ</v>
      </c>
      <c r="M489" s="772"/>
      <c r="O489" s="13">
        <v>594</v>
      </c>
      <c r="P489" s="647" t="s">
        <v>823</v>
      </c>
      <c r="Q489" s="757" t="s">
        <v>6162</v>
      </c>
      <c r="R489" s="757" t="s">
        <v>5653</v>
      </c>
      <c r="S489" s="757" t="s">
        <v>337</v>
      </c>
      <c r="T489" s="757" t="s">
        <v>4414</v>
      </c>
      <c r="U489" s="757">
        <v>2</v>
      </c>
      <c r="W489" s="649" t="str">
        <f>IF($S489="","",(VLOOKUP($S489,所属・種目コード!$B$2:$D$160,3,0)))</f>
        <v>031177</v>
      </c>
      <c r="X489" t="s">
        <v>3592</v>
      </c>
      <c r="Y489" s="758" t="str">
        <f t="shared" si="30"/>
        <v>田野畑中中</v>
      </c>
      <c r="Z489" s="757" t="s">
        <v>4903</v>
      </c>
      <c r="AA489" s="769" t="str">
        <f t="shared" si="31"/>
        <v>ﾏﾂｶﾞｼﾗ ﾕﾉ</v>
      </c>
    </row>
    <row r="490" spans="2:27" ht="17" customHeight="1">
      <c r="B490" s="757">
        <v>599</v>
      </c>
      <c r="C490" s="757" t="s">
        <v>6985</v>
      </c>
      <c r="D490" s="757" t="s">
        <v>3857</v>
      </c>
      <c r="E490" s="757" t="s">
        <v>1419</v>
      </c>
      <c r="F490" s="757">
        <v>1</v>
      </c>
      <c r="G490" s="757">
        <v>3</v>
      </c>
      <c r="H490" s="649" t="str">
        <f>IF($E490="","",(VLOOKUP($E490,所属・種目コード!$B$2:$D$160,3,0)))</f>
        <v>031148</v>
      </c>
      <c r="I490" t="s">
        <v>3592</v>
      </c>
      <c r="J490" s="758" t="str">
        <f t="shared" si="29"/>
        <v>軽米中中</v>
      </c>
      <c r="K490" s="757" t="s">
        <v>2779</v>
      </c>
      <c r="L490" s="13" t="str">
        <f t="shared" si="28"/>
        <v>ｳｴｶﾞｷ ｷﾞﾝﾀ</v>
      </c>
      <c r="M490" s="772"/>
      <c r="O490" s="13">
        <v>595</v>
      </c>
      <c r="P490" s="647" t="s">
        <v>823</v>
      </c>
      <c r="Q490" s="757" t="s">
        <v>8008</v>
      </c>
      <c r="R490" s="757" t="s">
        <v>5654</v>
      </c>
      <c r="S490" s="757" t="s">
        <v>340</v>
      </c>
      <c r="T490" s="757" t="s">
        <v>4414</v>
      </c>
      <c r="U490" s="757">
        <v>3</v>
      </c>
      <c r="W490" s="649" t="str">
        <f>IF($S490="","",(VLOOKUP($S490,所属・種目コード!$B$2:$D$160,3,0)))</f>
        <v>031179</v>
      </c>
      <c r="X490" t="s">
        <v>3592</v>
      </c>
      <c r="Y490" s="758" t="str">
        <f t="shared" si="30"/>
        <v>遠野西中中</v>
      </c>
      <c r="Z490" s="757" t="s">
        <v>4904</v>
      </c>
      <c r="AA490" s="769" t="str">
        <f t="shared" si="31"/>
        <v>ｷｸﾁ ｱｽﾞｻ</v>
      </c>
    </row>
    <row r="491" spans="2:27" ht="17" customHeight="1">
      <c r="B491" s="757">
        <v>600</v>
      </c>
      <c r="C491" s="757" t="s">
        <v>6986</v>
      </c>
      <c r="D491" s="757" t="s">
        <v>3858</v>
      </c>
      <c r="E491" s="757" t="s">
        <v>1419</v>
      </c>
      <c r="F491" s="757">
        <v>1</v>
      </c>
      <c r="G491" s="757">
        <v>3</v>
      </c>
      <c r="H491" s="649" t="str">
        <f>IF($E491="","",(VLOOKUP($E491,所属・種目コード!$B$2:$D$160,3,0)))</f>
        <v>031148</v>
      </c>
      <c r="I491" t="s">
        <v>3592</v>
      </c>
      <c r="J491" s="758" t="str">
        <f t="shared" si="29"/>
        <v>軽米中中</v>
      </c>
      <c r="K491" s="757" t="s">
        <v>2780</v>
      </c>
      <c r="L491" s="13" t="str">
        <f t="shared" si="28"/>
        <v>ｵｵﾄﾘ ｼﾝｾｲ</v>
      </c>
      <c r="M491" s="772"/>
      <c r="O491" s="13">
        <v>596</v>
      </c>
      <c r="P491" s="647" t="s">
        <v>823</v>
      </c>
      <c r="Q491" s="757" t="s">
        <v>2234</v>
      </c>
      <c r="R491" s="757" t="s">
        <v>2034</v>
      </c>
      <c r="S491" s="757" t="s">
        <v>340</v>
      </c>
      <c r="T491" s="757" t="s">
        <v>4414</v>
      </c>
      <c r="U491" s="757">
        <v>3</v>
      </c>
      <c r="W491" s="649" t="str">
        <f>IF($S491="","",(VLOOKUP($S491,所属・種目コード!$B$2:$D$160,3,0)))</f>
        <v>031179</v>
      </c>
      <c r="X491" t="s">
        <v>3592</v>
      </c>
      <c r="Y491" s="758" t="str">
        <f t="shared" si="30"/>
        <v>遠野西中中</v>
      </c>
      <c r="Z491" s="757" t="s">
        <v>4905</v>
      </c>
      <c r="AA491" s="769" t="str">
        <f t="shared" si="31"/>
        <v>ｽｶﾞﾜﾗ ｱｲｶ</v>
      </c>
    </row>
    <row r="492" spans="2:27" ht="17" customHeight="1">
      <c r="B492" s="757">
        <v>601</v>
      </c>
      <c r="C492" s="757" t="s">
        <v>7663</v>
      </c>
      <c r="D492" s="757" t="s">
        <v>3859</v>
      </c>
      <c r="E492" s="757" t="s">
        <v>1419</v>
      </c>
      <c r="F492" s="757">
        <v>1</v>
      </c>
      <c r="G492" s="757">
        <v>3</v>
      </c>
      <c r="H492" s="649" t="str">
        <f>IF($E492="","",(VLOOKUP($E492,所属・種目コード!$B$2:$D$160,3,0)))</f>
        <v>031148</v>
      </c>
      <c r="I492" t="s">
        <v>3592</v>
      </c>
      <c r="J492" s="758" t="str">
        <f t="shared" si="29"/>
        <v>軽米中中</v>
      </c>
      <c r="K492" s="757" t="s">
        <v>2781</v>
      </c>
      <c r="L492" s="13" t="str">
        <f t="shared" si="28"/>
        <v>ｶﾜﾗｷﾞ ﾘｭｳｾｲ</v>
      </c>
      <c r="M492" s="772"/>
      <c r="O492" s="13">
        <v>597</v>
      </c>
      <c r="P492" s="647" t="s">
        <v>823</v>
      </c>
      <c r="Q492" s="757" t="s">
        <v>2235</v>
      </c>
      <c r="R492" s="757" t="s">
        <v>2035</v>
      </c>
      <c r="S492" s="757" t="s">
        <v>340</v>
      </c>
      <c r="T492" s="757" t="s">
        <v>4414</v>
      </c>
      <c r="U492" s="757">
        <v>3</v>
      </c>
      <c r="W492" s="649" t="str">
        <f>IF($S492="","",(VLOOKUP($S492,所属・種目コード!$B$2:$D$160,3,0)))</f>
        <v>031179</v>
      </c>
      <c r="X492" t="s">
        <v>3592</v>
      </c>
      <c r="Y492" s="758" t="str">
        <f t="shared" si="30"/>
        <v>遠野西中中</v>
      </c>
      <c r="Z492" s="757" t="s">
        <v>4906</v>
      </c>
      <c r="AA492" s="769" t="str">
        <f t="shared" si="31"/>
        <v>ﾀﾀﾞ ｱﾐ</v>
      </c>
    </row>
    <row r="493" spans="2:27" ht="17" customHeight="1">
      <c r="B493" s="757">
        <v>602</v>
      </c>
      <c r="C493" s="757" t="s">
        <v>6987</v>
      </c>
      <c r="D493" s="757" t="s">
        <v>3860</v>
      </c>
      <c r="E493" s="757" t="s">
        <v>1419</v>
      </c>
      <c r="F493" s="757">
        <v>1</v>
      </c>
      <c r="G493" s="757">
        <v>3</v>
      </c>
      <c r="H493" s="649" t="str">
        <f>IF($E493="","",(VLOOKUP($E493,所属・種目コード!$B$2:$D$160,3,0)))</f>
        <v>031148</v>
      </c>
      <c r="I493" t="s">
        <v>3592</v>
      </c>
      <c r="J493" s="758" t="str">
        <f t="shared" si="29"/>
        <v>軽米中中</v>
      </c>
      <c r="K493" s="757" t="s">
        <v>2782</v>
      </c>
      <c r="L493" s="13" t="str">
        <f t="shared" si="28"/>
        <v>ｸﾄﾞｳ ﾀﾞｲｹﾞﾝ</v>
      </c>
      <c r="M493" s="772"/>
      <c r="O493" s="13">
        <v>598</v>
      </c>
      <c r="P493" s="647" t="s">
        <v>823</v>
      </c>
      <c r="Q493" s="757" t="s">
        <v>2231</v>
      </c>
      <c r="R493" s="757" t="s">
        <v>2030</v>
      </c>
      <c r="S493" s="757" t="s">
        <v>340</v>
      </c>
      <c r="T493" s="757" t="s">
        <v>4414</v>
      </c>
      <c r="U493" s="757">
        <v>2</v>
      </c>
      <c r="W493" s="649" t="str">
        <f>IF($S493="","",(VLOOKUP($S493,所属・種目コード!$B$2:$D$160,3,0)))</f>
        <v>031179</v>
      </c>
      <c r="X493" t="s">
        <v>3592</v>
      </c>
      <c r="Y493" s="758" t="str">
        <f t="shared" si="30"/>
        <v>遠野西中中</v>
      </c>
      <c r="Z493" s="757" t="s">
        <v>4907</v>
      </c>
      <c r="AA493" s="769" t="str">
        <f t="shared" si="31"/>
        <v>ｱｻﾇﾏ ﾊﾂﾞｷ</v>
      </c>
    </row>
    <row r="494" spans="2:27" ht="17" customHeight="1">
      <c r="B494" s="757">
        <v>603</v>
      </c>
      <c r="C494" s="757" t="s">
        <v>6988</v>
      </c>
      <c r="D494" s="757" t="s">
        <v>3861</v>
      </c>
      <c r="E494" s="757" t="s">
        <v>1419</v>
      </c>
      <c r="F494" s="757">
        <v>1</v>
      </c>
      <c r="G494" s="757">
        <v>3</v>
      </c>
      <c r="H494" s="649" t="str">
        <f>IF($E494="","",(VLOOKUP($E494,所属・種目コード!$B$2:$D$160,3,0)))</f>
        <v>031148</v>
      </c>
      <c r="I494" t="s">
        <v>3592</v>
      </c>
      <c r="J494" s="758" t="str">
        <f t="shared" si="29"/>
        <v>軽米中中</v>
      </c>
      <c r="K494" s="757" t="s">
        <v>2783</v>
      </c>
      <c r="L494" s="13" t="str">
        <f t="shared" si="28"/>
        <v>ﾎﾛﾇｼ ｲﾌﾞｷ</v>
      </c>
      <c r="M494" s="772"/>
      <c r="O494" s="13">
        <v>599</v>
      </c>
      <c r="P494" s="647" t="s">
        <v>823</v>
      </c>
      <c r="Q494" s="757" t="s">
        <v>2232</v>
      </c>
      <c r="R494" s="757" t="s">
        <v>2031</v>
      </c>
      <c r="S494" s="757" t="s">
        <v>340</v>
      </c>
      <c r="T494" s="757" t="s">
        <v>4414</v>
      </c>
      <c r="U494" s="757">
        <v>2</v>
      </c>
      <c r="W494" s="649" t="str">
        <f>IF($S494="","",(VLOOKUP($S494,所属・種目コード!$B$2:$D$160,3,0)))</f>
        <v>031179</v>
      </c>
      <c r="X494" t="s">
        <v>3592</v>
      </c>
      <c r="Y494" s="758" t="str">
        <f t="shared" si="30"/>
        <v>遠野西中中</v>
      </c>
      <c r="Z494" s="757" t="s">
        <v>4908</v>
      </c>
      <c r="AA494" s="769" t="str">
        <f t="shared" si="31"/>
        <v>ｱﾍﾞ ｺｺﾊ</v>
      </c>
    </row>
    <row r="495" spans="2:27" ht="17" customHeight="1">
      <c r="B495" s="757">
        <v>604</v>
      </c>
      <c r="C495" s="757" t="s">
        <v>7664</v>
      </c>
      <c r="D495" s="757" t="s">
        <v>3862</v>
      </c>
      <c r="E495" s="757" t="s">
        <v>1419</v>
      </c>
      <c r="F495" s="757">
        <v>1</v>
      </c>
      <c r="G495" s="757">
        <v>2</v>
      </c>
      <c r="H495" s="649" t="str">
        <f>IF($E495="","",(VLOOKUP($E495,所属・種目コード!$B$2:$D$160,3,0)))</f>
        <v>031148</v>
      </c>
      <c r="I495" t="s">
        <v>3592</v>
      </c>
      <c r="J495" s="758" t="str">
        <f t="shared" si="29"/>
        <v>軽米中中</v>
      </c>
      <c r="K495" s="757" t="s">
        <v>2784</v>
      </c>
      <c r="L495" s="13" t="str">
        <f t="shared" si="28"/>
        <v>ｲﾄﾞﾌﾞﾁ ﾏﾅﾄ</v>
      </c>
      <c r="M495" s="772"/>
      <c r="O495" s="13">
        <v>600</v>
      </c>
      <c r="P495" s="647" t="s">
        <v>823</v>
      </c>
      <c r="Q495" s="757" t="s">
        <v>6559</v>
      </c>
      <c r="R495" s="757" t="s">
        <v>5655</v>
      </c>
      <c r="S495" s="757" t="s">
        <v>340</v>
      </c>
      <c r="T495" s="757" t="s">
        <v>4414</v>
      </c>
      <c r="U495" s="757">
        <v>2</v>
      </c>
      <c r="W495" s="649" t="str">
        <f>IF($S495="","",(VLOOKUP($S495,所属・種目コード!$B$2:$D$160,3,0)))</f>
        <v>031179</v>
      </c>
      <c r="X495" t="s">
        <v>3592</v>
      </c>
      <c r="Y495" s="758" t="str">
        <f t="shared" si="30"/>
        <v>遠野西中中</v>
      </c>
      <c r="Z495" s="757" t="s">
        <v>4909</v>
      </c>
      <c r="AA495" s="769" t="str">
        <f t="shared" si="31"/>
        <v>ｷﾄﾞｸﾞﾁ ﾄﾜ</v>
      </c>
    </row>
    <row r="496" spans="2:27" ht="17" customHeight="1">
      <c r="B496" s="757">
        <v>605</v>
      </c>
      <c r="C496" s="757" t="s">
        <v>7665</v>
      </c>
      <c r="D496" s="757" t="s">
        <v>3863</v>
      </c>
      <c r="E496" s="757" t="s">
        <v>1419</v>
      </c>
      <c r="F496" s="757">
        <v>1</v>
      </c>
      <c r="G496" s="757">
        <v>2</v>
      </c>
      <c r="H496" s="649" t="str">
        <f>IF($E496="","",(VLOOKUP($E496,所属・種目コード!$B$2:$D$160,3,0)))</f>
        <v>031148</v>
      </c>
      <c r="I496" t="s">
        <v>3592</v>
      </c>
      <c r="J496" s="758" t="str">
        <f t="shared" si="29"/>
        <v>軽米中中</v>
      </c>
      <c r="K496" s="757" t="s">
        <v>2785</v>
      </c>
      <c r="L496" s="13" t="str">
        <f t="shared" si="28"/>
        <v>ﾐｶﾓﾘ ｼｮｳﾄ</v>
      </c>
      <c r="M496" s="772"/>
      <c r="O496" s="13">
        <v>601</v>
      </c>
      <c r="P496" s="647" t="s">
        <v>823</v>
      </c>
      <c r="Q496" s="757" t="s">
        <v>8009</v>
      </c>
      <c r="R496" s="757" t="s">
        <v>2032</v>
      </c>
      <c r="S496" s="757" t="s">
        <v>340</v>
      </c>
      <c r="T496" s="757" t="s">
        <v>4414</v>
      </c>
      <c r="U496" s="757">
        <v>2</v>
      </c>
      <c r="W496" s="649" t="str">
        <f>IF($S496="","",(VLOOKUP($S496,所属・種目コード!$B$2:$D$160,3,0)))</f>
        <v>031179</v>
      </c>
      <c r="X496" t="s">
        <v>3592</v>
      </c>
      <c r="Y496" s="758" t="str">
        <f t="shared" si="30"/>
        <v>遠野西中中</v>
      </c>
      <c r="Z496" s="757" t="s">
        <v>4910</v>
      </c>
      <c r="AA496" s="769" t="str">
        <f t="shared" si="31"/>
        <v>ｷﾑﾗ ｱｷﾗ</v>
      </c>
    </row>
    <row r="497" spans="2:27" ht="17" customHeight="1">
      <c r="B497" s="757">
        <v>606</v>
      </c>
      <c r="C497" s="757" t="s">
        <v>6989</v>
      </c>
      <c r="D497" s="757" t="s">
        <v>3864</v>
      </c>
      <c r="E497" s="757" t="s">
        <v>1419</v>
      </c>
      <c r="F497" s="757">
        <v>1</v>
      </c>
      <c r="G497" s="757">
        <v>3</v>
      </c>
      <c r="H497" s="649" t="str">
        <f>IF($E497="","",(VLOOKUP($E497,所属・種目コード!$B$2:$D$160,3,0)))</f>
        <v>031148</v>
      </c>
      <c r="I497" t="s">
        <v>3592</v>
      </c>
      <c r="J497" s="758" t="str">
        <f t="shared" si="29"/>
        <v>軽米中中</v>
      </c>
      <c r="K497" s="757" t="s">
        <v>2786</v>
      </c>
      <c r="L497" s="13" t="str">
        <f t="shared" si="28"/>
        <v>ｴｻｼｶ ﾚﾝ</v>
      </c>
      <c r="M497" s="772"/>
      <c r="O497" s="13">
        <v>602</v>
      </c>
      <c r="P497" s="647" t="s">
        <v>823</v>
      </c>
      <c r="Q497" s="757" t="s">
        <v>2233</v>
      </c>
      <c r="R497" s="757" t="s">
        <v>2033</v>
      </c>
      <c r="S497" s="757" t="s">
        <v>340</v>
      </c>
      <c r="T497" s="757" t="s">
        <v>4414</v>
      </c>
      <c r="U497" s="757">
        <v>2</v>
      </c>
      <c r="W497" s="649" t="str">
        <f>IF($S497="","",(VLOOKUP($S497,所属・種目コード!$B$2:$D$160,3,0)))</f>
        <v>031179</v>
      </c>
      <c r="X497" t="s">
        <v>3592</v>
      </c>
      <c r="Y497" s="758" t="str">
        <f t="shared" si="30"/>
        <v>遠野西中中</v>
      </c>
      <c r="Z497" s="757" t="s">
        <v>4911</v>
      </c>
      <c r="AA497" s="769" t="str">
        <f t="shared" si="31"/>
        <v>ｻﾄｳ ｾｲｶ</v>
      </c>
    </row>
    <row r="498" spans="2:27" ht="17" customHeight="1">
      <c r="B498" s="757">
        <v>607</v>
      </c>
      <c r="C498" s="757" t="s">
        <v>6990</v>
      </c>
      <c r="D498" s="757" t="s">
        <v>3865</v>
      </c>
      <c r="E498" s="757" t="s">
        <v>420</v>
      </c>
      <c r="F498" s="757">
        <v>1</v>
      </c>
      <c r="G498" s="757">
        <v>3</v>
      </c>
      <c r="H498" s="649" t="str">
        <f>IF($E498="","",(VLOOKUP($E498,所属・種目コード!$B$2:$D$160,3,0)))</f>
        <v>031223</v>
      </c>
      <c r="I498" t="s">
        <v>3592</v>
      </c>
      <c r="J498" s="758" t="str">
        <f t="shared" si="29"/>
        <v>盛岡厨川中中</v>
      </c>
      <c r="K498" s="757" t="s">
        <v>2787</v>
      </c>
      <c r="L498" s="13" t="str">
        <f t="shared" si="28"/>
        <v>ｲｹﾀﾞ ｻﾈﾕｷ</v>
      </c>
      <c r="M498" s="772"/>
      <c r="O498" s="13">
        <v>603</v>
      </c>
      <c r="P498" s="647" t="s">
        <v>823</v>
      </c>
      <c r="Q498" s="757" t="s">
        <v>2236</v>
      </c>
      <c r="R498" s="757" t="s">
        <v>2036</v>
      </c>
      <c r="S498" s="757" t="s">
        <v>340</v>
      </c>
      <c r="T498" s="757" t="s">
        <v>4414</v>
      </c>
      <c r="U498" s="757">
        <v>2</v>
      </c>
      <c r="W498" s="649" t="str">
        <f>IF($S498="","",(VLOOKUP($S498,所属・種目コード!$B$2:$D$160,3,0)))</f>
        <v>031179</v>
      </c>
      <c r="X498" t="s">
        <v>3592</v>
      </c>
      <c r="Y498" s="758" t="str">
        <f t="shared" si="30"/>
        <v>遠野西中中</v>
      </c>
      <c r="Z498" s="757" t="s">
        <v>4912</v>
      </c>
      <c r="AA498" s="769" t="str">
        <f t="shared" si="31"/>
        <v>ﾔﾏｶｹﾞ ｻﾗ</v>
      </c>
    </row>
    <row r="499" spans="2:27" ht="17" customHeight="1">
      <c r="B499" s="757">
        <v>608</v>
      </c>
      <c r="C499" s="757" t="s">
        <v>7666</v>
      </c>
      <c r="D499" s="757" t="s">
        <v>3866</v>
      </c>
      <c r="E499" s="757" t="s">
        <v>420</v>
      </c>
      <c r="F499" s="757">
        <v>1</v>
      </c>
      <c r="G499" s="757">
        <v>3</v>
      </c>
      <c r="H499" s="649" t="str">
        <f>IF($E499="","",(VLOOKUP($E499,所属・種目コード!$B$2:$D$160,3,0)))</f>
        <v>031223</v>
      </c>
      <c r="I499" t="s">
        <v>3592</v>
      </c>
      <c r="J499" s="758" t="str">
        <f t="shared" si="29"/>
        <v>盛岡厨川中中</v>
      </c>
      <c r="K499" s="757" t="s">
        <v>2788</v>
      </c>
      <c r="L499" s="13" t="str">
        <f t="shared" si="28"/>
        <v>ｵﾔﾏﾀﾞ ﾊﾙｷ</v>
      </c>
      <c r="M499" s="772"/>
      <c r="O499" s="13">
        <v>604</v>
      </c>
      <c r="P499" s="647" t="s">
        <v>823</v>
      </c>
      <c r="Q499" s="757" t="s">
        <v>6163</v>
      </c>
      <c r="R499" s="757" t="s">
        <v>5656</v>
      </c>
      <c r="S499" s="757" t="s">
        <v>360</v>
      </c>
      <c r="T499" s="757" t="s">
        <v>4414</v>
      </c>
      <c r="U499" s="757">
        <v>3</v>
      </c>
      <c r="W499" s="649" t="str">
        <f>IF($S499="","",(VLOOKUP($S499,所属・種目コード!$B$2:$D$160,3,0)))</f>
        <v>031196</v>
      </c>
      <c r="X499" t="s">
        <v>3592</v>
      </c>
      <c r="Y499" s="758" t="str">
        <f t="shared" si="30"/>
        <v>花巻北中中</v>
      </c>
      <c r="Z499" s="757" t="s">
        <v>4913</v>
      </c>
      <c r="AA499" s="769" t="str">
        <f t="shared" si="31"/>
        <v>ｱﾍﾞ ｻﾗ</v>
      </c>
    </row>
    <row r="500" spans="2:27" ht="17" customHeight="1">
      <c r="B500" s="757">
        <v>609</v>
      </c>
      <c r="C500" s="757" t="s">
        <v>6991</v>
      </c>
      <c r="D500" s="757" t="s">
        <v>3867</v>
      </c>
      <c r="E500" s="757" t="s">
        <v>420</v>
      </c>
      <c r="F500" s="757">
        <v>1</v>
      </c>
      <c r="G500" s="757">
        <v>3</v>
      </c>
      <c r="H500" s="649" t="str">
        <f>IF($E500="","",(VLOOKUP($E500,所属・種目コード!$B$2:$D$160,3,0)))</f>
        <v>031223</v>
      </c>
      <c r="I500" t="s">
        <v>3592</v>
      </c>
      <c r="J500" s="758" t="str">
        <f t="shared" si="29"/>
        <v>盛岡厨川中中</v>
      </c>
      <c r="K500" s="757" t="s">
        <v>2789</v>
      </c>
      <c r="L500" s="13" t="str">
        <f t="shared" si="28"/>
        <v>ｶﾜｻｷ ｼｭｳﾏ</v>
      </c>
      <c r="M500" s="772"/>
      <c r="O500" s="13">
        <v>605</v>
      </c>
      <c r="P500" s="647" t="s">
        <v>765</v>
      </c>
      <c r="Q500" s="757" t="s">
        <v>2129</v>
      </c>
      <c r="R500" s="757" t="s">
        <v>1873</v>
      </c>
      <c r="S500" s="757" t="s">
        <v>360</v>
      </c>
      <c r="T500" s="757" t="s">
        <v>4414</v>
      </c>
      <c r="U500" s="757">
        <v>3</v>
      </c>
      <c r="W500" s="649" t="str">
        <f>IF($S500="","",(VLOOKUP($S500,所属・種目コード!$B$2:$D$160,3,0)))</f>
        <v>031196</v>
      </c>
      <c r="X500" t="s">
        <v>3592</v>
      </c>
      <c r="Y500" s="758" t="str">
        <f t="shared" si="30"/>
        <v>花巻北中中</v>
      </c>
      <c r="Z500" s="757" t="s">
        <v>4914</v>
      </c>
      <c r="AA500" s="769" t="str">
        <f t="shared" si="31"/>
        <v>ｳｴﾉ ﾕｱ</v>
      </c>
    </row>
    <row r="501" spans="2:27" ht="17" customHeight="1">
      <c r="B501" s="757">
        <v>610</v>
      </c>
      <c r="C501" s="757" t="s">
        <v>7667</v>
      </c>
      <c r="D501" s="757" t="s">
        <v>1614</v>
      </c>
      <c r="E501" s="757" t="s">
        <v>420</v>
      </c>
      <c r="F501" s="757">
        <v>1</v>
      </c>
      <c r="G501" s="757">
        <v>3</v>
      </c>
      <c r="H501" s="649" t="str">
        <f>IF($E501="","",(VLOOKUP($E501,所属・種目コード!$B$2:$D$160,3,0)))</f>
        <v>031223</v>
      </c>
      <c r="I501" t="s">
        <v>3592</v>
      </c>
      <c r="J501" s="758" t="str">
        <f t="shared" si="29"/>
        <v>盛岡厨川中中</v>
      </c>
      <c r="K501" s="757" t="s">
        <v>2790</v>
      </c>
      <c r="L501" s="13" t="str">
        <f t="shared" si="28"/>
        <v>ｶﾜﾑﾗ ｿｳｲﾁﾛｳ</v>
      </c>
      <c r="M501" s="772"/>
      <c r="O501" s="13">
        <v>606</v>
      </c>
      <c r="P501" s="647" t="s">
        <v>765</v>
      </c>
      <c r="Q501" s="757" t="s">
        <v>6164</v>
      </c>
      <c r="R501" s="757" t="s">
        <v>5657</v>
      </c>
      <c r="S501" s="757" t="s">
        <v>360</v>
      </c>
      <c r="T501" s="757" t="s">
        <v>4414</v>
      </c>
      <c r="U501" s="757">
        <v>3</v>
      </c>
      <c r="W501" s="649" t="str">
        <f>IF($S501="","",(VLOOKUP($S501,所属・種目コード!$B$2:$D$160,3,0)))</f>
        <v>031196</v>
      </c>
      <c r="X501" t="s">
        <v>3592</v>
      </c>
      <c r="Y501" s="758" t="str">
        <f t="shared" si="30"/>
        <v>花巻北中中</v>
      </c>
      <c r="Z501" s="757" t="s">
        <v>4915</v>
      </c>
      <c r="AA501" s="769" t="str">
        <f t="shared" si="31"/>
        <v>ｴﾝﾄﾞｳ ﾏｼﾛ</v>
      </c>
    </row>
    <row r="502" spans="2:27" ht="17" customHeight="1">
      <c r="B502" s="757">
        <v>611</v>
      </c>
      <c r="C502" s="757" t="s">
        <v>6992</v>
      </c>
      <c r="D502" s="757" t="s">
        <v>1615</v>
      </c>
      <c r="E502" s="757" t="s">
        <v>420</v>
      </c>
      <c r="F502" s="757">
        <v>1</v>
      </c>
      <c r="G502" s="757">
        <v>3</v>
      </c>
      <c r="H502" s="649" t="str">
        <f>IF($E502="","",(VLOOKUP($E502,所属・種目コード!$B$2:$D$160,3,0)))</f>
        <v>031223</v>
      </c>
      <c r="I502" t="s">
        <v>3592</v>
      </c>
      <c r="J502" s="758" t="str">
        <f t="shared" si="29"/>
        <v>盛岡厨川中中</v>
      </c>
      <c r="K502" s="757" t="s">
        <v>2791</v>
      </c>
      <c r="L502" s="13" t="str">
        <f t="shared" si="28"/>
        <v>ｻｶｲﾀﾞ ﾘｸ</v>
      </c>
      <c r="M502" s="772"/>
      <c r="O502" s="13">
        <v>607</v>
      </c>
      <c r="P502" s="647" t="s">
        <v>765</v>
      </c>
      <c r="Q502" s="757" t="s">
        <v>6165</v>
      </c>
      <c r="R502" s="757" t="s">
        <v>5658</v>
      </c>
      <c r="S502" s="757" t="s">
        <v>360</v>
      </c>
      <c r="T502" s="757" t="s">
        <v>4414</v>
      </c>
      <c r="U502" s="757">
        <v>3</v>
      </c>
      <c r="W502" s="649" t="str">
        <f>IF($S502="","",(VLOOKUP($S502,所属・種目コード!$B$2:$D$160,3,0)))</f>
        <v>031196</v>
      </c>
      <c r="X502" t="s">
        <v>3592</v>
      </c>
      <c r="Y502" s="758" t="str">
        <f t="shared" si="30"/>
        <v>花巻北中中</v>
      </c>
      <c r="Z502" s="757" t="s">
        <v>4916</v>
      </c>
      <c r="AA502" s="769" t="str">
        <f t="shared" si="31"/>
        <v>ｵｵｶﾜ ﾋﾅﾀ</v>
      </c>
    </row>
    <row r="503" spans="2:27" ht="17" customHeight="1">
      <c r="B503" s="757">
        <v>612</v>
      </c>
      <c r="C503" s="757" t="s">
        <v>6993</v>
      </c>
      <c r="D503" s="757" t="s">
        <v>1616</v>
      </c>
      <c r="E503" s="757" t="s">
        <v>420</v>
      </c>
      <c r="F503" s="757">
        <v>1</v>
      </c>
      <c r="G503" s="757">
        <v>3</v>
      </c>
      <c r="H503" s="649" t="str">
        <f>IF($E503="","",(VLOOKUP($E503,所属・種目コード!$B$2:$D$160,3,0)))</f>
        <v>031223</v>
      </c>
      <c r="I503" t="s">
        <v>3592</v>
      </c>
      <c r="J503" s="758" t="str">
        <f t="shared" si="29"/>
        <v>盛岡厨川中中</v>
      </c>
      <c r="K503" s="757" t="s">
        <v>2792</v>
      </c>
      <c r="L503" s="13" t="str">
        <f t="shared" si="28"/>
        <v>ﾀｶﾊｼ ｺｳﾀ</v>
      </c>
      <c r="M503" s="772"/>
      <c r="O503" s="13">
        <v>608</v>
      </c>
      <c r="P503" s="647" t="s">
        <v>765</v>
      </c>
      <c r="Q503" s="757" t="s">
        <v>6560</v>
      </c>
      <c r="R503" s="757" t="s">
        <v>5659</v>
      </c>
      <c r="S503" s="757" t="s">
        <v>360</v>
      </c>
      <c r="T503" s="757" t="s">
        <v>4414</v>
      </c>
      <c r="U503" s="757">
        <v>3</v>
      </c>
      <c r="W503" s="649" t="str">
        <f>IF($S503="","",(VLOOKUP($S503,所属・種目コード!$B$2:$D$160,3,0)))</f>
        <v>031196</v>
      </c>
      <c r="X503" t="s">
        <v>3592</v>
      </c>
      <c r="Y503" s="758" t="str">
        <f t="shared" si="30"/>
        <v>花巻北中中</v>
      </c>
      <c r="Z503" s="757" t="s">
        <v>4917</v>
      </c>
      <c r="AA503" s="769" t="str">
        <f t="shared" si="31"/>
        <v>ﾔｴｶﾞｼ ﾕｳ</v>
      </c>
    </row>
    <row r="504" spans="2:27" ht="17" customHeight="1">
      <c r="B504" s="757">
        <v>613</v>
      </c>
      <c r="C504" s="757" t="s">
        <v>6994</v>
      </c>
      <c r="D504" s="757" t="s">
        <v>1617</v>
      </c>
      <c r="E504" s="757" t="s">
        <v>420</v>
      </c>
      <c r="F504" s="757">
        <v>1</v>
      </c>
      <c r="G504" s="757">
        <v>3</v>
      </c>
      <c r="H504" s="649" t="str">
        <f>IF($E504="","",(VLOOKUP($E504,所属・種目コード!$B$2:$D$160,3,0)))</f>
        <v>031223</v>
      </c>
      <c r="I504" t="s">
        <v>3592</v>
      </c>
      <c r="J504" s="758" t="str">
        <f t="shared" si="29"/>
        <v>盛岡厨川中中</v>
      </c>
      <c r="K504" s="757" t="s">
        <v>2793</v>
      </c>
      <c r="L504" s="13" t="str">
        <f t="shared" si="28"/>
        <v>ﾏﾂｵ ﾏｻﾄ</v>
      </c>
      <c r="M504" s="772"/>
      <c r="O504" s="13">
        <v>609</v>
      </c>
      <c r="P504" s="647" t="s">
        <v>760</v>
      </c>
      <c r="Q504" s="757" t="s">
        <v>6561</v>
      </c>
      <c r="R504" s="757" t="s">
        <v>5660</v>
      </c>
      <c r="S504" s="757" t="s">
        <v>360</v>
      </c>
      <c r="T504" s="757" t="s">
        <v>4414</v>
      </c>
      <c r="U504" s="757">
        <v>3</v>
      </c>
      <c r="W504" s="649" t="str">
        <f>IF($S504="","",(VLOOKUP($S504,所属・種目コード!$B$2:$D$160,3,0)))</f>
        <v>031196</v>
      </c>
      <c r="X504" t="s">
        <v>3592</v>
      </c>
      <c r="Y504" s="758" t="str">
        <f t="shared" si="30"/>
        <v>花巻北中中</v>
      </c>
      <c r="Z504" s="757" t="s">
        <v>4918</v>
      </c>
      <c r="AA504" s="769" t="str">
        <f t="shared" si="31"/>
        <v>ﾔｴｶﾞｼ ﾕﾗ</v>
      </c>
    </row>
    <row r="505" spans="2:27" ht="17" customHeight="1">
      <c r="B505" s="757">
        <v>614</v>
      </c>
      <c r="C505" s="757" t="s">
        <v>6995</v>
      </c>
      <c r="D505" s="757" t="s">
        <v>1618</v>
      </c>
      <c r="E505" s="757" t="s">
        <v>420</v>
      </c>
      <c r="F505" s="757">
        <v>1</v>
      </c>
      <c r="G505" s="757">
        <v>3</v>
      </c>
      <c r="H505" s="649" t="str">
        <f>IF($E505="","",(VLOOKUP($E505,所属・種目コード!$B$2:$D$160,3,0)))</f>
        <v>031223</v>
      </c>
      <c r="I505" t="s">
        <v>3592</v>
      </c>
      <c r="J505" s="758" t="str">
        <f t="shared" si="29"/>
        <v>盛岡厨川中中</v>
      </c>
      <c r="K505" s="757" t="s">
        <v>2794</v>
      </c>
      <c r="L505" s="13" t="str">
        <f t="shared" si="28"/>
        <v>ﾏﾂﾀﾞ ﾕｳｼﾞ</v>
      </c>
      <c r="M505" s="772"/>
      <c r="O505" s="13">
        <v>610</v>
      </c>
      <c r="P505" s="647" t="s">
        <v>760</v>
      </c>
      <c r="Q505" s="757" t="s">
        <v>6166</v>
      </c>
      <c r="R505" s="757" t="s">
        <v>5661</v>
      </c>
      <c r="S505" s="757" t="s">
        <v>360</v>
      </c>
      <c r="T505" s="757" t="s">
        <v>4414</v>
      </c>
      <c r="U505" s="757">
        <v>2</v>
      </c>
      <c r="W505" s="649" t="str">
        <f>IF($S505="","",(VLOOKUP($S505,所属・種目コード!$B$2:$D$160,3,0)))</f>
        <v>031196</v>
      </c>
      <c r="X505" t="s">
        <v>3592</v>
      </c>
      <c r="Y505" s="758" t="str">
        <f t="shared" si="30"/>
        <v>花巻北中中</v>
      </c>
      <c r="Z505" s="757" t="s">
        <v>4919</v>
      </c>
      <c r="AA505" s="769" t="str">
        <f t="shared" si="31"/>
        <v>ｲﾄｳ ｺﾊﾙ</v>
      </c>
    </row>
    <row r="506" spans="2:27" ht="17" customHeight="1">
      <c r="B506" s="757">
        <v>615</v>
      </c>
      <c r="C506" s="757" t="s">
        <v>7749</v>
      </c>
      <c r="D506" s="757" t="s">
        <v>3868</v>
      </c>
      <c r="E506" s="757" t="s">
        <v>420</v>
      </c>
      <c r="F506" s="757">
        <v>1</v>
      </c>
      <c r="G506" s="757">
        <v>3</v>
      </c>
      <c r="H506" s="649" t="str">
        <f>IF($E506="","",(VLOOKUP($E506,所属・種目コード!$B$2:$D$160,3,0)))</f>
        <v>031223</v>
      </c>
      <c r="I506" t="s">
        <v>3592</v>
      </c>
      <c r="J506" s="758" t="str">
        <f t="shared" si="29"/>
        <v>盛岡厨川中中</v>
      </c>
      <c r="K506" s="757" t="s">
        <v>2795</v>
      </c>
      <c r="L506" s="13" t="str">
        <f t="shared" si="28"/>
        <v>ﾐﾔ ﾊﾙﾄ</v>
      </c>
      <c r="M506" s="772"/>
      <c r="O506" s="13">
        <v>611</v>
      </c>
      <c r="P506" s="647" t="s">
        <v>760</v>
      </c>
      <c r="Q506" s="757" t="s">
        <v>2131</v>
      </c>
      <c r="R506" s="757" t="s">
        <v>1876</v>
      </c>
      <c r="S506" s="757" t="s">
        <v>360</v>
      </c>
      <c r="T506" s="757" t="s">
        <v>4414</v>
      </c>
      <c r="U506" s="757">
        <v>2</v>
      </c>
      <c r="W506" s="649" t="str">
        <f>IF($S506="","",(VLOOKUP($S506,所属・種目コード!$B$2:$D$160,3,0)))</f>
        <v>031196</v>
      </c>
      <c r="X506" t="s">
        <v>3592</v>
      </c>
      <c r="Y506" s="758" t="str">
        <f t="shared" si="30"/>
        <v>花巻北中中</v>
      </c>
      <c r="Z506" s="757" t="s">
        <v>4920</v>
      </c>
      <c r="AA506" s="769" t="str">
        <f t="shared" si="31"/>
        <v>ｶﾝｶﾞﾜ ﾄｳﾅ</v>
      </c>
    </row>
    <row r="507" spans="2:27" ht="17" customHeight="1">
      <c r="B507" s="757">
        <v>616</v>
      </c>
      <c r="C507" s="757" t="s">
        <v>6996</v>
      </c>
      <c r="D507" s="757" t="s">
        <v>3869</v>
      </c>
      <c r="E507" s="757" t="s">
        <v>420</v>
      </c>
      <c r="F507" s="757">
        <v>1</v>
      </c>
      <c r="G507" s="757">
        <v>2</v>
      </c>
      <c r="H507" s="649" t="str">
        <f>IF($E507="","",(VLOOKUP($E507,所属・種目コード!$B$2:$D$160,3,0)))</f>
        <v>031223</v>
      </c>
      <c r="I507" t="s">
        <v>3592</v>
      </c>
      <c r="J507" s="758" t="str">
        <f t="shared" si="29"/>
        <v>盛岡厨川中中</v>
      </c>
      <c r="K507" s="757" t="s">
        <v>2796</v>
      </c>
      <c r="L507" s="13" t="str">
        <f t="shared" si="28"/>
        <v>ｵｶﾞﾀ ｿﾗ</v>
      </c>
      <c r="M507" s="772"/>
      <c r="O507" s="13">
        <v>612</v>
      </c>
      <c r="P507" s="647" t="s">
        <v>760</v>
      </c>
      <c r="Q507" s="757" t="s">
        <v>6562</v>
      </c>
      <c r="R507" s="757" t="s">
        <v>1877</v>
      </c>
      <c r="S507" s="757" t="s">
        <v>360</v>
      </c>
      <c r="T507" s="757" t="s">
        <v>4414</v>
      </c>
      <c r="U507" s="757">
        <v>2</v>
      </c>
      <c r="W507" s="649" t="str">
        <f>IF($S507="","",(VLOOKUP($S507,所属・種目コード!$B$2:$D$160,3,0)))</f>
        <v>031196</v>
      </c>
      <c r="X507" t="s">
        <v>3592</v>
      </c>
      <c r="Y507" s="758" t="str">
        <f t="shared" si="30"/>
        <v>花巻北中中</v>
      </c>
      <c r="Z507" s="757" t="s">
        <v>4921</v>
      </c>
      <c r="AA507" s="769" t="str">
        <f t="shared" si="31"/>
        <v>ｷｸﾁ ｺｺﾅ</v>
      </c>
    </row>
    <row r="508" spans="2:27" ht="17" customHeight="1">
      <c r="B508" s="757">
        <v>617</v>
      </c>
      <c r="C508" s="757" t="s">
        <v>7750</v>
      </c>
      <c r="D508" s="757" t="s">
        <v>3870</v>
      </c>
      <c r="E508" s="757" t="s">
        <v>420</v>
      </c>
      <c r="F508" s="757">
        <v>1</v>
      </c>
      <c r="G508" s="757">
        <v>2</v>
      </c>
      <c r="H508" s="649" t="str">
        <f>IF($E508="","",(VLOOKUP($E508,所属・種目コード!$B$2:$D$160,3,0)))</f>
        <v>031223</v>
      </c>
      <c r="I508" t="s">
        <v>3592</v>
      </c>
      <c r="J508" s="758" t="str">
        <f t="shared" si="29"/>
        <v>盛岡厨川中中</v>
      </c>
      <c r="K508" s="757" t="s">
        <v>2797</v>
      </c>
      <c r="L508" s="13" t="str">
        <f t="shared" si="28"/>
        <v>ｷｳﾁ ｼﾞﾝ</v>
      </c>
      <c r="M508" s="772"/>
      <c r="O508" s="13">
        <v>613</v>
      </c>
      <c r="P508" s="647" t="s">
        <v>760</v>
      </c>
      <c r="Q508" s="757" t="s">
        <v>6167</v>
      </c>
      <c r="R508" s="757" t="s">
        <v>5662</v>
      </c>
      <c r="S508" s="757" t="s">
        <v>360</v>
      </c>
      <c r="T508" s="757" t="s">
        <v>4414</v>
      </c>
      <c r="U508" s="757">
        <v>2</v>
      </c>
      <c r="W508" s="649" t="str">
        <f>IF($S508="","",(VLOOKUP($S508,所属・種目コード!$B$2:$D$160,3,0)))</f>
        <v>031196</v>
      </c>
      <c r="X508" t="s">
        <v>3592</v>
      </c>
      <c r="Y508" s="758" t="str">
        <f t="shared" si="30"/>
        <v>花巻北中中</v>
      </c>
      <c r="Z508" s="757" t="s">
        <v>4922</v>
      </c>
      <c r="AA508" s="769" t="str">
        <f t="shared" si="31"/>
        <v>ｻｶﾓﾄ ﾐﾎ</v>
      </c>
    </row>
    <row r="509" spans="2:27" ht="17" customHeight="1">
      <c r="B509" s="757">
        <v>618</v>
      </c>
      <c r="C509" s="757" t="s">
        <v>7668</v>
      </c>
      <c r="D509" s="757" t="s">
        <v>1619</v>
      </c>
      <c r="E509" s="757" t="s">
        <v>420</v>
      </c>
      <c r="F509" s="757">
        <v>1</v>
      </c>
      <c r="G509" s="757">
        <v>2</v>
      </c>
      <c r="H509" s="649" t="str">
        <f>IF($E509="","",(VLOOKUP($E509,所属・種目コード!$B$2:$D$160,3,0)))</f>
        <v>031223</v>
      </c>
      <c r="I509" t="s">
        <v>3592</v>
      </c>
      <c r="J509" s="758" t="str">
        <f t="shared" si="29"/>
        <v>盛岡厨川中中</v>
      </c>
      <c r="K509" s="757" t="s">
        <v>2798</v>
      </c>
      <c r="L509" s="13" t="str">
        <f t="shared" si="28"/>
        <v>ｺﾔﾁ ﾔﾏﾄ</v>
      </c>
      <c r="M509" s="772"/>
      <c r="O509" s="13">
        <v>614</v>
      </c>
      <c r="P509" s="647" t="s">
        <v>835</v>
      </c>
      <c r="Q509" s="757" t="s">
        <v>6563</v>
      </c>
      <c r="R509" s="757" t="s">
        <v>5663</v>
      </c>
      <c r="S509" s="757" t="s">
        <v>360</v>
      </c>
      <c r="T509" s="757" t="s">
        <v>4414</v>
      </c>
      <c r="U509" s="757">
        <v>2</v>
      </c>
      <c r="W509" s="649" t="str">
        <f>IF($S509="","",(VLOOKUP($S509,所属・種目コード!$B$2:$D$160,3,0)))</f>
        <v>031196</v>
      </c>
      <c r="X509" t="s">
        <v>3592</v>
      </c>
      <c r="Y509" s="758" t="str">
        <f t="shared" si="30"/>
        <v>花巻北中中</v>
      </c>
      <c r="Z509" s="757" t="s">
        <v>4923</v>
      </c>
      <c r="AA509" s="769" t="str">
        <f t="shared" si="31"/>
        <v>ｻｻｷ ｱﾘｽ</v>
      </c>
    </row>
    <row r="510" spans="2:27" ht="17" customHeight="1">
      <c r="B510" s="757">
        <v>619</v>
      </c>
      <c r="C510" s="757" t="s">
        <v>6997</v>
      </c>
      <c r="D510" s="757" t="s">
        <v>1620</v>
      </c>
      <c r="E510" s="757" t="s">
        <v>420</v>
      </c>
      <c r="F510" s="757">
        <v>1</v>
      </c>
      <c r="G510" s="757">
        <v>2</v>
      </c>
      <c r="H510" s="649" t="str">
        <f>IF($E510="","",(VLOOKUP($E510,所属・種目コード!$B$2:$D$160,3,0)))</f>
        <v>031223</v>
      </c>
      <c r="I510" t="s">
        <v>3592</v>
      </c>
      <c r="J510" s="758" t="str">
        <f t="shared" si="29"/>
        <v>盛岡厨川中中</v>
      </c>
      <c r="K510" s="757" t="s">
        <v>2799</v>
      </c>
      <c r="L510" s="13" t="str">
        <f t="shared" si="28"/>
        <v>ｻｲﾄｳ ｱﾚﾝ</v>
      </c>
      <c r="M510" s="772"/>
      <c r="O510" s="13">
        <v>615</v>
      </c>
      <c r="P510" s="647" t="s">
        <v>835</v>
      </c>
      <c r="Q510" s="757" t="s">
        <v>6564</v>
      </c>
      <c r="R510" s="757" t="s">
        <v>5664</v>
      </c>
      <c r="S510" s="757" t="s">
        <v>360</v>
      </c>
      <c r="T510" s="757" t="s">
        <v>4414</v>
      </c>
      <c r="U510" s="757">
        <v>2</v>
      </c>
      <c r="W510" s="649" t="str">
        <f>IF($S510="","",(VLOOKUP($S510,所属・種目コード!$B$2:$D$160,3,0)))</f>
        <v>031196</v>
      </c>
      <c r="X510" t="s">
        <v>3592</v>
      </c>
      <c r="Y510" s="758" t="str">
        <f t="shared" si="30"/>
        <v>花巻北中中</v>
      </c>
      <c r="Z510" s="757" t="s">
        <v>4924</v>
      </c>
      <c r="AA510" s="769" t="str">
        <f t="shared" si="31"/>
        <v>ﾏﾅﾍﾞ ｲﾛﾊ</v>
      </c>
    </row>
    <row r="511" spans="2:27" ht="17" customHeight="1">
      <c r="B511" s="757">
        <v>620</v>
      </c>
      <c r="C511" s="757" t="s">
        <v>7751</v>
      </c>
      <c r="D511" s="757" t="s">
        <v>3871</v>
      </c>
      <c r="E511" s="757" t="s">
        <v>420</v>
      </c>
      <c r="F511" s="757">
        <v>1</v>
      </c>
      <c r="G511" s="757">
        <v>2</v>
      </c>
      <c r="H511" s="649" t="str">
        <f>IF($E511="","",(VLOOKUP($E511,所属・種目コード!$B$2:$D$160,3,0)))</f>
        <v>031223</v>
      </c>
      <c r="I511" t="s">
        <v>3592</v>
      </c>
      <c r="J511" s="758" t="str">
        <f t="shared" si="29"/>
        <v>盛岡厨川中中</v>
      </c>
      <c r="K511" s="757" t="s">
        <v>2800</v>
      </c>
      <c r="L511" s="13" t="str">
        <f t="shared" si="28"/>
        <v>ｻｲﾄｳ ﾀｸﾐ</v>
      </c>
      <c r="M511" s="772"/>
      <c r="O511" s="13">
        <v>616</v>
      </c>
      <c r="P511" s="647" t="s">
        <v>835</v>
      </c>
      <c r="Q511" s="757" t="s">
        <v>8010</v>
      </c>
      <c r="R511" s="757" t="s">
        <v>5665</v>
      </c>
      <c r="S511" s="757" t="s">
        <v>979</v>
      </c>
      <c r="T511" s="757" t="s">
        <v>4414</v>
      </c>
      <c r="U511" s="757">
        <v>3</v>
      </c>
      <c r="W511" s="649" t="str">
        <f>IF($S511="","",(VLOOKUP($S511,所属・種目コード!$B$2:$D$160,3,0)))</f>
        <v>031523</v>
      </c>
      <c r="X511" t="s">
        <v>3592</v>
      </c>
      <c r="Y511" s="758" t="str">
        <f t="shared" si="30"/>
        <v>西根第一中中</v>
      </c>
      <c r="Z511" s="757" t="s">
        <v>4925</v>
      </c>
      <c r="AA511" s="769" t="str">
        <f t="shared" si="31"/>
        <v>ｴﾝﾄﾞｳ ｻｸﾗ</v>
      </c>
    </row>
    <row r="512" spans="2:27" ht="17" customHeight="1">
      <c r="B512" s="757">
        <v>621</v>
      </c>
      <c r="C512" s="757" t="s">
        <v>6998</v>
      </c>
      <c r="D512" s="757" t="s">
        <v>3872</v>
      </c>
      <c r="E512" s="757" t="s">
        <v>420</v>
      </c>
      <c r="F512" s="757">
        <v>1</v>
      </c>
      <c r="G512" s="757">
        <v>2</v>
      </c>
      <c r="H512" s="649" t="str">
        <f>IF($E512="","",(VLOOKUP($E512,所属・種目コード!$B$2:$D$160,3,0)))</f>
        <v>031223</v>
      </c>
      <c r="I512" t="s">
        <v>3592</v>
      </c>
      <c r="J512" s="758" t="str">
        <f t="shared" si="29"/>
        <v>盛岡厨川中中</v>
      </c>
      <c r="K512" s="757" t="s">
        <v>2801</v>
      </c>
      <c r="L512" s="13" t="str">
        <f t="shared" si="28"/>
        <v>ﾀｶﾊｼ ｱｲﾄ</v>
      </c>
      <c r="M512" s="772"/>
      <c r="O512" s="13">
        <v>617</v>
      </c>
      <c r="P512" s="647" t="s">
        <v>835</v>
      </c>
      <c r="Q512" s="757" t="s">
        <v>6168</v>
      </c>
      <c r="R512" s="757" t="s">
        <v>5666</v>
      </c>
      <c r="S512" s="757" t="s">
        <v>979</v>
      </c>
      <c r="T512" s="757" t="s">
        <v>4414</v>
      </c>
      <c r="U512" s="757">
        <v>3</v>
      </c>
      <c r="W512" s="649" t="str">
        <f>IF($S512="","",(VLOOKUP($S512,所属・種目コード!$B$2:$D$160,3,0)))</f>
        <v>031523</v>
      </c>
      <c r="X512" t="s">
        <v>3592</v>
      </c>
      <c r="Y512" s="758" t="str">
        <f t="shared" si="30"/>
        <v>西根第一中中</v>
      </c>
      <c r="Z512" s="757" t="s">
        <v>4926</v>
      </c>
      <c r="AA512" s="769" t="str">
        <f t="shared" si="31"/>
        <v>ﾀｶﾊｼ ﾕﾗ</v>
      </c>
    </row>
    <row r="513" spans="2:27" ht="17" customHeight="1">
      <c r="B513" s="757">
        <v>622</v>
      </c>
      <c r="C513" s="757" t="s">
        <v>6999</v>
      </c>
      <c r="D513" s="757" t="s">
        <v>3873</v>
      </c>
      <c r="E513" s="757" t="s">
        <v>420</v>
      </c>
      <c r="F513" s="757">
        <v>1</v>
      </c>
      <c r="G513" s="757">
        <v>2</v>
      </c>
      <c r="H513" s="649" t="str">
        <f>IF($E513="","",(VLOOKUP($E513,所属・種目コード!$B$2:$D$160,3,0)))</f>
        <v>031223</v>
      </c>
      <c r="I513" t="s">
        <v>3592</v>
      </c>
      <c r="J513" s="758" t="str">
        <f t="shared" si="29"/>
        <v>盛岡厨川中中</v>
      </c>
      <c r="K513" s="757" t="s">
        <v>2802</v>
      </c>
      <c r="L513" s="13" t="str">
        <f t="shared" ref="L513:L576" si="32">ASC(K513)</f>
        <v>ﾏｽﾓﾄ ﾊﾙﾀｶ</v>
      </c>
      <c r="M513" s="772"/>
      <c r="O513" s="13">
        <v>618</v>
      </c>
      <c r="P513" s="647" t="s">
        <v>835</v>
      </c>
      <c r="Q513" s="757" t="s">
        <v>6169</v>
      </c>
      <c r="R513" s="757" t="s">
        <v>5667</v>
      </c>
      <c r="S513" s="757" t="s">
        <v>979</v>
      </c>
      <c r="T513" s="757" t="s">
        <v>4414</v>
      </c>
      <c r="U513" s="757">
        <v>3</v>
      </c>
      <c r="W513" s="649" t="str">
        <f>IF($S513="","",(VLOOKUP($S513,所属・種目コード!$B$2:$D$160,3,0)))</f>
        <v>031523</v>
      </c>
      <c r="X513" t="s">
        <v>3592</v>
      </c>
      <c r="Y513" s="758" t="str">
        <f t="shared" si="30"/>
        <v>西根第一中中</v>
      </c>
      <c r="Z513" s="757" t="s">
        <v>4927</v>
      </c>
      <c r="AA513" s="769" t="str">
        <f t="shared" si="31"/>
        <v>ﾅﾍﾞｸﾗ ﾘﾉ</v>
      </c>
    </row>
    <row r="514" spans="2:27" ht="17" customHeight="1">
      <c r="B514" s="757">
        <v>623</v>
      </c>
      <c r="C514" s="757" t="s">
        <v>7000</v>
      </c>
      <c r="D514" s="757" t="s">
        <v>1621</v>
      </c>
      <c r="E514" s="757" t="s">
        <v>420</v>
      </c>
      <c r="F514" s="757">
        <v>1</v>
      </c>
      <c r="G514" s="757">
        <v>2</v>
      </c>
      <c r="H514" s="649" t="str">
        <f>IF($E514="","",(VLOOKUP($E514,所属・種目コード!$B$2:$D$160,3,0)))</f>
        <v>031223</v>
      </c>
      <c r="I514" t="s">
        <v>3592</v>
      </c>
      <c r="J514" s="758" t="str">
        <f t="shared" ref="J514:J577" si="33">_xlfn.CONCAT(E514,I514)</f>
        <v>盛岡厨川中中</v>
      </c>
      <c r="K514" s="757" t="s">
        <v>2803</v>
      </c>
      <c r="L514" s="13" t="str">
        <f t="shared" si="32"/>
        <v>ﾐﾝﾌﾞﾀ ﾊﾙ</v>
      </c>
      <c r="M514" s="772"/>
      <c r="O514" s="13">
        <v>619</v>
      </c>
      <c r="P514" s="647" t="s">
        <v>835</v>
      </c>
      <c r="Q514" s="757" t="s">
        <v>6170</v>
      </c>
      <c r="R514" s="757" t="s">
        <v>5668</v>
      </c>
      <c r="S514" s="757" t="s">
        <v>979</v>
      </c>
      <c r="T514" s="757" t="s">
        <v>4414</v>
      </c>
      <c r="U514" s="757">
        <v>3</v>
      </c>
      <c r="W514" s="649" t="str">
        <f>IF($S514="","",(VLOOKUP($S514,所属・種目コード!$B$2:$D$160,3,0)))</f>
        <v>031523</v>
      </c>
      <c r="X514" t="s">
        <v>3592</v>
      </c>
      <c r="Y514" s="758" t="str">
        <f t="shared" ref="Y514:Y577" si="34">_xlfn.CONCAT(S514,X514)</f>
        <v>西根第一中中</v>
      </c>
      <c r="Z514" s="757" t="s">
        <v>4928</v>
      </c>
      <c r="AA514" s="769" t="str">
        <f t="shared" ref="AA514:AA577" si="35">ASC(Z514)</f>
        <v>ﾏﾂｳﾗ ｱﾐ</v>
      </c>
    </row>
    <row r="515" spans="2:27" ht="17" customHeight="1">
      <c r="B515" s="757">
        <v>624</v>
      </c>
      <c r="C515" s="757" t="s">
        <v>7752</v>
      </c>
      <c r="D515" s="757" t="s">
        <v>1591</v>
      </c>
      <c r="E515" s="757" t="s">
        <v>420</v>
      </c>
      <c r="F515" s="757">
        <v>1</v>
      </c>
      <c r="G515" s="757">
        <v>2</v>
      </c>
      <c r="H515" s="649" t="str">
        <f>IF($E515="","",(VLOOKUP($E515,所属・種目コード!$B$2:$D$160,3,0)))</f>
        <v>031223</v>
      </c>
      <c r="I515" t="s">
        <v>3592</v>
      </c>
      <c r="J515" s="758" t="str">
        <f t="shared" si="33"/>
        <v>盛岡厨川中中</v>
      </c>
      <c r="K515" s="757" t="s">
        <v>2804</v>
      </c>
      <c r="L515" s="13" t="str">
        <f t="shared" si="32"/>
        <v>ﾑﾗｶﾐ ﾘｮｳ</v>
      </c>
      <c r="M515" s="772"/>
      <c r="O515" s="13">
        <v>620</v>
      </c>
      <c r="P515" s="647" t="s">
        <v>835</v>
      </c>
      <c r="Q515" s="757" t="s">
        <v>6171</v>
      </c>
      <c r="R515" s="757" t="s">
        <v>5669</v>
      </c>
      <c r="S515" s="757" t="s">
        <v>979</v>
      </c>
      <c r="T515" s="757" t="s">
        <v>4414</v>
      </c>
      <c r="U515" s="757">
        <v>3</v>
      </c>
      <c r="W515" s="649" t="str">
        <f>IF($S515="","",(VLOOKUP($S515,所属・種目コード!$B$2:$D$160,3,0)))</f>
        <v>031523</v>
      </c>
      <c r="X515" t="s">
        <v>3592</v>
      </c>
      <c r="Y515" s="758" t="str">
        <f t="shared" si="34"/>
        <v>西根第一中中</v>
      </c>
      <c r="Z515" s="757" t="s">
        <v>4929</v>
      </c>
      <c r="AA515" s="769" t="str">
        <f t="shared" si="35"/>
        <v>ﾔｴｶﾞｼ ﾘﾝ</v>
      </c>
    </row>
    <row r="516" spans="2:27" ht="17" customHeight="1">
      <c r="B516" s="757">
        <v>625</v>
      </c>
      <c r="C516" s="757" t="s">
        <v>7001</v>
      </c>
      <c r="D516" s="757" t="s">
        <v>1045</v>
      </c>
      <c r="E516" s="757" t="s">
        <v>3595</v>
      </c>
      <c r="F516" s="757">
        <v>1</v>
      </c>
      <c r="G516" s="757">
        <v>3</v>
      </c>
      <c r="H516" s="649" t="str">
        <f>IF($E516="","",(VLOOKUP($E516,所属・種目コード!$B$2:$D$160,3,0)))</f>
        <v>031141</v>
      </c>
      <c r="I516" t="s">
        <v>3592</v>
      </c>
      <c r="J516" s="758" t="str">
        <f t="shared" si="33"/>
        <v>水沢南中中</v>
      </c>
      <c r="K516" s="757" t="s">
        <v>2805</v>
      </c>
      <c r="L516" s="13" t="str">
        <f t="shared" si="32"/>
        <v>ｱﾝﾄﾞｳ ﾘｿﾒ</v>
      </c>
      <c r="M516" s="772"/>
      <c r="O516" s="13">
        <v>621</v>
      </c>
      <c r="P516" s="647" t="s">
        <v>835</v>
      </c>
      <c r="Q516" s="757" t="s">
        <v>6172</v>
      </c>
      <c r="R516" s="757" t="s">
        <v>5670</v>
      </c>
      <c r="S516" s="757" t="s">
        <v>979</v>
      </c>
      <c r="T516" s="757" t="s">
        <v>4414</v>
      </c>
      <c r="U516" s="757">
        <v>2</v>
      </c>
      <c r="W516" s="649" t="str">
        <f>IF($S516="","",(VLOOKUP($S516,所属・種目コード!$B$2:$D$160,3,0)))</f>
        <v>031523</v>
      </c>
      <c r="X516" t="s">
        <v>3592</v>
      </c>
      <c r="Y516" s="758" t="str">
        <f t="shared" si="34"/>
        <v>西根第一中中</v>
      </c>
      <c r="Z516" s="757" t="s">
        <v>4930</v>
      </c>
      <c r="AA516" s="769" t="str">
        <f t="shared" si="35"/>
        <v>ｲﾄｳ ｶﾎ</v>
      </c>
    </row>
    <row r="517" spans="2:27" ht="17" customHeight="1">
      <c r="B517" s="757">
        <v>626</v>
      </c>
      <c r="C517" s="757" t="s">
        <v>7753</v>
      </c>
      <c r="D517" s="757" t="s">
        <v>1046</v>
      </c>
      <c r="E517" s="757" t="s">
        <v>3595</v>
      </c>
      <c r="F517" s="757">
        <v>1</v>
      </c>
      <c r="G517" s="757">
        <v>3</v>
      </c>
      <c r="H517" s="649" t="str">
        <f>IF($E517="","",(VLOOKUP($E517,所属・種目コード!$B$2:$D$160,3,0)))</f>
        <v>031141</v>
      </c>
      <c r="I517" t="s">
        <v>3592</v>
      </c>
      <c r="J517" s="758" t="str">
        <f t="shared" si="33"/>
        <v>水沢南中中</v>
      </c>
      <c r="K517" s="757" t="s">
        <v>2806</v>
      </c>
      <c r="L517" s="13" t="str">
        <f t="shared" si="32"/>
        <v>ｴﾝﾄﾞｳ ﾋｶﾙ</v>
      </c>
      <c r="M517" s="772"/>
      <c r="O517" s="13">
        <v>622</v>
      </c>
      <c r="P517" s="647" t="s">
        <v>835</v>
      </c>
      <c r="Q517" s="757" t="s">
        <v>6173</v>
      </c>
      <c r="R517" s="757" t="s">
        <v>5671</v>
      </c>
      <c r="S517" s="757" t="s">
        <v>979</v>
      </c>
      <c r="T517" s="757" t="s">
        <v>4414</v>
      </c>
      <c r="U517" s="757">
        <v>2</v>
      </c>
      <c r="W517" s="649" t="str">
        <f>IF($S517="","",(VLOOKUP($S517,所属・種目コード!$B$2:$D$160,3,0)))</f>
        <v>031523</v>
      </c>
      <c r="X517" t="s">
        <v>3592</v>
      </c>
      <c r="Y517" s="758" t="str">
        <f t="shared" si="34"/>
        <v>西根第一中中</v>
      </c>
      <c r="Z517" s="757" t="s">
        <v>4931</v>
      </c>
      <c r="AA517" s="769" t="str">
        <f t="shared" si="35"/>
        <v>ﾜﾀﾅﾍﾞ ﾊﾅ</v>
      </c>
    </row>
    <row r="518" spans="2:27" ht="17" customHeight="1">
      <c r="B518" s="757">
        <v>627</v>
      </c>
      <c r="C518" s="757" t="s">
        <v>7669</v>
      </c>
      <c r="D518" s="757" t="s">
        <v>1631</v>
      </c>
      <c r="E518" s="757" t="s">
        <v>3595</v>
      </c>
      <c r="F518" s="757">
        <v>1</v>
      </c>
      <c r="G518" s="757">
        <v>3</v>
      </c>
      <c r="H518" s="649" t="str">
        <f>IF($E518="","",(VLOOKUP($E518,所属・種目コード!$B$2:$D$160,3,0)))</f>
        <v>031141</v>
      </c>
      <c r="I518" t="s">
        <v>3592</v>
      </c>
      <c r="J518" s="758" t="str">
        <f t="shared" si="33"/>
        <v>水沢南中中</v>
      </c>
      <c r="K518" s="757" t="s">
        <v>2807</v>
      </c>
      <c r="L518" s="13" t="str">
        <f t="shared" si="32"/>
        <v>ｵｵﾜﾀﾞ ﾘｭｳﾉｽｹ</v>
      </c>
      <c r="M518" s="772"/>
      <c r="O518" s="13">
        <v>623</v>
      </c>
      <c r="P518" s="647" t="s">
        <v>835</v>
      </c>
      <c r="Q518" s="757" t="s">
        <v>6565</v>
      </c>
      <c r="R518" s="757" t="s">
        <v>5672</v>
      </c>
      <c r="S518" s="757" t="s">
        <v>380</v>
      </c>
      <c r="T518" s="757" t="s">
        <v>4414</v>
      </c>
      <c r="U518" s="757">
        <v>3</v>
      </c>
      <c r="W518" s="649" t="str">
        <f>IF($S518="","",(VLOOKUP($S518,所属・種目コード!$B$2:$D$160,3,0)))</f>
        <v>031217</v>
      </c>
      <c r="X518" t="s">
        <v>3592</v>
      </c>
      <c r="Y518" s="758" t="str">
        <f t="shared" si="34"/>
        <v>盛岡飯岡中中</v>
      </c>
      <c r="Z518" s="757" t="s">
        <v>4932</v>
      </c>
      <c r="AA518" s="769" t="str">
        <f t="shared" si="35"/>
        <v>ﾀﾁﾊﾞﾅ ﾅﾂｷ</v>
      </c>
    </row>
    <row r="519" spans="2:27" ht="17" customHeight="1">
      <c r="B519" s="757">
        <v>628</v>
      </c>
      <c r="C519" s="757" t="s">
        <v>7002</v>
      </c>
      <c r="D519" s="757" t="s">
        <v>1047</v>
      </c>
      <c r="E519" s="757" t="s">
        <v>3595</v>
      </c>
      <c r="F519" s="757">
        <v>1</v>
      </c>
      <c r="G519" s="757">
        <v>3</v>
      </c>
      <c r="H519" s="649" t="str">
        <f>IF($E519="","",(VLOOKUP($E519,所属・種目コード!$B$2:$D$160,3,0)))</f>
        <v>031141</v>
      </c>
      <c r="I519" t="s">
        <v>3592</v>
      </c>
      <c r="J519" s="758" t="str">
        <f t="shared" si="33"/>
        <v>水沢南中中</v>
      </c>
      <c r="K519" s="757" t="s">
        <v>2808</v>
      </c>
      <c r="L519" s="13" t="str">
        <f t="shared" si="32"/>
        <v>ｵｸﾞﾗ ｹﾝﾄ</v>
      </c>
      <c r="M519" s="772"/>
      <c r="O519" s="13">
        <v>624</v>
      </c>
      <c r="P519" s="647" t="s">
        <v>819</v>
      </c>
      <c r="Q519" s="757" t="s">
        <v>6174</v>
      </c>
      <c r="R519" s="757" t="s">
        <v>5673</v>
      </c>
      <c r="S519" s="757" t="s">
        <v>380</v>
      </c>
      <c r="T519" s="757" t="s">
        <v>4414</v>
      </c>
      <c r="U519" s="757">
        <v>3</v>
      </c>
      <c r="W519" s="649" t="str">
        <f>IF($S519="","",(VLOOKUP($S519,所属・種目コード!$B$2:$D$160,3,0)))</f>
        <v>031217</v>
      </c>
      <c r="X519" t="s">
        <v>3592</v>
      </c>
      <c r="Y519" s="758" t="str">
        <f t="shared" si="34"/>
        <v>盛岡飯岡中中</v>
      </c>
      <c r="Z519" s="757" t="s">
        <v>4933</v>
      </c>
      <c r="AA519" s="769" t="str">
        <f t="shared" si="35"/>
        <v>ﾀﾝﾅｲ ｻｸﾗ</v>
      </c>
    </row>
    <row r="520" spans="2:27" ht="17" customHeight="1">
      <c r="B520" s="757">
        <v>629</v>
      </c>
      <c r="C520" s="757" t="s">
        <v>7754</v>
      </c>
      <c r="D520" s="757" t="s">
        <v>3874</v>
      </c>
      <c r="E520" s="757" t="s">
        <v>3595</v>
      </c>
      <c r="F520" s="757">
        <v>1</v>
      </c>
      <c r="G520" s="757">
        <v>3</v>
      </c>
      <c r="H520" s="649" t="str">
        <f>IF($E520="","",(VLOOKUP($E520,所属・種目コード!$B$2:$D$160,3,0)))</f>
        <v>031141</v>
      </c>
      <c r="I520" t="s">
        <v>3592</v>
      </c>
      <c r="J520" s="758" t="str">
        <f t="shared" si="33"/>
        <v>水沢南中中</v>
      </c>
      <c r="K520" s="757" t="s">
        <v>2809</v>
      </c>
      <c r="L520" s="13" t="str">
        <f t="shared" si="32"/>
        <v>ｵﾊﾞﾀ ﾊﾙ</v>
      </c>
      <c r="M520" s="772"/>
      <c r="O520" s="13">
        <v>625</v>
      </c>
      <c r="P520" s="647" t="s">
        <v>1435</v>
      </c>
      <c r="Q520" s="757" t="s">
        <v>6566</v>
      </c>
      <c r="R520" s="757" t="s">
        <v>5674</v>
      </c>
      <c r="S520" s="757" t="s">
        <v>380</v>
      </c>
      <c r="T520" s="757" t="s">
        <v>4414</v>
      </c>
      <c r="U520" s="757">
        <v>3</v>
      </c>
      <c r="W520" s="649" t="str">
        <f>IF($S520="","",(VLOOKUP($S520,所属・種目コード!$B$2:$D$160,3,0)))</f>
        <v>031217</v>
      </c>
      <c r="X520" t="s">
        <v>3592</v>
      </c>
      <c r="Y520" s="758" t="str">
        <f t="shared" si="34"/>
        <v>盛岡飯岡中中</v>
      </c>
      <c r="Z520" s="757" t="s">
        <v>4934</v>
      </c>
      <c r="AA520" s="769" t="str">
        <f t="shared" si="35"/>
        <v>ﾖｼﾀﾞ ﾏﾉｶ</v>
      </c>
    </row>
    <row r="521" spans="2:27" ht="17" customHeight="1">
      <c r="B521" s="757">
        <v>630</v>
      </c>
      <c r="C521" s="757" t="s">
        <v>7003</v>
      </c>
      <c r="D521" s="757" t="s">
        <v>1048</v>
      </c>
      <c r="E521" s="757" t="s">
        <v>3595</v>
      </c>
      <c r="F521" s="757">
        <v>1</v>
      </c>
      <c r="G521" s="757">
        <v>3</v>
      </c>
      <c r="H521" s="649" t="str">
        <f>IF($E521="","",(VLOOKUP($E521,所属・種目コード!$B$2:$D$160,3,0)))</f>
        <v>031141</v>
      </c>
      <c r="I521" t="s">
        <v>3592</v>
      </c>
      <c r="J521" s="758" t="str">
        <f t="shared" si="33"/>
        <v>水沢南中中</v>
      </c>
      <c r="K521" s="757" t="s">
        <v>2810</v>
      </c>
      <c r="L521" s="13" t="str">
        <f t="shared" si="32"/>
        <v>ｺｿﾞﾉ ﾏｻﾋﾛ</v>
      </c>
      <c r="M521" s="772"/>
      <c r="O521" s="13">
        <v>626</v>
      </c>
      <c r="P521" s="647" t="s">
        <v>856</v>
      </c>
      <c r="Q521" s="757" t="s">
        <v>6567</v>
      </c>
      <c r="R521" s="757" t="s">
        <v>5675</v>
      </c>
      <c r="S521" s="757" t="s">
        <v>380</v>
      </c>
      <c r="T521" s="757" t="s">
        <v>4414</v>
      </c>
      <c r="U521" s="757">
        <v>2</v>
      </c>
      <c r="W521" s="649" t="str">
        <f>IF($S521="","",(VLOOKUP($S521,所属・種目コード!$B$2:$D$160,3,0)))</f>
        <v>031217</v>
      </c>
      <c r="X521" t="s">
        <v>3592</v>
      </c>
      <c r="Y521" s="758" t="str">
        <f t="shared" si="34"/>
        <v>盛岡飯岡中中</v>
      </c>
      <c r="Z521" s="757" t="s">
        <v>4935</v>
      </c>
      <c r="AA521" s="769" t="str">
        <f t="shared" si="35"/>
        <v>ｶﾏﾀ ﾎﾉｶ</v>
      </c>
    </row>
    <row r="522" spans="2:27" ht="17" customHeight="1">
      <c r="B522" s="757">
        <v>631</v>
      </c>
      <c r="C522" s="757" t="s">
        <v>7670</v>
      </c>
      <c r="D522" s="757" t="s">
        <v>1049</v>
      </c>
      <c r="E522" s="757" t="s">
        <v>3595</v>
      </c>
      <c r="F522" s="757">
        <v>1</v>
      </c>
      <c r="G522" s="757">
        <v>3</v>
      </c>
      <c r="H522" s="649" t="str">
        <f>IF($E522="","",(VLOOKUP($E522,所属・種目コード!$B$2:$D$160,3,0)))</f>
        <v>031141</v>
      </c>
      <c r="I522" t="s">
        <v>3592</v>
      </c>
      <c r="J522" s="758" t="str">
        <f t="shared" si="33"/>
        <v>水沢南中中</v>
      </c>
      <c r="K522" s="757" t="s">
        <v>2811</v>
      </c>
      <c r="L522" s="13" t="str">
        <f t="shared" si="32"/>
        <v>ｻｻｷ ｼｮｳｾｲ</v>
      </c>
      <c r="M522" s="772"/>
      <c r="O522" s="13">
        <v>627</v>
      </c>
      <c r="P522" s="647" t="s">
        <v>856</v>
      </c>
      <c r="Q522" s="757" t="s">
        <v>8011</v>
      </c>
      <c r="R522" s="757" t="s">
        <v>5676</v>
      </c>
      <c r="S522" s="757" t="s">
        <v>380</v>
      </c>
      <c r="T522" s="757" t="s">
        <v>4414</v>
      </c>
      <c r="U522" s="757">
        <v>2</v>
      </c>
      <c r="W522" s="649" t="str">
        <f>IF($S522="","",(VLOOKUP($S522,所属・種目コード!$B$2:$D$160,3,0)))</f>
        <v>031217</v>
      </c>
      <c r="X522" t="s">
        <v>3592</v>
      </c>
      <c r="Y522" s="758" t="str">
        <f t="shared" si="34"/>
        <v>盛岡飯岡中中</v>
      </c>
      <c r="Z522" s="757" t="s">
        <v>4936</v>
      </c>
      <c r="AA522" s="769" t="str">
        <f t="shared" si="35"/>
        <v>ｸﾏｶﾞｲ ﾘﾝ</v>
      </c>
    </row>
    <row r="523" spans="2:27" ht="17" customHeight="1">
      <c r="B523" s="757">
        <v>632</v>
      </c>
      <c r="C523" s="757" t="s">
        <v>7004</v>
      </c>
      <c r="D523" s="757" t="s">
        <v>1050</v>
      </c>
      <c r="E523" s="757" t="s">
        <v>3595</v>
      </c>
      <c r="F523" s="757">
        <v>1</v>
      </c>
      <c r="G523" s="757">
        <v>3</v>
      </c>
      <c r="H523" s="649" t="str">
        <f>IF($E523="","",(VLOOKUP($E523,所属・種目コード!$B$2:$D$160,3,0)))</f>
        <v>031141</v>
      </c>
      <c r="I523" t="s">
        <v>3592</v>
      </c>
      <c r="J523" s="758" t="str">
        <f t="shared" si="33"/>
        <v>水沢南中中</v>
      </c>
      <c r="K523" s="757" t="s">
        <v>2812</v>
      </c>
      <c r="L523" s="13" t="str">
        <f t="shared" si="32"/>
        <v>ｻｻｷ ﾋｶﾙ</v>
      </c>
      <c r="M523" s="772"/>
      <c r="O523" s="13">
        <v>628</v>
      </c>
      <c r="P523" s="647" t="s">
        <v>845</v>
      </c>
      <c r="Q523" s="757" t="s">
        <v>6175</v>
      </c>
      <c r="R523" s="757" t="s">
        <v>5677</v>
      </c>
      <c r="S523" s="757" t="s">
        <v>380</v>
      </c>
      <c r="T523" s="757" t="s">
        <v>4414</v>
      </c>
      <c r="U523" s="757">
        <v>2</v>
      </c>
      <c r="W523" s="649" t="str">
        <f>IF($S523="","",(VLOOKUP($S523,所属・種目コード!$B$2:$D$160,3,0)))</f>
        <v>031217</v>
      </c>
      <c r="X523" t="s">
        <v>3592</v>
      </c>
      <c r="Y523" s="758" t="str">
        <f t="shared" si="34"/>
        <v>盛岡飯岡中中</v>
      </c>
      <c r="Z523" s="757" t="s">
        <v>4937</v>
      </c>
      <c r="AA523" s="769" t="str">
        <f t="shared" si="35"/>
        <v>ｼﾀﾗ ﾏﾅｶ</v>
      </c>
    </row>
    <row r="524" spans="2:27" ht="17" customHeight="1">
      <c r="B524" s="757">
        <v>633</v>
      </c>
      <c r="C524" s="757" t="s">
        <v>7005</v>
      </c>
      <c r="D524" s="757" t="s">
        <v>993</v>
      </c>
      <c r="E524" s="757" t="s">
        <v>3595</v>
      </c>
      <c r="F524" s="757">
        <v>1</v>
      </c>
      <c r="G524" s="757">
        <v>3</v>
      </c>
      <c r="H524" s="649" t="str">
        <f>IF($E524="","",(VLOOKUP($E524,所属・種目コード!$B$2:$D$160,3,0)))</f>
        <v>031141</v>
      </c>
      <c r="I524" t="s">
        <v>3592</v>
      </c>
      <c r="J524" s="758" t="str">
        <f t="shared" si="33"/>
        <v>水沢南中中</v>
      </c>
      <c r="K524" s="757" t="s">
        <v>2813</v>
      </c>
      <c r="L524" s="13" t="str">
        <f t="shared" si="32"/>
        <v>ﾀｹﾀﾞ ｿﾗｸ</v>
      </c>
      <c r="M524" s="772"/>
      <c r="O524" s="13">
        <v>629</v>
      </c>
      <c r="P524" s="647" t="s">
        <v>877</v>
      </c>
      <c r="Q524" s="757" t="s">
        <v>8012</v>
      </c>
      <c r="R524" s="757" t="s">
        <v>1386</v>
      </c>
      <c r="S524" s="757" t="s">
        <v>380</v>
      </c>
      <c r="T524" s="757" t="s">
        <v>4414</v>
      </c>
      <c r="U524" s="757">
        <v>2</v>
      </c>
      <c r="W524" s="649" t="str">
        <f>IF($S524="","",(VLOOKUP($S524,所属・種目コード!$B$2:$D$160,3,0)))</f>
        <v>031217</v>
      </c>
      <c r="X524" t="s">
        <v>3592</v>
      </c>
      <c r="Y524" s="758" t="str">
        <f t="shared" si="34"/>
        <v>盛岡飯岡中中</v>
      </c>
      <c r="Z524" s="757" t="s">
        <v>4938</v>
      </c>
      <c r="AA524" s="769" t="str">
        <f t="shared" si="35"/>
        <v>ﾀｶﾊｼ ｱｶﾘ</v>
      </c>
    </row>
    <row r="525" spans="2:27" ht="17" customHeight="1">
      <c r="B525" s="757">
        <v>634</v>
      </c>
      <c r="C525" s="757" t="s">
        <v>7006</v>
      </c>
      <c r="D525" s="757" t="s">
        <v>1051</v>
      </c>
      <c r="E525" s="757" t="s">
        <v>3595</v>
      </c>
      <c r="F525" s="757">
        <v>1</v>
      </c>
      <c r="G525" s="757">
        <v>3</v>
      </c>
      <c r="H525" s="649" t="str">
        <f>IF($E525="","",(VLOOKUP($E525,所属・種目コード!$B$2:$D$160,3,0)))</f>
        <v>031141</v>
      </c>
      <c r="I525" t="s">
        <v>3592</v>
      </c>
      <c r="J525" s="758" t="str">
        <f t="shared" si="33"/>
        <v>水沢南中中</v>
      </c>
      <c r="K525" s="757" t="s">
        <v>2814</v>
      </c>
      <c r="L525" s="13" t="str">
        <f t="shared" si="32"/>
        <v>ﾁﾀﾞ ﾊﾔｷ</v>
      </c>
      <c r="M525" s="772"/>
      <c r="O525" s="13">
        <v>635</v>
      </c>
      <c r="P525" s="647" t="s">
        <v>790</v>
      </c>
      <c r="Q525" s="757" t="s">
        <v>8013</v>
      </c>
      <c r="R525" s="757" t="s">
        <v>1981</v>
      </c>
      <c r="S525" s="757" t="s">
        <v>1980</v>
      </c>
      <c r="T525" s="757" t="s">
        <v>4414</v>
      </c>
      <c r="U525" s="757">
        <v>3</v>
      </c>
      <c r="W525" s="649" t="str">
        <f>IF($S525="","",(VLOOKUP($S525,所属・種目コード!$B$2:$D$160,3,0)))</f>
        <v>031505</v>
      </c>
      <c r="X525" t="s">
        <v>3592</v>
      </c>
      <c r="Y525" s="758" t="str">
        <f t="shared" si="34"/>
        <v>一関東中中</v>
      </c>
      <c r="Z525" s="757" t="s">
        <v>4939</v>
      </c>
      <c r="AA525" s="769" t="str">
        <f t="shared" si="35"/>
        <v>ｺｲﾜ ﾊﾅ</v>
      </c>
    </row>
    <row r="526" spans="2:27" ht="17" customHeight="1">
      <c r="B526" s="757">
        <v>635</v>
      </c>
      <c r="C526" s="757" t="s">
        <v>7007</v>
      </c>
      <c r="D526" s="757" t="s">
        <v>1052</v>
      </c>
      <c r="E526" s="757" t="s">
        <v>3595</v>
      </c>
      <c r="F526" s="757">
        <v>1</v>
      </c>
      <c r="G526" s="757">
        <v>3</v>
      </c>
      <c r="H526" s="649" t="str">
        <f>IF($E526="","",(VLOOKUP($E526,所属・種目コード!$B$2:$D$160,3,0)))</f>
        <v>031141</v>
      </c>
      <c r="I526" t="s">
        <v>3592</v>
      </c>
      <c r="J526" s="758" t="str">
        <f t="shared" si="33"/>
        <v>水沢南中中</v>
      </c>
      <c r="K526" s="757" t="s">
        <v>2815</v>
      </c>
      <c r="L526" s="13" t="str">
        <f t="shared" si="32"/>
        <v>ﾁﾊﾞ ﾕｳｾｲ</v>
      </c>
      <c r="M526" s="772"/>
      <c r="O526" s="13">
        <v>636</v>
      </c>
      <c r="P526" s="647" t="s">
        <v>790</v>
      </c>
      <c r="Q526" s="757" t="s">
        <v>6176</v>
      </c>
      <c r="R526" s="757" t="s">
        <v>1409</v>
      </c>
      <c r="S526" s="757" t="s">
        <v>1980</v>
      </c>
      <c r="T526" s="757" t="s">
        <v>4414</v>
      </c>
      <c r="U526" s="757">
        <v>3</v>
      </c>
      <c r="W526" s="649" t="str">
        <f>IF($S526="","",(VLOOKUP($S526,所属・種目コード!$B$2:$D$160,3,0)))</f>
        <v>031505</v>
      </c>
      <c r="X526" t="s">
        <v>3592</v>
      </c>
      <c r="Y526" s="758" t="str">
        <f t="shared" si="34"/>
        <v>一関東中中</v>
      </c>
      <c r="Z526" s="757" t="s">
        <v>4487</v>
      </c>
      <c r="AA526" s="769" t="str">
        <f t="shared" si="35"/>
        <v>ｻﾄｳ ﾕｳﾘ</v>
      </c>
    </row>
    <row r="527" spans="2:27" ht="17" customHeight="1">
      <c r="B527" s="757">
        <v>636</v>
      </c>
      <c r="C527" s="757" t="s">
        <v>7008</v>
      </c>
      <c r="D527" s="757" t="s">
        <v>994</v>
      </c>
      <c r="E527" s="757" t="s">
        <v>3595</v>
      </c>
      <c r="F527" s="757">
        <v>1</v>
      </c>
      <c r="G527" s="757">
        <v>3</v>
      </c>
      <c r="H527" s="649" t="str">
        <f>IF($E527="","",(VLOOKUP($E527,所属・種目コード!$B$2:$D$160,3,0)))</f>
        <v>031141</v>
      </c>
      <c r="I527" t="s">
        <v>3592</v>
      </c>
      <c r="J527" s="758" t="str">
        <f t="shared" si="33"/>
        <v>水沢南中中</v>
      </c>
      <c r="K527" s="757" t="s">
        <v>2816</v>
      </c>
      <c r="L527" s="13" t="str">
        <f t="shared" si="32"/>
        <v>ﾜﾀﾅﾍﾞ ｾﾅ</v>
      </c>
      <c r="M527" s="772"/>
      <c r="O527" s="13">
        <v>637</v>
      </c>
      <c r="P527" s="647" t="s">
        <v>790</v>
      </c>
      <c r="Q527" s="757" t="s">
        <v>6177</v>
      </c>
      <c r="R527" s="757" t="s">
        <v>5678</v>
      </c>
      <c r="S527" s="757" t="s">
        <v>1980</v>
      </c>
      <c r="T527" s="757" t="s">
        <v>4414</v>
      </c>
      <c r="U527" s="757">
        <v>3</v>
      </c>
      <c r="W527" s="649" t="str">
        <f>IF($S527="","",(VLOOKUP($S527,所属・種目コード!$B$2:$D$160,3,0)))</f>
        <v>031505</v>
      </c>
      <c r="X527" t="s">
        <v>3592</v>
      </c>
      <c r="Y527" s="758" t="str">
        <f t="shared" si="34"/>
        <v>一関東中中</v>
      </c>
      <c r="Z527" s="757" t="s">
        <v>4940</v>
      </c>
      <c r="AA527" s="769" t="str">
        <f t="shared" si="35"/>
        <v>ﾀｶｸ ﾂｷｶ</v>
      </c>
    </row>
    <row r="528" spans="2:27" ht="17" customHeight="1">
      <c r="B528" s="757">
        <v>637</v>
      </c>
      <c r="C528" s="757" t="s">
        <v>7755</v>
      </c>
      <c r="D528" s="757" t="s">
        <v>1632</v>
      </c>
      <c r="E528" s="757" t="s">
        <v>3595</v>
      </c>
      <c r="F528" s="757">
        <v>1</v>
      </c>
      <c r="G528" s="757">
        <v>2</v>
      </c>
      <c r="H528" s="649" t="str">
        <f>IF($E528="","",(VLOOKUP($E528,所属・種目コード!$B$2:$D$160,3,0)))</f>
        <v>031141</v>
      </c>
      <c r="I528" t="s">
        <v>3592</v>
      </c>
      <c r="J528" s="758" t="str">
        <f t="shared" si="33"/>
        <v>水沢南中中</v>
      </c>
      <c r="K528" s="757" t="s">
        <v>2817</v>
      </c>
      <c r="L528" s="13" t="str">
        <f t="shared" si="32"/>
        <v>ｲｼｶﾜ ｶｴﾃﾞ</v>
      </c>
      <c r="M528" s="772"/>
      <c r="O528" s="13">
        <v>638</v>
      </c>
      <c r="P528" s="647" t="s">
        <v>853</v>
      </c>
      <c r="Q528" s="757" t="s">
        <v>6178</v>
      </c>
      <c r="R528" s="757" t="s">
        <v>905</v>
      </c>
      <c r="S528" s="757" t="s">
        <v>1980</v>
      </c>
      <c r="T528" s="757" t="s">
        <v>4414</v>
      </c>
      <c r="U528" s="757">
        <v>2</v>
      </c>
      <c r="W528" s="649" t="str">
        <f>IF($S528="","",(VLOOKUP($S528,所属・種目コード!$B$2:$D$160,3,0)))</f>
        <v>031505</v>
      </c>
      <c r="X528" t="s">
        <v>3592</v>
      </c>
      <c r="Y528" s="758" t="str">
        <f t="shared" si="34"/>
        <v>一関東中中</v>
      </c>
      <c r="Z528" s="757" t="s">
        <v>3042</v>
      </c>
      <c r="AA528" s="769" t="str">
        <f t="shared" si="35"/>
        <v>ｱﾍﾞ ﾋﾅﾀ</v>
      </c>
    </row>
    <row r="529" spans="2:27" ht="17" customHeight="1">
      <c r="B529" s="757">
        <v>638</v>
      </c>
      <c r="C529" s="757" t="s">
        <v>7009</v>
      </c>
      <c r="D529" s="757" t="s">
        <v>1633</v>
      </c>
      <c r="E529" s="757" t="s">
        <v>3595</v>
      </c>
      <c r="F529" s="757">
        <v>1</v>
      </c>
      <c r="G529" s="757">
        <v>2</v>
      </c>
      <c r="H529" s="649" t="str">
        <f>IF($E529="","",(VLOOKUP($E529,所属・種目コード!$B$2:$D$160,3,0)))</f>
        <v>031141</v>
      </c>
      <c r="I529" t="s">
        <v>3592</v>
      </c>
      <c r="J529" s="758" t="str">
        <f t="shared" si="33"/>
        <v>水沢南中中</v>
      </c>
      <c r="K529" s="757" t="s">
        <v>2818</v>
      </c>
      <c r="L529" s="13" t="str">
        <f t="shared" si="32"/>
        <v>ｶｸﾀ ﾊﾙﾀｶ</v>
      </c>
      <c r="M529" s="772"/>
      <c r="O529" s="13">
        <v>639</v>
      </c>
      <c r="P529" s="647" t="s">
        <v>853</v>
      </c>
      <c r="Q529" s="757" t="s">
        <v>6568</v>
      </c>
      <c r="R529" s="757" t="s">
        <v>5679</v>
      </c>
      <c r="S529" s="757" t="s">
        <v>1980</v>
      </c>
      <c r="T529" s="757" t="s">
        <v>4414</v>
      </c>
      <c r="U529" s="757">
        <v>2</v>
      </c>
      <c r="W529" s="649" t="str">
        <f>IF($S529="","",(VLOOKUP($S529,所属・種目コード!$B$2:$D$160,3,0)))</f>
        <v>031505</v>
      </c>
      <c r="X529" t="s">
        <v>3592</v>
      </c>
      <c r="Y529" s="758" t="str">
        <f t="shared" si="34"/>
        <v>一関東中中</v>
      </c>
      <c r="Z529" s="757" t="s">
        <v>4941</v>
      </c>
      <c r="AA529" s="769" t="str">
        <f t="shared" si="35"/>
        <v>ｵｶﾞﾀ ﾅﾅﾐ</v>
      </c>
    </row>
    <row r="530" spans="2:27" ht="17" customHeight="1">
      <c r="B530" s="757">
        <v>639</v>
      </c>
      <c r="C530" s="757" t="s">
        <v>7010</v>
      </c>
      <c r="D530" s="757" t="s">
        <v>1634</v>
      </c>
      <c r="E530" s="757" t="s">
        <v>3595</v>
      </c>
      <c r="F530" s="757">
        <v>1</v>
      </c>
      <c r="G530" s="757">
        <v>2</v>
      </c>
      <c r="H530" s="649" t="str">
        <f>IF($E530="","",(VLOOKUP($E530,所属・種目コード!$B$2:$D$160,3,0)))</f>
        <v>031141</v>
      </c>
      <c r="I530" t="s">
        <v>3592</v>
      </c>
      <c r="J530" s="758" t="str">
        <f t="shared" si="33"/>
        <v>水沢南中中</v>
      </c>
      <c r="K530" s="757" t="s">
        <v>2819</v>
      </c>
      <c r="L530" s="13" t="str">
        <f t="shared" si="32"/>
        <v>ｶｸﾀ ﾋﾛﾏｻ</v>
      </c>
      <c r="M530" s="772"/>
      <c r="O530" s="13">
        <v>640</v>
      </c>
      <c r="P530" s="647" t="s">
        <v>853</v>
      </c>
      <c r="Q530" s="757" t="s">
        <v>6179</v>
      </c>
      <c r="R530" s="757" t="s">
        <v>5680</v>
      </c>
      <c r="S530" s="757" t="s">
        <v>1980</v>
      </c>
      <c r="T530" s="757" t="s">
        <v>4414</v>
      </c>
      <c r="U530" s="757">
        <v>2</v>
      </c>
      <c r="W530" s="649" t="str">
        <f>IF($S530="","",(VLOOKUP($S530,所属・種目コード!$B$2:$D$160,3,0)))</f>
        <v>031505</v>
      </c>
      <c r="X530" t="s">
        <v>3592</v>
      </c>
      <c r="Y530" s="758" t="str">
        <f t="shared" si="34"/>
        <v>一関東中中</v>
      </c>
      <c r="Z530" s="757" t="s">
        <v>4942</v>
      </c>
      <c r="AA530" s="769" t="str">
        <f t="shared" si="35"/>
        <v>ｻﾄｳ ﾊｽﾞｷ</v>
      </c>
    </row>
    <row r="531" spans="2:27" ht="17" customHeight="1">
      <c r="B531" s="757">
        <v>640</v>
      </c>
      <c r="C531" s="757" t="s">
        <v>7756</v>
      </c>
      <c r="D531" s="757" t="s">
        <v>1635</v>
      </c>
      <c r="E531" s="757" t="s">
        <v>3595</v>
      </c>
      <c r="F531" s="757">
        <v>1</v>
      </c>
      <c r="G531" s="757">
        <v>2</v>
      </c>
      <c r="H531" s="649" t="str">
        <f>IF($E531="","",(VLOOKUP($E531,所属・種目コード!$B$2:$D$160,3,0)))</f>
        <v>031141</v>
      </c>
      <c r="I531" t="s">
        <v>3592</v>
      </c>
      <c r="J531" s="758" t="str">
        <f t="shared" si="33"/>
        <v>水沢南中中</v>
      </c>
      <c r="K531" s="757" t="s">
        <v>2820</v>
      </c>
      <c r="L531" s="13" t="str">
        <f t="shared" si="32"/>
        <v>ｻﾄｳ ｶｹﾙ</v>
      </c>
      <c r="M531" s="772"/>
      <c r="O531" s="13">
        <v>641</v>
      </c>
      <c r="P531" s="647" t="s">
        <v>853</v>
      </c>
      <c r="Q531" s="757" t="s">
        <v>6180</v>
      </c>
      <c r="R531" s="757" t="s">
        <v>5681</v>
      </c>
      <c r="S531" s="757" t="s">
        <v>1980</v>
      </c>
      <c r="T531" s="757" t="s">
        <v>4414</v>
      </c>
      <c r="U531" s="757">
        <v>2</v>
      </c>
      <c r="W531" s="649" t="str">
        <f>IF($S531="","",(VLOOKUP($S531,所属・種目コード!$B$2:$D$160,3,0)))</f>
        <v>031505</v>
      </c>
      <c r="X531" t="s">
        <v>3592</v>
      </c>
      <c r="Y531" s="758" t="str">
        <f t="shared" si="34"/>
        <v>一関東中中</v>
      </c>
      <c r="Z531" s="757" t="s">
        <v>4943</v>
      </c>
      <c r="AA531" s="769" t="str">
        <f t="shared" si="35"/>
        <v>ｽｶﾞﾜﾗ ﾋﾖﾘ</v>
      </c>
    </row>
    <row r="532" spans="2:27" ht="17" customHeight="1">
      <c r="B532" s="757">
        <v>641</v>
      </c>
      <c r="C532" s="757" t="s">
        <v>7757</v>
      </c>
      <c r="D532" s="757" t="s">
        <v>1636</v>
      </c>
      <c r="E532" s="757" t="s">
        <v>3595</v>
      </c>
      <c r="F532" s="757">
        <v>1</v>
      </c>
      <c r="G532" s="757">
        <v>2</v>
      </c>
      <c r="H532" s="649" t="str">
        <f>IF($E532="","",(VLOOKUP($E532,所属・種目コード!$B$2:$D$160,3,0)))</f>
        <v>031141</v>
      </c>
      <c r="I532" t="s">
        <v>3592</v>
      </c>
      <c r="J532" s="758" t="str">
        <f t="shared" si="33"/>
        <v>水沢南中中</v>
      </c>
      <c r="K532" s="757" t="s">
        <v>2821</v>
      </c>
      <c r="L532" s="13" t="str">
        <f t="shared" si="32"/>
        <v>ｻﾄｳ ﾃﾙ</v>
      </c>
      <c r="M532" s="772"/>
      <c r="O532" s="13">
        <v>642</v>
      </c>
      <c r="P532" s="647" t="s">
        <v>853</v>
      </c>
      <c r="Q532" s="757" t="s">
        <v>6181</v>
      </c>
      <c r="R532" s="757" t="s">
        <v>5682</v>
      </c>
      <c r="S532" s="757" t="s">
        <v>1980</v>
      </c>
      <c r="T532" s="757" t="s">
        <v>4414</v>
      </c>
      <c r="U532" s="757">
        <v>2</v>
      </c>
      <c r="W532" s="649" t="str">
        <f>IF($S532="","",(VLOOKUP($S532,所属・種目コード!$B$2:$D$160,3,0)))</f>
        <v>031505</v>
      </c>
      <c r="X532" t="s">
        <v>3592</v>
      </c>
      <c r="Y532" s="758" t="str">
        <f t="shared" si="34"/>
        <v>一関東中中</v>
      </c>
      <c r="Z532" s="757" t="s">
        <v>4944</v>
      </c>
      <c r="AA532" s="769" t="str">
        <f t="shared" si="35"/>
        <v>ﾀｶｸ ｾﾅ</v>
      </c>
    </row>
    <row r="533" spans="2:27" ht="17" customHeight="1">
      <c r="B533" s="757">
        <v>642</v>
      </c>
      <c r="C533" s="757" t="s">
        <v>7011</v>
      </c>
      <c r="D533" s="757" t="s">
        <v>3875</v>
      </c>
      <c r="E533" s="757" t="s">
        <v>423</v>
      </c>
      <c r="F533" s="757">
        <v>1</v>
      </c>
      <c r="G533" s="757">
        <v>3</v>
      </c>
      <c r="H533" s="649" t="str">
        <f>IF($E533="","",(VLOOKUP($E533,所属・種目コード!$B$2:$D$160,3,0)))</f>
        <v>031226</v>
      </c>
      <c r="I533" t="s">
        <v>3592</v>
      </c>
      <c r="J533" s="758" t="str">
        <f t="shared" si="33"/>
        <v>盛岡渋民中中</v>
      </c>
      <c r="K533" s="757" t="s">
        <v>2822</v>
      </c>
      <c r="L533" s="13" t="str">
        <f t="shared" si="32"/>
        <v>ﾊﾔｻｶ ﾐﾗﾝ</v>
      </c>
      <c r="M533" s="772"/>
      <c r="O533" s="13">
        <v>643</v>
      </c>
      <c r="P533" s="647" t="s">
        <v>853</v>
      </c>
      <c r="Q533" s="757" t="s">
        <v>6569</v>
      </c>
      <c r="R533" s="757" t="s">
        <v>5683</v>
      </c>
      <c r="S533" s="757" t="s">
        <v>379</v>
      </c>
      <c r="T533" s="757" t="s">
        <v>4414</v>
      </c>
      <c r="U533" s="757">
        <v>3</v>
      </c>
      <c r="W533" s="649" t="str">
        <f>IF($S533="","",(VLOOKUP($S533,所属・種目コード!$B$2:$D$160,3,0)))</f>
        <v>031216</v>
      </c>
      <c r="X533" t="s">
        <v>3592</v>
      </c>
      <c r="Y533" s="758" t="str">
        <f t="shared" si="34"/>
        <v>宮古西中中</v>
      </c>
      <c r="Z533" s="757" t="s">
        <v>4945</v>
      </c>
      <c r="AA533" s="769" t="str">
        <f t="shared" si="35"/>
        <v>ｵｵｸﾎﾞ ﾕﾘ</v>
      </c>
    </row>
    <row r="534" spans="2:27" ht="17" customHeight="1">
      <c r="B534" s="757">
        <v>643</v>
      </c>
      <c r="C534" s="757" t="s">
        <v>7012</v>
      </c>
      <c r="D534" s="757" t="s">
        <v>3876</v>
      </c>
      <c r="E534" s="757" t="s">
        <v>423</v>
      </c>
      <c r="F534" s="757">
        <v>1</v>
      </c>
      <c r="G534" s="757">
        <v>2</v>
      </c>
      <c r="H534" s="649" t="str">
        <f>IF($E534="","",(VLOOKUP($E534,所属・種目コード!$B$2:$D$160,3,0)))</f>
        <v>031226</v>
      </c>
      <c r="I534" t="s">
        <v>3592</v>
      </c>
      <c r="J534" s="758" t="str">
        <f t="shared" si="33"/>
        <v>盛岡渋民中中</v>
      </c>
      <c r="K534" s="757" t="s">
        <v>2823</v>
      </c>
      <c r="L534" s="13" t="str">
        <f t="shared" si="32"/>
        <v>ｲﾜﾀﾞﾃ ﾘｮｳｴｲ</v>
      </c>
      <c r="M534" s="772"/>
      <c r="O534" s="13">
        <v>644</v>
      </c>
      <c r="P534" s="647" t="s">
        <v>846</v>
      </c>
      <c r="Q534" s="757" t="s">
        <v>6570</v>
      </c>
      <c r="R534" s="757" t="s">
        <v>1219</v>
      </c>
      <c r="S534" s="757" t="s">
        <v>379</v>
      </c>
      <c r="T534" s="757" t="s">
        <v>4414</v>
      </c>
      <c r="U534" s="757">
        <v>2</v>
      </c>
      <c r="W534" s="649" t="str">
        <f>IF($S534="","",(VLOOKUP($S534,所属・種目コード!$B$2:$D$160,3,0)))</f>
        <v>031216</v>
      </c>
      <c r="X534" t="s">
        <v>3592</v>
      </c>
      <c r="Y534" s="758" t="str">
        <f t="shared" si="34"/>
        <v>宮古西中中</v>
      </c>
      <c r="Z534" s="757" t="s">
        <v>4713</v>
      </c>
      <c r="AA534" s="769" t="str">
        <f t="shared" si="35"/>
        <v>ｻｻｷ ﾕｲ</v>
      </c>
    </row>
    <row r="535" spans="2:27" ht="17" customHeight="1">
      <c r="B535" s="757">
        <v>644</v>
      </c>
      <c r="C535" s="757" t="s">
        <v>7013</v>
      </c>
      <c r="D535" s="757" t="s">
        <v>1770</v>
      </c>
      <c r="E535" s="757" t="s">
        <v>423</v>
      </c>
      <c r="F535" s="757">
        <v>1</v>
      </c>
      <c r="G535" s="757">
        <v>2</v>
      </c>
      <c r="H535" s="649" t="str">
        <f>IF($E535="","",(VLOOKUP($E535,所属・種目コード!$B$2:$D$160,3,0)))</f>
        <v>031226</v>
      </c>
      <c r="I535" t="s">
        <v>3592</v>
      </c>
      <c r="J535" s="758" t="str">
        <f t="shared" si="33"/>
        <v>盛岡渋民中中</v>
      </c>
      <c r="K535" s="757" t="s">
        <v>2824</v>
      </c>
      <c r="L535" s="13" t="str">
        <f t="shared" si="32"/>
        <v>ｵｵﾐﾔ ﾁｶﾗ</v>
      </c>
      <c r="M535" s="772"/>
      <c r="O535" s="13">
        <v>645</v>
      </c>
      <c r="P535" s="647" t="s">
        <v>846</v>
      </c>
      <c r="Q535" s="757" t="s">
        <v>6571</v>
      </c>
      <c r="R535" s="757" t="s">
        <v>5684</v>
      </c>
      <c r="S535" s="757" t="s">
        <v>379</v>
      </c>
      <c r="T535" s="757" t="s">
        <v>4414</v>
      </c>
      <c r="U535" s="757">
        <v>2</v>
      </c>
      <c r="W535" s="649" t="str">
        <f>IF($S535="","",(VLOOKUP($S535,所属・種目コード!$B$2:$D$160,3,0)))</f>
        <v>031216</v>
      </c>
      <c r="X535" t="s">
        <v>3592</v>
      </c>
      <c r="Y535" s="758" t="str">
        <f t="shared" si="34"/>
        <v>宮古西中中</v>
      </c>
      <c r="Z535" s="757" t="s">
        <v>4946</v>
      </c>
      <c r="AA535" s="769" t="str">
        <f t="shared" si="35"/>
        <v>ｾｷｸﾞﾁ ﾓﾓｶ</v>
      </c>
    </row>
    <row r="536" spans="2:27" ht="17" customHeight="1">
      <c r="B536" s="757">
        <v>645</v>
      </c>
      <c r="C536" s="757" t="s">
        <v>7014</v>
      </c>
      <c r="D536" s="757" t="s">
        <v>3877</v>
      </c>
      <c r="E536" s="757" t="s">
        <v>423</v>
      </c>
      <c r="F536" s="757">
        <v>1</v>
      </c>
      <c r="G536" s="757">
        <v>2</v>
      </c>
      <c r="H536" s="649" t="str">
        <f>IF($E536="","",(VLOOKUP($E536,所属・種目コード!$B$2:$D$160,3,0)))</f>
        <v>031226</v>
      </c>
      <c r="I536" t="s">
        <v>3592</v>
      </c>
      <c r="J536" s="758" t="str">
        <f t="shared" si="33"/>
        <v>盛岡渋民中中</v>
      </c>
      <c r="K536" s="757" t="s">
        <v>2825</v>
      </c>
      <c r="L536" s="13" t="str">
        <f t="shared" si="32"/>
        <v>ｻｶﾓﾄ ｾﾕ</v>
      </c>
      <c r="M536" s="772"/>
      <c r="O536" s="13">
        <v>646</v>
      </c>
      <c r="P536" s="647" t="s">
        <v>846</v>
      </c>
      <c r="Q536" s="757" t="s">
        <v>6182</v>
      </c>
      <c r="R536" s="757" t="s">
        <v>5685</v>
      </c>
      <c r="S536" s="757" t="s">
        <v>379</v>
      </c>
      <c r="T536" s="757" t="s">
        <v>4414</v>
      </c>
      <c r="U536" s="757">
        <v>2</v>
      </c>
      <c r="W536" s="649" t="str">
        <f>IF($S536="","",(VLOOKUP($S536,所属・種目コード!$B$2:$D$160,3,0)))</f>
        <v>031216</v>
      </c>
      <c r="X536" t="s">
        <v>3592</v>
      </c>
      <c r="Y536" s="758" t="str">
        <f t="shared" si="34"/>
        <v>宮古西中中</v>
      </c>
      <c r="Z536" s="757" t="s">
        <v>4947</v>
      </c>
      <c r="AA536" s="769" t="str">
        <f t="shared" si="35"/>
        <v>ﾔﾏｼﾀ ﾘｵ</v>
      </c>
    </row>
    <row r="537" spans="2:27" ht="17" customHeight="1">
      <c r="B537" s="757">
        <v>646</v>
      </c>
      <c r="C537" s="757" t="s">
        <v>7015</v>
      </c>
      <c r="D537" s="757" t="s">
        <v>3878</v>
      </c>
      <c r="E537" s="757" t="s">
        <v>423</v>
      </c>
      <c r="F537" s="757">
        <v>1</v>
      </c>
      <c r="G537" s="757">
        <v>2</v>
      </c>
      <c r="H537" s="649" t="str">
        <f>IF($E537="","",(VLOOKUP($E537,所属・種目コード!$B$2:$D$160,3,0)))</f>
        <v>031226</v>
      </c>
      <c r="I537" t="s">
        <v>3592</v>
      </c>
      <c r="J537" s="758" t="str">
        <f t="shared" si="33"/>
        <v>盛岡渋民中中</v>
      </c>
      <c r="K537" s="757" t="s">
        <v>2826</v>
      </c>
      <c r="L537" s="13" t="str">
        <f t="shared" si="32"/>
        <v>ﾀｹﾀﾞ ｶｲﾄ</v>
      </c>
      <c r="M537" s="772"/>
      <c r="O537" s="13">
        <v>647</v>
      </c>
      <c r="P537" s="647" t="s">
        <v>846</v>
      </c>
      <c r="Q537" s="757" t="s">
        <v>6183</v>
      </c>
      <c r="R537" s="757" t="s">
        <v>5686</v>
      </c>
      <c r="S537" s="757" t="s">
        <v>379</v>
      </c>
      <c r="T537" s="757" t="s">
        <v>4414</v>
      </c>
      <c r="U537" s="757">
        <v>3</v>
      </c>
      <c r="W537" s="649" t="str">
        <f>IF($S537="","",(VLOOKUP($S537,所属・種目コード!$B$2:$D$160,3,0)))</f>
        <v>031216</v>
      </c>
      <c r="X537" t="s">
        <v>3592</v>
      </c>
      <c r="Y537" s="758" t="str">
        <f t="shared" si="34"/>
        <v>宮古西中中</v>
      </c>
      <c r="Z537" s="757" t="s">
        <v>4948</v>
      </c>
      <c r="AA537" s="769" t="str">
        <f t="shared" si="35"/>
        <v>ｻｺﾞﾔ ﾏﾅ</v>
      </c>
    </row>
    <row r="538" spans="2:27" ht="17" customHeight="1">
      <c r="B538" s="757">
        <v>647</v>
      </c>
      <c r="C538" s="757" t="s">
        <v>7016</v>
      </c>
      <c r="D538" s="757" t="s">
        <v>3879</v>
      </c>
      <c r="E538" s="757" t="s">
        <v>423</v>
      </c>
      <c r="F538" s="757">
        <v>1</v>
      </c>
      <c r="G538" s="757">
        <v>2</v>
      </c>
      <c r="H538" s="649" t="str">
        <f>IF($E538="","",(VLOOKUP($E538,所属・種目コード!$B$2:$D$160,3,0)))</f>
        <v>031226</v>
      </c>
      <c r="I538" t="s">
        <v>3592</v>
      </c>
      <c r="J538" s="758" t="str">
        <f t="shared" si="33"/>
        <v>盛岡渋民中中</v>
      </c>
      <c r="K538" s="757" t="s">
        <v>2827</v>
      </c>
      <c r="L538" s="13" t="str">
        <f t="shared" si="32"/>
        <v>ﾉﾏﾀ ﾅｵ</v>
      </c>
      <c r="M538" s="772"/>
      <c r="O538" s="13">
        <v>648</v>
      </c>
      <c r="P538" s="647" t="s">
        <v>846</v>
      </c>
      <c r="Q538" s="757" t="s">
        <v>6184</v>
      </c>
      <c r="R538" s="757" t="s">
        <v>5687</v>
      </c>
      <c r="S538" s="757" t="s">
        <v>379</v>
      </c>
      <c r="T538" s="757" t="s">
        <v>4414</v>
      </c>
      <c r="U538" s="757">
        <v>3</v>
      </c>
      <c r="W538" s="649" t="str">
        <f>IF($S538="","",(VLOOKUP($S538,所属・種目コード!$B$2:$D$160,3,0)))</f>
        <v>031216</v>
      </c>
      <c r="X538" t="s">
        <v>3592</v>
      </c>
      <c r="Y538" s="758" t="str">
        <f t="shared" si="34"/>
        <v>宮古西中中</v>
      </c>
      <c r="Z538" s="757" t="s">
        <v>4949</v>
      </c>
      <c r="AA538" s="769" t="str">
        <f t="shared" si="35"/>
        <v>ﾀｻﾞﾜ ﾕﾗ</v>
      </c>
    </row>
    <row r="539" spans="2:27" ht="17" customHeight="1">
      <c r="B539" s="757">
        <v>648</v>
      </c>
      <c r="C539" s="757" t="s">
        <v>7017</v>
      </c>
      <c r="D539" s="757" t="s">
        <v>3880</v>
      </c>
      <c r="E539" s="757" t="s">
        <v>423</v>
      </c>
      <c r="F539" s="757">
        <v>1</v>
      </c>
      <c r="G539" s="757">
        <v>2</v>
      </c>
      <c r="H539" s="649" t="str">
        <f>IF($E539="","",(VLOOKUP($E539,所属・種目コード!$B$2:$D$160,3,0)))</f>
        <v>031226</v>
      </c>
      <c r="I539" t="s">
        <v>3592</v>
      </c>
      <c r="J539" s="758" t="str">
        <f t="shared" si="33"/>
        <v>盛岡渋民中中</v>
      </c>
      <c r="K539" s="757" t="s">
        <v>2828</v>
      </c>
      <c r="L539" s="13" t="str">
        <f t="shared" si="32"/>
        <v>ﾏﾂﾓﾄ ﾄｼｷ</v>
      </c>
      <c r="M539" s="772"/>
      <c r="O539" s="13">
        <v>649</v>
      </c>
      <c r="P539" s="647" t="s">
        <v>846</v>
      </c>
      <c r="Q539" s="757" t="s">
        <v>6185</v>
      </c>
      <c r="R539" s="757" t="s">
        <v>5688</v>
      </c>
      <c r="S539" s="757" t="s">
        <v>379</v>
      </c>
      <c r="T539" s="757" t="s">
        <v>4414</v>
      </c>
      <c r="U539" s="757">
        <v>3</v>
      </c>
      <c r="W539" s="649" t="str">
        <f>IF($S539="","",(VLOOKUP($S539,所属・種目コード!$B$2:$D$160,3,0)))</f>
        <v>031216</v>
      </c>
      <c r="X539" t="s">
        <v>3592</v>
      </c>
      <c r="Y539" s="758" t="str">
        <f t="shared" si="34"/>
        <v>宮古西中中</v>
      </c>
      <c r="Z539" s="757" t="s">
        <v>4950</v>
      </c>
      <c r="AA539" s="769" t="str">
        <f t="shared" si="35"/>
        <v>ﾔﾏｸﾞﾁ ｶﾉﾝ</v>
      </c>
    </row>
    <row r="540" spans="2:27" ht="17" customHeight="1">
      <c r="B540" s="757">
        <v>649</v>
      </c>
      <c r="C540" s="757" t="s">
        <v>7018</v>
      </c>
      <c r="D540" s="757" t="s">
        <v>3881</v>
      </c>
      <c r="E540" s="757" t="s">
        <v>3593</v>
      </c>
      <c r="F540" s="757">
        <v>1</v>
      </c>
      <c r="G540" s="757">
        <v>3</v>
      </c>
      <c r="H540" s="649" t="str">
        <f>IF($E540="","",(VLOOKUP($E540,所属・種目コード!$B$2:$D$160,3,0)))</f>
        <v>031528</v>
      </c>
      <c r="I540" t="s">
        <v>3592</v>
      </c>
      <c r="J540" s="758" t="str">
        <f t="shared" si="33"/>
        <v>中央附属中中</v>
      </c>
      <c r="K540" s="757" t="s">
        <v>2829</v>
      </c>
      <c r="L540" s="13" t="str">
        <f t="shared" si="32"/>
        <v>ｶﾜﾊﾀ ｼｷ</v>
      </c>
      <c r="M540" s="772"/>
      <c r="O540" s="13">
        <v>650</v>
      </c>
      <c r="P540" s="647" t="s">
        <v>846</v>
      </c>
      <c r="Q540" s="757" t="s">
        <v>6186</v>
      </c>
      <c r="R540" s="757" t="s">
        <v>5689</v>
      </c>
      <c r="S540" s="757" t="s">
        <v>379</v>
      </c>
      <c r="T540" s="757" t="s">
        <v>4414</v>
      </c>
      <c r="U540" s="757">
        <v>2</v>
      </c>
      <c r="W540" s="649" t="str">
        <f>IF($S540="","",(VLOOKUP($S540,所属・種目コード!$B$2:$D$160,3,0)))</f>
        <v>031216</v>
      </c>
      <c r="X540" t="s">
        <v>3592</v>
      </c>
      <c r="Y540" s="758" t="str">
        <f t="shared" si="34"/>
        <v>宮古西中中</v>
      </c>
      <c r="Z540" s="757" t="s">
        <v>4951</v>
      </c>
      <c r="AA540" s="769" t="str">
        <f t="shared" si="35"/>
        <v>ﾎﾘｳﾁ ﾘﾅ</v>
      </c>
    </row>
    <row r="541" spans="2:27" ht="17" customHeight="1">
      <c r="B541" s="757">
        <v>650</v>
      </c>
      <c r="C541" s="757" t="s">
        <v>7671</v>
      </c>
      <c r="D541" s="757" t="s">
        <v>3882</v>
      </c>
      <c r="E541" s="757" t="s">
        <v>128</v>
      </c>
      <c r="F541" s="757">
        <v>1</v>
      </c>
      <c r="G541" s="757">
        <v>3</v>
      </c>
      <c r="H541" s="649" t="str">
        <f>IF($E541="","",(VLOOKUP($E541,所属・種目コード!$B$2:$D$160,3,0)))</f>
        <v>031127</v>
      </c>
      <c r="I541" t="s">
        <v>3592</v>
      </c>
      <c r="J541" s="758" t="str">
        <f t="shared" si="33"/>
        <v>一戸中中</v>
      </c>
      <c r="K541" s="757" t="s">
        <v>2830</v>
      </c>
      <c r="L541" s="13" t="str">
        <f t="shared" si="32"/>
        <v>ｵｵｸﾎﾞ ﾕｳｷ</v>
      </c>
      <c r="M541" s="772"/>
      <c r="O541" s="13">
        <v>651</v>
      </c>
      <c r="P541" s="647" t="s">
        <v>846</v>
      </c>
      <c r="Q541" s="757" t="s">
        <v>6187</v>
      </c>
      <c r="R541" s="757" t="s">
        <v>5690</v>
      </c>
      <c r="S541" s="757" t="s">
        <v>118</v>
      </c>
      <c r="T541" s="757" t="s">
        <v>4414</v>
      </c>
      <c r="U541" s="757">
        <v>3</v>
      </c>
      <c r="W541" s="649" t="str">
        <f>IF($S541="","",(VLOOKUP($S541,所属・種目コード!$B$2:$D$160,3,0)))</f>
        <v>031125</v>
      </c>
      <c r="X541" t="s">
        <v>3592</v>
      </c>
      <c r="Y541" s="758" t="str">
        <f t="shared" si="34"/>
        <v>室根中中</v>
      </c>
      <c r="Z541" s="757" t="s">
        <v>4952</v>
      </c>
      <c r="AA541" s="769" t="str">
        <f t="shared" si="35"/>
        <v>ｲﾜﾌﾞﾁ ﾕｲ</v>
      </c>
    </row>
    <row r="542" spans="2:27" ht="17" customHeight="1">
      <c r="B542" s="757">
        <v>651</v>
      </c>
      <c r="C542" s="757" t="s">
        <v>7019</v>
      </c>
      <c r="D542" s="757" t="s">
        <v>3883</v>
      </c>
      <c r="E542" s="757" t="s">
        <v>128</v>
      </c>
      <c r="F542" s="757">
        <v>1</v>
      </c>
      <c r="G542" s="757">
        <v>3</v>
      </c>
      <c r="H542" s="649" t="str">
        <f>IF($E542="","",(VLOOKUP($E542,所属・種目コード!$B$2:$D$160,3,0)))</f>
        <v>031127</v>
      </c>
      <c r="I542" t="s">
        <v>3592</v>
      </c>
      <c r="J542" s="758" t="str">
        <f t="shared" si="33"/>
        <v>一戸中中</v>
      </c>
      <c r="K542" s="757" t="s">
        <v>2831</v>
      </c>
      <c r="L542" s="13" t="str">
        <f t="shared" si="32"/>
        <v>ﾓﾄﾐﾔ ｼｮｳｺﾞ</v>
      </c>
      <c r="M542" s="772"/>
      <c r="O542" s="13">
        <v>652</v>
      </c>
      <c r="P542" s="647" t="s">
        <v>846</v>
      </c>
      <c r="Q542" s="757" t="s">
        <v>6572</v>
      </c>
      <c r="R542" s="757" t="s">
        <v>5691</v>
      </c>
      <c r="S542" s="757" t="s">
        <v>118</v>
      </c>
      <c r="T542" s="757" t="s">
        <v>4414</v>
      </c>
      <c r="U542" s="757">
        <v>3</v>
      </c>
      <c r="W542" s="649" t="str">
        <f>IF($S542="","",(VLOOKUP($S542,所属・種目コード!$B$2:$D$160,3,0)))</f>
        <v>031125</v>
      </c>
      <c r="X542" t="s">
        <v>3592</v>
      </c>
      <c r="Y542" s="758" t="str">
        <f t="shared" si="34"/>
        <v>室根中中</v>
      </c>
      <c r="Z542" s="757" t="s">
        <v>4953</v>
      </c>
      <c r="AA542" s="769" t="str">
        <f t="shared" si="35"/>
        <v>ｲﾜﾌﾞﾁ ﾘｲﾅ</v>
      </c>
    </row>
    <row r="543" spans="2:27" ht="17" customHeight="1">
      <c r="B543" s="757">
        <v>652</v>
      </c>
      <c r="C543" s="757" t="s">
        <v>7020</v>
      </c>
      <c r="D543" s="757" t="s">
        <v>1540</v>
      </c>
      <c r="E543" s="757" t="s">
        <v>128</v>
      </c>
      <c r="F543" s="757">
        <v>1</v>
      </c>
      <c r="G543" s="757">
        <v>2</v>
      </c>
      <c r="H543" s="649" t="str">
        <f>IF($E543="","",(VLOOKUP($E543,所属・種目コード!$B$2:$D$160,3,0)))</f>
        <v>031127</v>
      </c>
      <c r="I543" t="s">
        <v>3592</v>
      </c>
      <c r="J543" s="758" t="str">
        <f t="shared" si="33"/>
        <v>一戸中中</v>
      </c>
      <c r="K543" s="757" t="s">
        <v>2832</v>
      </c>
      <c r="L543" s="13" t="str">
        <f t="shared" si="32"/>
        <v>ｲｼｼﾞﾏ ﾕｳﾏ</v>
      </c>
      <c r="M543" s="772"/>
      <c r="O543" s="13">
        <v>653</v>
      </c>
      <c r="P543" s="647" t="s">
        <v>846</v>
      </c>
      <c r="Q543" s="757" t="s">
        <v>6188</v>
      </c>
      <c r="R543" s="757" t="s">
        <v>5692</v>
      </c>
      <c r="S543" s="757" t="s">
        <v>118</v>
      </c>
      <c r="T543" s="757" t="s">
        <v>4414</v>
      </c>
      <c r="U543" s="757">
        <v>3</v>
      </c>
      <c r="W543" s="649" t="str">
        <f>IF($S543="","",(VLOOKUP($S543,所属・種目コード!$B$2:$D$160,3,0)))</f>
        <v>031125</v>
      </c>
      <c r="X543" t="s">
        <v>3592</v>
      </c>
      <c r="Y543" s="758" t="str">
        <f t="shared" si="34"/>
        <v>室根中中</v>
      </c>
      <c r="Z543" s="757" t="s">
        <v>4954</v>
      </c>
      <c r="AA543" s="769" t="str">
        <f t="shared" si="35"/>
        <v>ｴﾝﾄﾞｳ ﾘﾉ</v>
      </c>
    </row>
    <row r="544" spans="2:27" ht="17" customHeight="1">
      <c r="B544" s="757">
        <v>653</v>
      </c>
      <c r="C544" s="757" t="s">
        <v>7021</v>
      </c>
      <c r="D544" s="757" t="s">
        <v>1541</v>
      </c>
      <c r="E544" s="757" t="s">
        <v>128</v>
      </c>
      <c r="F544" s="757">
        <v>1</v>
      </c>
      <c r="G544" s="757">
        <v>2</v>
      </c>
      <c r="H544" s="649" t="str">
        <f>IF($E544="","",(VLOOKUP($E544,所属・種目コード!$B$2:$D$160,3,0)))</f>
        <v>031127</v>
      </c>
      <c r="I544" t="s">
        <v>3592</v>
      </c>
      <c r="J544" s="758" t="str">
        <f t="shared" si="33"/>
        <v>一戸中中</v>
      </c>
      <c r="K544" s="757" t="s">
        <v>2833</v>
      </c>
      <c r="L544" s="13" t="str">
        <f t="shared" si="32"/>
        <v>ｵﾉﾃﾞﾗ ﾕｳ</v>
      </c>
      <c r="M544" s="772"/>
      <c r="O544" s="13">
        <v>654</v>
      </c>
      <c r="P544" s="647" t="s">
        <v>821</v>
      </c>
      <c r="Q544" s="757" t="s">
        <v>6189</v>
      </c>
      <c r="R544" s="757" t="s">
        <v>5693</v>
      </c>
      <c r="S544" s="757" t="s">
        <v>118</v>
      </c>
      <c r="T544" s="757" t="s">
        <v>4414</v>
      </c>
      <c r="U544" s="757">
        <v>3</v>
      </c>
      <c r="W544" s="649" t="str">
        <f>IF($S544="","",(VLOOKUP($S544,所属・種目コード!$B$2:$D$160,3,0)))</f>
        <v>031125</v>
      </c>
      <c r="X544" t="s">
        <v>3592</v>
      </c>
      <c r="Y544" s="758" t="str">
        <f t="shared" si="34"/>
        <v>室根中中</v>
      </c>
      <c r="Z544" s="757" t="s">
        <v>4955</v>
      </c>
      <c r="AA544" s="769" t="str">
        <f t="shared" si="35"/>
        <v>ｵﾔﾏ ﾅｵｶ</v>
      </c>
    </row>
    <row r="545" spans="2:27" ht="17" customHeight="1">
      <c r="B545" s="757">
        <v>654</v>
      </c>
      <c r="C545" s="757" t="s">
        <v>7022</v>
      </c>
      <c r="D545" s="757" t="s">
        <v>3884</v>
      </c>
      <c r="E545" s="757" t="s">
        <v>128</v>
      </c>
      <c r="F545" s="757">
        <v>1</v>
      </c>
      <c r="G545" s="757">
        <v>2</v>
      </c>
      <c r="H545" s="649" t="str">
        <f>IF($E545="","",(VLOOKUP($E545,所属・種目コード!$B$2:$D$160,3,0)))</f>
        <v>031127</v>
      </c>
      <c r="I545" t="s">
        <v>3592</v>
      </c>
      <c r="J545" s="758" t="str">
        <f t="shared" si="33"/>
        <v>一戸中中</v>
      </c>
      <c r="K545" s="757" t="s">
        <v>2834</v>
      </c>
      <c r="L545" s="13" t="str">
        <f t="shared" si="32"/>
        <v>ｶﾐﾀｲ ﾋﾛｷ</v>
      </c>
      <c r="M545" s="772"/>
      <c r="O545" s="13">
        <v>655</v>
      </c>
      <c r="P545" s="647" t="s">
        <v>821</v>
      </c>
      <c r="Q545" s="757" t="s">
        <v>6190</v>
      </c>
      <c r="R545" s="757" t="s">
        <v>5694</v>
      </c>
      <c r="S545" s="757" t="s">
        <v>118</v>
      </c>
      <c r="T545" s="757" t="s">
        <v>4414</v>
      </c>
      <c r="U545" s="757">
        <v>3</v>
      </c>
      <c r="W545" s="649" t="str">
        <f>IF($S545="","",(VLOOKUP($S545,所属・種目コード!$B$2:$D$160,3,0)))</f>
        <v>031125</v>
      </c>
      <c r="X545" t="s">
        <v>3592</v>
      </c>
      <c r="Y545" s="758" t="str">
        <f t="shared" si="34"/>
        <v>室根中中</v>
      </c>
      <c r="Z545" s="757" t="s">
        <v>4956</v>
      </c>
      <c r="AA545" s="769" t="str">
        <f t="shared" si="35"/>
        <v>ｻｲﾄｳ ﾘｵﾝ</v>
      </c>
    </row>
    <row r="546" spans="2:27" ht="17" customHeight="1">
      <c r="B546" s="757">
        <v>655</v>
      </c>
      <c r="C546" s="757" t="s">
        <v>7672</v>
      </c>
      <c r="D546" s="757" t="s">
        <v>1542</v>
      </c>
      <c r="E546" s="757" t="s">
        <v>128</v>
      </c>
      <c r="F546" s="757">
        <v>1</v>
      </c>
      <c r="G546" s="757">
        <v>2</v>
      </c>
      <c r="H546" s="649" t="str">
        <f>IF($E546="","",(VLOOKUP($E546,所属・種目コード!$B$2:$D$160,3,0)))</f>
        <v>031127</v>
      </c>
      <c r="I546" t="s">
        <v>3592</v>
      </c>
      <c r="J546" s="758" t="str">
        <f t="shared" si="33"/>
        <v>一戸中中</v>
      </c>
      <c r="K546" s="757" t="s">
        <v>2835</v>
      </c>
      <c r="L546" s="13" t="str">
        <f t="shared" si="32"/>
        <v>ｼﾞｿﾞｳﾄﾞｳ ｲｵﾘ</v>
      </c>
      <c r="M546" s="772"/>
      <c r="O546" s="13">
        <v>656</v>
      </c>
      <c r="P546" s="647" t="s">
        <v>821</v>
      </c>
      <c r="Q546" s="757" t="s">
        <v>6191</v>
      </c>
      <c r="R546" s="757" t="s">
        <v>5695</v>
      </c>
      <c r="S546" s="757" t="s">
        <v>118</v>
      </c>
      <c r="T546" s="757" t="s">
        <v>4414</v>
      </c>
      <c r="U546" s="757">
        <v>3</v>
      </c>
      <c r="W546" s="649" t="str">
        <f>IF($S546="","",(VLOOKUP($S546,所属・種目コード!$B$2:$D$160,3,0)))</f>
        <v>031125</v>
      </c>
      <c r="X546" t="s">
        <v>3592</v>
      </c>
      <c r="Y546" s="758" t="str">
        <f t="shared" si="34"/>
        <v>室根中中</v>
      </c>
      <c r="Z546" s="757" t="s">
        <v>4957</v>
      </c>
      <c r="AA546" s="769" t="str">
        <f t="shared" si="35"/>
        <v>ｽｶﾞﾜﾗ ﾕｳﾘ</v>
      </c>
    </row>
    <row r="547" spans="2:27" ht="17" customHeight="1">
      <c r="B547" s="757">
        <v>656</v>
      </c>
      <c r="C547" s="757" t="s">
        <v>7758</v>
      </c>
      <c r="D547" s="757" t="s">
        <v>3885</v>
      </c>
      <c r="E547" s="757" t="s">
        <v>128</v>
      </c>
      <c r="F547" s="757">
        <v>1</v>
      </c>
      <c r="G547" s="757">
        <v>2</v>
      </c>
      <c r="H547" s="649" t="str">
        <f>IF($E547="","",(VLOOKUP($E547,所属・種目コード!$B$2:$D$160,3,0)))</f>
        <v>031127</v>
      </c>
      <c r="I547" t="s">
        <v>3592</v>
      </c>
      <c r="J547" s="758" t="str">
        <f t="shared" si="33"/>
        <v>一戸中中</v>
      </c>
      <c r="K547" s="757" t="s">
        <v>2836</v>
      </c>
      <c r="L547" s="13" t="str">
        <f t="shared" si="32"/>
        <v>ﾀｼﾛ ｽｸﾞﾙ</v>
      </c>
      <c r="M547" s="772"/>
      <c r="O547" s="13">
        <v>657</v>
      </c>
      <c r="P547" s="647" t="s">
        <v>821</v>
      </c>
      <c r="Q547" s="757" t="s">
        <v>6192</v>
      </c>
      <c r="R547" s="757" t="s">
        <v>5696</v>
      </c>
      <c r="S547" s="757" t="s">
        <v>118</v>
      </c>
      <c r="T547" s="757" t="s">
        <v>4414</v>
      </c>
      <c r="U547" s="757">
        <v>3</v>
      </c>
      <c r="W547" s="649" t="str">
        <f>IF($S547="","",(VLOOKUP($S547,所属・種目コード!$B$2:$D$160,3,0)))</f>
        <v>031125</v>
      </c>
      <c r="X547" t="s">
        <v>3592</v>
      </c>
      <c r="Y547" s="758" t="str">
        <f t="shared" si="34"/>
        <v>室根中中</v>
      </c>
      <c r="Z547" s="757" t="s">
        <v>4958</v>
      </c>
      <c r="AA547" s="769" t="str">
        <f t="shared" si="35"/>
        <v>ﾐｳﾗ ｱﾝﾘ</v>
      </c>
    </row>
    <row r="548" spans="2:27" ht="17" customHeight="1">
      <c r="B548" s="757">
        <v>657</v>
      </c>
      <c r="C548" s="757" t="s">
        <v>7759</v>
      </c>
      <c r="D548" s="757" t="s">
        <v>1543</v>
      </c>
      <c r="E548" s="757" t="s">
        <v>128</v>
      </c>
      <c r="F548" s="757">
        <v>1</v>
      </c>
      <c r="G548" s="757">
        <v>2</v>
      </c>
      <c r="H548" s="649" t="str">
        <f>IF($E548="","",(VLOOKUP($E548,所属・種目コード!$B$2:$D$160,3,0)))</f>
        <v>031127</v>
      </c>
      <c r="I548" t="s">
        <v>3592</v>
      </c>
      <c r="J548" s="758" t="str">
        <f t="shared" si="33"/>
        <v>一戸中中</v>
      </c>
      <c r="K548" s="757" t="s">
        <v>2837</v>
      </c>
      <c r="L548" s="13" t="str">
        <f t="shared" si="32"/>
        <v>ﾆｼﾀﾞﾃ ﾊﾔﾃ</v>
      </c>
      <c r="M548" s="772"/>
      <c r="O548" s="13">
        <v>658</v>
      </c>
      <c r="P548" s="647" t="s">
        <v>821</v>
      </c>
      <c r="Q548" s="757" t="s">
        <v>6193</v>
      </c>
      <c r="R548" s="757" t="s">
        <v>5697</v>
      </c>
      <c r="S548" s="757" t="s">
        <v>118</v>
      </c>
      <c r="T548" s="757" t="s">
        <v>4414</v>
      </c>
      <c r="U548" s="757">
        <v>2</v>
      </c>
      <c r="W548" s="649" t="str">
        <f>IF($S548="","",(VLOOKUP($S548,所属・種目コード!$B$2:$D$160,3,0)))</f>
        <v>031125</v>
      </c>
      <c r="X548" t="s">
        <v>3592</v>
      </c>
      <c r="Y548" s="758" t="str">
        <f t="shared" si="34"/>
        <v>室根中中</v>
      </c>
      <c r="Z548" s="757" t="s">
        <v>4959</v>
      </c>
      <c r="AA548" s="769" t="str">
        <f t="shared" si="35"/>
        <v>ｽｶﾞﾜﾗ ﾏﾅ</v>
      </c>
    </row>
    <row r="549" spans="2:27" ht="17" customHeight="1">
      <c r="B549" s="757">
        <v>658</v>
      </c>
      <c r="C549" s="757" t="s">
        <v>7673</v>
      </c>
      <c r="D549" s="757" t="s">
        <v>1530</v>
      </c>
      <c r="E549" s="757" t="s">
        <v>426</v>
      </c>
      <c r="F549" s="757">
        <v>1</v>
      </c>
      <c r="G549" s="757">
        <v>3</v>
      </c>
      <c r="H549" s="649" t="str">
        <f>IF($E549="","",(VLOOKUP($E549,所属・種目コード!$B$2:$D$160,3,0)))</f>
        <v>031230</v>
      </c>
      <c r="I549" t="s">
        <v>3592</v>
      </c>
      <c r="J549" s="758" t="str">
        <f t="shared" si="33"/>
        <v>盛岡仙北中中</v>
      </c>
      <c r="K549" s="757" t="s">
        <v>2838</v>
      </c>
      <c r="L549" s="13" t="str">
        <f t="shared" si="32"/>
        <v>ｽｽﾞｷ ｺｳﾀﾛｳ</v>
      </c>
      <c r="M549" s="772"/>
      <c r="O549" s="13">
        <v>659</v>
      </c>
      <c r="P549" s="647" t="s">
        <v>821</v>
      </c>
      <c r="Q549" s="757" t="s">
        <v>8014</v>
      </c>
      <c r="R549" s="757" t="s">
        <v>5698</v>
      </c>
      <c r="S549" s="757" t="s">
        <v>5982</v>
      </c>
      <c r="T549" s="757" t="s">
        <v>4414</v>
      </c>
      <c r="U549" s="757">
        <v>3</v>
      </c>
      <c r="W549" s="649" t="str">
        <f>IF($S549="","",(VLOOKUP($S549,所属・種目コード!$B$2:$D$160,3,0)))</f>
        <v>031529</v>
      </c>
      <c r="X549" t="s">
        <v>3592</v>
      </c>
      <c r="Y549" s="758" t="str">
        <f t="shared" si="34"/>
        <v>久慈宇部中中</v>
      </c>
      <c r="Z549" s="757" t="s">
        <v>4960</v>
      </c>
      <c r="AA549" s="769" t="str">
        <f t="shared" si="35"/>
        <v>ｵｵﾐﾁ ｿﾗ</v>
      </c>
    </row>
    <row r="550" spans="2:27" ht="17" customHeight="1">
      <c r="B550" s="757">
        <v>659</v>
      </c>
      <c r="C550" s="757" t="s">
        <v>7674</v>
      </c>
      <c r="D550" s="757" t="s">
        <v>1531</v>
      </c>
      <c r="E550" s="757" t="s">
        <v>426</v>
      </c>
      <c r="F550" s="757">
        <v>1</v>
      </c>
      <c r="G550" s="757">
        <v>3</v>
      </c>
      <c r="H550" s="649" t="str">
        <f>IF($E550="","",(VLOOKUP($E550,所属・種目コード!$B$2:$D$160,3,0)))</f>
        <v>031230</v>
      </c>
      <c r="I550" t="s">
        <v>3592</v>
      </c>
      <c r="J550" s="758" t="str">
        <f t="shared" si="33"/>
        <v>盛岡仙北中中</v>
      </c>
      <c r="K550" s="757" t="s">
        <v>2839</v>
      </c>
      <c r="L550" s="13" t="str">
        <f t="shared" si="32"/>
        <v>ﾁﾊﾞ ﾘｭｳﾉｽｹ</v>
      </c>
      <c r="M550" s="772"/>
      <c r="O550" s="13">
        <v>660</v>
      </c>
      <c r="P550" s="647" t="s">
        <v>821</v>
      </c>
      <c r="Q550" s="757" t="s">
        <v>6194</v>
      </c>
      <c r="R550" s="757" t="s">
        <v>5699</v>
      </c>
      <c r="S550" s="757" t="s">
        <v>5987</v>
      </c>
      <c r="T550" s="757" t="s">
        <v>4414</v>
      </c>
      <c r="U550" s="757">
        <v>3</v>
      </c>
      <c r="W550" s="649" t="str">
        <f>IF($S550="","",(VLOOKUP($S550,所属・種目コード!$B$2:$D$160,3,0)))</f>
        <v>031186</v>
      </c>
      <c r="X550" t="s">
        <v>3592</v>
      </c>
      <c r="Y550" s="758" t="str">
        <f t="shared" si="34"/>
        <v>野田中中</v>
      </c>
      <c r="Z550" s="757" t="s">
        <v>4961</v>
      </c>
      <c r="AA550" s="769" t="str">
        <f t="shared" si="35"/>
        <v>ﾏｲﾀ ﾘﾉ</v>
      </c>
    </row>
    <row r="551" spans="2:27" ht="17" customHeight="1">
      <c r="B551" s="757">
        <v>660</v>
      </c>
      <c r="C551" s="757" t="s">
        <v>7675</v>
      </c>
      <c r="D551" s="757" t="s">
        <v>1532</v>
      </c>
      <c r="E551" s="757" t="s">
        <v>426</v>
      </c>
      <c r="F551" s="757">
        <v>1</v>
      </c>
      <c r="G551" s="757">
        <v>3</v>
      </c>
      <c r="H551" s="649" t="str">
        <f>IF($E551="","",(VLOOKUP($E551,所属・種目コード!$B$2:$D$160,3,0)))</f>
        <v>031230</v>
      </c>
      <c r="I551" t="s">
        <v>3592</v>
      </c>
      <c r="J551" s="758" t="str">
        <f t="shared" si="33"/>
        <v>盛岡仙北中中</v>
      </c>
      <c r="K551" s="757" t="s">
        <v>2840</v>
      </c>
      <c r="L551" s="13" t="str">
        <f t="shared" si="32"/>
        <v>ﾋﾗﾉﾊﾗ ｹｲﾀ</v>
      </c>
      <c r="M551" s="772"/>
      <c r="O551" s="13">
        <v>661</v>
      </c>
      <c r="P551" s="647" t="s">
        <v>821</v>
      </c>
      <c r="Q551" s="757" t="s">
        <v>6486</v>
      </c>
      <c r="R551" s="757" t="s">
        <v>1945</v>
      </c>
      <c r="S551" s="757" t="s">
        <v>5987</v>
      </c>
      <c r="T551" s="757" t="s">
        <v>4414</v>
      </c>
      <c r="U551" s="757">
        <v>3</v>
      </c>
      <c r="W551" s="649" t="str">
        <f>IF($S551="","",(VLOOKUP($S551,所属・種目コード!$B$2:$D$160,3,0)))</f>
        <v>031186</v>
      </c>
      <c r="X551" t="s">
        <v>3592</v>
      </c>
      <c r="Y551" s="758" t="str">
        <f t="shared" si="34"/>
        <v>野田中中</v>
      </c>
      <c r="Z551" s="757" t="s">
        <v>4829</v>
      </c>
      <c r="AA551" s="769" t="str">
        <f t="shared" si="35"/>
        <v>ﾖｼﾀﾞ ｻｸﾗ</v>
      </c>
    </row>
    <row r="552" spans="2:27" ht="17" customHeight="1">
      <c r="B552" s="757">
        <v>661</v>
      </c>
      <c r="C552" s="757" t="s">
        <v>7023</v>
      </c>
      <c r="D552" s="757" t="s">
        <v>1533</v>
      </c>
      <c r="E552" s="757" t="s">
        <v>426</v>
      </c>
      <c r="F552" s="757">
        <v>1</v>
      </c>
      <c r="G552" s="757">
        <v>3</v>
      </c>
      <c r="H552" s="649" t="str">
        <f>IF($E552="","",(VLOOKUP($E552,所属・種目コード!$B$2:$D$160,3,0)))</f>
        <v>031230</v>
      </c>
      <c r="I552" t="s">
        <v>3592</v>
      </c>
      <c r="J552" s="758" t="str">
        <f t="shared" si="33"/>
        <v>盛岡仙北中中</v>
      </c>
      <c r="K552" s="757" t="s">
        <v>2841</v>
      </c>
      <c r="L552" s="13" t="str">
        <f t="shared" si="32"/>
        <v>ﾐｻﾜ ｷｮｳﾀ</v>
      </c>
      <c r="M552" s="772"/>
      <c r="O552" s="13">
        <v>662</v>
      </c>
      <c r="P552" s="647" t="s">
        <v>821</v>
      </c>
      <c r="Q552" s="757" t="s">
        <v>6195</v>
      </c>
      <c r="R552" s="757" t="s">
        <v>5700</v>
      </c>
      <c r="S552" s="757" t="s">
        <v>5987</v>
      </c>
      <c r="T552" s="757" t="s">
        <v>4414</v>
      </c>
      <c r="U552" s="757">
        <v>2</v>
      </c>
      <c r="W552" s="649" t="str">
        <f>IF($S552="","",(VLOOKUP($S552,所属・種目コード!$B$2:$D$160,3,0)))</f>
        <v>031186</v>
      </c>
      <c r="X552" t="s">
        <v>3592</v>
      </c>
      <c r="Y552" s="758" t="str">
        <f t="shared" si="34"/>
        <v>野田中中</v>
      </c>
      <c r="Z552" s="757" t="s">
        <v>4962</v>
      </c>
      <c r="AA552" s="769" t="str">
        <f t="shared" si="35"/>
        <v>ｲｽﾞﾐｶﾜ ﾕﾒﾊ</v>
      </c>
    </row>
    <row r="553" spans="2:27" ht="17" customHeight="1">
      <c r="B553" s="757">
        <v>662</v>
      </c>
      <c r="C553" s="757" t="s">
        <v>7024</v>
      </c>
      <c r="D553" s="757" t="s">
        <v>1534</v>
      </c>
      <c r="E553" s="757" t="s">
        <v>426</v>
      </c>
      <c r="F553" s="757">
        <v>1</v>
      </c>
      <c r="G553" s="757">
        <v>3</v>
      </c>
      <c r="H553" s="649" t="str">
        <f>IF($E553="","",(VLOOKUP($E553,所属・種目コード!$B$2:$D$160,3,0)))</f>
        <v>031230</v>
      </c>
      <c r="I553" t="s">
        <v>3592</v>
      </c>
      <c r="J553" s="758" t="str">
        <f t="shared" si="33"/>
        <v>盛岡仙北中中</v>
      </c>
      <c r="K553" s="757" t="s">
        <v>2842</v>
      </c>
      <c r="L553" s="13" t="str">
        <f t="shared" si="32"/>
        <v>ﾑﾗﾔﾏ ｷｮｳｾｲ</v>
      </c>
      <c r="M553" s="772"/>
      <c r="O553" s="13">
        <v>663</v>
      </c>
      <c r="P553" s="647" t="s">
        <v>821</v>
      </c>
      <c r="Q553" s="757" t="s">
        <v>6196</v>
      </c>
      <c r="R553" s="757" t="s">
        <v>5701</v>
      </c>
      <c r="S553" s="757" t="s">
        <v>5987</v>
      </c>
      <c r="T553" s="757" t="s">
        <v>4414</v>
      </c>
      <c r="U553" s="757">
        <v>2</v>
      </c>
      <c r="W553" s="649" t="str">
        <f>IF($S553="","",(VLOOKUP($S553,所属・種目コード!$B$2:$D$160,3,0)))</f>
        <v>031186</v>
      </c>
      <c r="X553" t="s">
        <v>3592</v>
      </c>
      <c r="Y553" s="758" t="str">
        <f t="shared" si="34"/>
        <v>野田中中</v>
      </c>
      <c r="Z553" s="757" t="s">
        <v>4963</v>
      </c>
      <c r="AA553" s="769" t="str">
        <f t="shared" si="35"/>
        <v>ｵｵｻﾜ ﾁﾋﾛ</v>
      </c>
    </row>
    <row r="554" spans="2:27" ht="17" customHeight="1">
      <c r="B554" s="757">
        <v>663</v>
      </c>
      <c r="C554" s="757" t="s">
        <v>7760</v>
      </c>
      <c r="D554" s="757" t="s">
        <v>1535</v>
      </c>
      <c r="E554" s="757" t="s">
        <v>426</v>
      </c>
      <c r="F554" s="757">
        <v>1</v>
      </c>
      <c r="G554" s="757">
        <v>3</v>
      </c>
      <c r="H554" s="649" t="str">
        <f>IF($E554="","",(VLOOKUP($E554,所属・種目コード!$B$2:$D$160,3,0)))</f>
        <v>031230</v>
      </c>
      <c r="I554" t="s">
        <v>3592</v>
      </c>
      <c r="J554" s="758" t="str">
        <f t="shared" si="33"/>
        <v>盛岡仙北中中</v>
      </c>
      <c r="K554" s="757" t="s">
        <v>2843</v>
      </c>
      <c r="L554" s="13" t="str">
        <f t="shared" si="32"/>
        <v>ﾖﾈｸﾗ ｷﾞﾝ</v>
      </c>
      <c r="M554" s="772"/>
      <c r="O554" s="13">
        <v>664</v>
      </c>
      <c r="P554" s="647" t="s">
        <v>821</v>
      </c>
      <c r="Q554" s="757" t="s">
        <v>6197</v>
      </c>
      <c r="R554" s="757" t="s">
        <v>5702</v>
      </c>
      <c r="S554" s="757" t="s">
        <v>5987</v>
      </c>
      <c r="T554" s="757" t="s">
        <v>4414</v>
      </c>
      <c r="U554" s="757">
        <v>2</v>
      </c>
      <c r="W554" s="649" t="str">
        <f>IF($S554="","",(VLOOKUP($S554,所属・種目コード!$B$2:$D$160,3,0)))</f>
        <v>031186</v>
      </c>
      <c r="X554" t="s">
        <v>3592</v>
      </c>
      <c r="Y554" s="758" t="str">
        <f t="shared" si="34"/>
        <v>野田中中</v>
      </c>
      <c r="Z554" s="757" t="s">
        <v>4964</v>
      </c>
      <c r="AA554" s="769" t="str">
        <f t="shared" si="35"/>
        <v>ﾄﾀﾞﾃ ﾜｶﾅ</v>
      </c>
    </row>
    <row r="555" spans="2:27" ht="17" customHeight="1">
      <c r="B555" s="757">
        <v>664</v>
      </c>
      <c r="C555" s="757" t="s">
        <v>7025</v>
      </c>
      <c r="D555" s="757" t="s">
        <v>3886</v>
      </c>
      <c r="E555" s="757" t="s">
        <v>431</v>
      </c>
      <c r="F555" s="757">
        <v>1</v>
      </c>
      <c r="G555" s="757">
        <v>3</v>
      </c>
      <c r="H555" s="649" t="str">
        <f>IF($E555="","",(VLOOKUP($E555,所属・種目コード!$B$2:$D$160,3,0)))</f>
        <v>031235</v>
      </c>
      <c r="I555" t="s">
        <v>3592</v>
      </c>
      <c r="J555" s="758" t="str">
        <f t="shared" si="33"/>
        <v>盛岡松園中中</v>
      </c>
      <c r="K555" s="757" t="s">
        <v>2844</v>
      </c>
      <c r="L555" s="13" t="str">
        <f t="shared" si="32"/>
        <v>ｻﾄｳ ﾘｵ</v>
      </c>
      <c r="M555" s="772"/>
      <c r="O555" s="13">
        <v>665</v>
      </c>
      <c r="P555" s="647" t="s">
        <v>821</v>
      </c>
      <c r="Q555" s="757" t="s">
        <v>6198</v>
      </c>
      <c r="R555" s="757" t="s">
        <v>5703</v>
      </c>
      <c r="S555" s="757" t="s">
        <v>265</v>
      </c>
      <c r="T555" s="757" t="s">
        <v>4414</v>
      </c>
      <c r="U555" s="757">
        <v>3</v>
      </c>
      <c r="W555" s="649" t="str">
        <f>IF($S555="","",(VLOOKUP($S555,所属・種目コード!$B$2:$D$160,3,0)))</f>
        <v>031158</v>
      </c>
      <c r="X555" t="s">
        <v>3592</v>
      </c>
      <c r="Y555" s="758" t="str">
        <f t="shared" si="34"/>
        <v>久慈中中</v>
      </c>
      <c r="Z555" s="757" t="s">
        <v>4965</v>
      </c>
      <c r="AA555" s="769" t="str">
        <f t="shared" si="35"/>
        <v>ｲﾜｷ ﾊﾙｶ</v>
      </c>
    </row>
    <row r="556" spans="2:27" ht="17" customHeight="1">
      <c r="B556" s="757">
        <v>665</v>
      </c>
      <c r="C556" s="757" t="s">
        <v>7026</v>
      </c>
      <c r="D556" s="757" t="s">
        <v>3887</v>
      </c>
      <c r="E556" s="757" t="s">
        <v>431</v>
      </c>
      <c r="F556" s="757">
        <v>1</v>
      </c>
      <c r="G556" s="757">
        <v>3</v>
      </c>
      <c r="H556" s="649" t="str">
        <f>IF($E556="","",(VLOOKUP($E556,所属・種目コード!$B$2:$D$160,3,0)))</f>
        <v>031235</v>
      </c>
      <c r="I556" t="s">
        <v>3592</v>
      </c>
      <c r="J556" s="758" t="str">
        <f t="shared" si="33"/>
        <v>盛岡松園中中</v>
      </c>
      <c r="K556" s="757" t="s">
        <v>2845</v>
      </c>
      <c r="L556" s="13" t="str">
        <f t="shared" si="32"/>
        <v>ﾀｶﾊｼ ｶｲﾄ</v>
      </c>
      <c r="M556" s="772"/>
      <c r="O556" s="13">
        <v>666</v>
      </c>
      <c r="P556" s="647" t="s">
        <v>821</v>
      </c>
      <c r="Q556" s="757" t="s">
        <v>2063</v>
      </c>
      <c r="R556" s="757" t="s">
        <v>1231</v>
      </c>
      <c r="S556" s="757" t="s">
        <v>265</v>
      </c>
      <c r="T556" s="757" t="s">
        <v>4414</v>
      </c>
      <c r="U556" s="757">
        <v>3</v>
      </c>
      <c r="W556" s="649" t="str">
        <f>IF($S556="","",(VLOOKUP($S556,所属・種目コード!$B$2:$D$160,3,0)))</f>
        <v>031158</v>
      </c>
      <c r="X556" t="s">
        <v>3592</v>
      </c>
      <c r="Y556" s="758" t="str">
        <f t="shared" si="34"/>
        <v>久慈中中</v>
      </c>
      <c r="Z556" s="757" t="s">
        <v>4966</v>
      </c>
      <c r="AA556" s="769" t="str">
        <f t="shared" si="35"/>
        <v>ｲﾜｷ ﾕﾒﾉ</v>
      </c>
    </row>
    <row r="557" spans="2:27" ht="17" customHeight="1">
      <c r="B557" s="757">
        <v>666</v>
      </c>
      <c r="C557" s="757" t="s">
        <v>7761</v>
      </c>
      <c r="D557" s="757" t="s">
        <v>3888</v>
      </c>
      <c r="E557" s="757" t="s">
        <v>431</v>
      </c>
      <c r="F557" s="757">
        <v>1</v>
      </c>
      <c r="G557" s="757">
        <v>3</v>
      </c>
      <c r="H557" s="649" t="str">
        <f>IF($E557="","",(VLOOKUP($E557,所属・種目コード!$B$2:$D$160,3,0)))</f>
        <v>031235</v>
      </c>
      <c r="I557" t="s">
        <v>3592</v>
      </c>
      <c r="J557" s="758" t="str">
        <f t="shared" si="33"/>
        <v>盛岡松園中中</v>
      </c>
      <c r="K557" s="757" t="s">
        <v>2846</v>
      </c>
      <c r="L557" s="13" t="str">
        <f t="shared" si="32"/>
        <v>ﾊﾀｹﾔﾏ ｶﾞｸ</v>
      </c>
      <c r="M557" s="772"/>
      <c r="O557" s="13">
        <v>667</v>
      </c>
      <c r="P557" s="647" t="s">
        <v>821</v>
      </c>
      <c r="Q557" s="773" t="s">
        <v>8015</v>
      </c>
      <c r="R557" s="757" t="s">
        <v>1232</v>
      </c>
      <c r="S557" s="757" t="s">
        <v>265</v>
      </c>
      <c r="T557" s="757" t="s">
        <v>4414</v>
      </c>
      <c r="U557" s="757">
        <v>3</v>
      </c>
      <c r="W557" s="649" t="str">
        <f>IF($S557="","",(VLOOKUP($S557,所属・種目コード!$B$2:$D$160,3,0)))</f>
        <v>031158</v>
      </c>
      <c r="X557" t="s">
        <v>3592</v>
      </c>
      <c r="Y557" s="758" t="str">
        <f t="shared" si="34"/>
        <v>久慈中中</v>
      </c>
      <c r="Z557" s="757" t="s">
        <v>4967</v>
      </c>
      <c r="AA557" s="769" t="str">
        <f t="shared" si="35"/>
        <v>ｳｨﾘｱﾑｽﾞﾌｨｵﾅ ﾌﾐ</v>
      </c>
    </row>
    <row r="558" spans="2:27" ht="17" customHeight="1">
      <c r="B558" s="757">
        <v>667</v>
      </c>
      <c r="C558" s="757" t="s">
        <v>7762</v>
      </c>
      <c r="D558" s="757" t="s">
        <v>3889</v>
      </c>
      <c r="E558" s="757" t="s">
        <v>431</v>
      </c>
      <c r="F558" s="757">
        <v>1</v>
      </c>
      <c r="G558" s="757">
        <v>3</v>
      </c>
      <c r="H558" s="649" t="str">
        <f>IF($E558="","",(VLOOKUP($E558,所属・種目コード!$B$2:$D$160,3,0)))</f>
        <v>031235</v>
      </c>
      <c r="I558" t="s">
        <v>3592</v>
      </c>
      <c r="J558" s="758" t="str">
        <f t="shared" si="33"/>
        <v>盛岡松園中中</v>
      </c>
      <c r="K558" s="757" t="s">
        <v>2847</v>
      </c>
      <c r="L558" s="13" t="str">
        <f t="shared" si="32"/>
        <v>ﾕｻﾞﾜ ﾂｶｻ</v>
      </c>
      <c r="M558" s="772"/>
      <c r="O558" s="13">
        <v>668</v>
      </c>
      <c r="P558" s="647" t="s">
        <v>821</v>
      </c>
      <c r="Q558" s="757" t="s">
        <v>6573</v>
      </c>
      <c r="R558" s="757" t="s">
        <v>5704</v>
      </c>
      <c r="S558" s="757" t="s">
        <v>265</v>
      </c>
      <c r="T558" s="757" t="s">
        <v>4414</v>
      </c>
      <c r="U558" s="757">
        <v>3</v>
      </c>
      <c r="W558" s="649" t="str">
        <f>IF($S558="","",(VLOOKUP($S558,所属・種目コード!$B$2:$D$160,3,0)))</f>
        <v>031158</v>
      </c>
      <c r="X558" t="s">
        <v>3592</v>
      </c>
      <c r="Y558" s="758" t="str">
        <f t="shared" si="34"/>
        <v>久慈中中</v>
      </c>
      <c r="Z558" s="757" t="s">
        <v>4968</v>
      </c>
      <c r="AA558" s="769" t="str">
        <f t="shared" si="35"/>
        <v>ｵｵｳﾁﾀﾞ ﾁﾋﾛ</v>
      </c>
    </row>
    <row r="559" spans="2:27" ht="17" customHeight="1">
      <c r="B559" s="757">
        <v>668</v>
      </c>
      <c r="C559" s="757" t="s">
        <v>7027</v>
      </c>
      <c r="D559" s="757" t="s">
        <v>3890</v>
      </c>
      <c r="E559" s="757" t="s">
        <v>431</v>
      </c>
      <c r="F559" s="757">
        <v>1</v>
      </c>
      <c r="G559" s="757">
        <v>3</v>
      </c>
      <c r="H559" s="649" t="str">
        <f>IF($E559="","",(VLOOKUP($E559,所属・種目コード!$B$2:$D$160,3,0)))</f>
        <v>031235</v>
      </c>
      <c r="I559" t="s">
        <v>3592</v>
      </c>
      <c r="J559" s="758" t="str">
        <f t="shared" si="33"/>
        <v>盛岡松園中中</v>
      </c>
      <c r="K559" s="757" t="s">
        <v>2848</v>
      </c>
      <c r="L559" s="13" t="str">
        <f t="shared" si="32"/>
        <v>ﾖｼﾀﾞ ｲﾌﾞｷ</v>
      </c>
      <c r="M559" s="772"/>
      <c r="O559" s="13">
        <v>669</v>
      </c>
      <c r="P559" s="647" t="s">
        <v>821</v>
      </c>
      <c r="Q559" s="757" t="s">
        <v>6574</v>
      </c>
      <c r="R559" s="757" t="s">
        <v>1233</v>
      </c>
      <c r="S559" s="757" t="s">
        <v>265</v>
      </c>
      <c r="T559" s="757" t="s">
        <v>4414</v>
      </c>
      <c r="U559" s="757">
        <v>3</v>
      </c>
      <c r="W559" s="649" t="str">
        <f>IF($S559="","",(VLOOKUP($S559,所属・種目コード!$B$2:$D$160,3,0)))</f>
        <v>031158</v>
      </c>
      <c r="X559" t="s">
        <v>3592</v>
      </c>
      <c r="Y559" s="758" t="str">
        <f t="shared" si="34"/>
        <v>久慈中中</v>
      </c>
      <c r="Z559" s="757" t="s">
        <v>4969</v>
      </c>
      <c r="AA559" s="769" t="str">
        <f t="shared" si="35"/>
        <v>ｻｻｷ ｻﾎ</v>
      </c>
    </row>
    <row r="560" spans="2:27" ht="17" customHeight="1">
      <c r="B560" s="757">
        <v>669</v>
      </c>
      <c r="C560" s="757" t="s">
        <v>7028</v>
      </c>
      <c r="D560" s="757" t="s">
        <v>3891</v>
      </c>
      <c r="E560" s="757" t="s">
        <v>431</v>
      </c>
      <c r="F560" s="757">
        <v>1</v>
      </c>
      <c r="G560" s="757">
        <v>2</v>
      </c>
      <c r="H560" s="649" t="str">
        <f>IF($E560="","",(VLOOKUP($E560,所属・種目コード!$B$2:$D$160,3,0)))</f>
        <v>031235</v>
      </c>
      <c r="I560" t="s">
        <v>3592</v>
      </c>
      <c r="J560" s="758" t="str">
        <f t="shared" si="33"/>
        <v>盛岡松園中中</v>
      </c>
      <c r="K560" s="757" t="s">
        <v>2849</v>
      </c>
      <c r="L560" s="13" t="str">
        <f t="shared" si="32"/>
        <v>ｵｻﾅｲ ｻｸﾔ</v>
      </c>
      <c r="M560" s="772"/>
      <c r="O560" s="13">
        <v>670</v>
      </c>
      <c r="P560" s="647" t="s">
        <v>821</v>
      </c>
      <c r="Q560" s="757" t="s">
        <v>8016</v>
      </c>
      <c r="R560" s="757" t="s">
        <v>5705</v>
      </c>
      <c r="S560" s="757" t="s">
        <v>265</v>
      </c>
      <c r="T560" s="757" t="s">
        <v>4414</v>
      </c>
      <c r="U560" s="757">
        <v>3</v>
      </c>
      <c r="W560" s="649" t="str">
        <f>IF($S560="","",(VLOOKUP($S560,所属・種目コード!$B$2:$D$160,3,0)))</f>
        <v>031158</v>
      </c>
      <c r="X560" t="s">
        <v>3592</v>
      </c>
      <c r="Y560" s="758" t="str">
        <f t="shared" si="34"/>
        <v>久慈中中</v>
      </c>
      <c r="Z560" s="757" t="s">
        <v>4970</v>
      </c>
      <c r="AA560" s="769" t="str">
        <f t="shared" si="35"/>
        <v>ｻﾜ ｶﾝﾅ</v>
      </c>
    </row>
    <row r="561" spans="2:27" ht="17" customHeight="1">
      <c r="B561" s="757">
        <v>670</v>
      </c>
      <c r="C561" s="757" t="s">
        <v>7029</v>
      </c>
      <c r="D561" s="757" t="s">
        <v>3892</v>
      </c>
      <c r="E561" s="757" t="s">
        <v>431</v>
      </c>
      <c r="F561" s="757">
        <v>1</v>
      </c>
      <c r="G561" s="757">
        <v>2</v>
      </c>
      <c r="H561" s="649" t="str">
        <f>IF($E561="","",(VLOOKUP($E561,所属・種目コード!$B$2:$D$160,3,0)))</f>
        <v>031235</v>
      </c>
      <c r="I561" t="s">
        <v>3592</v>
      </c>
      <c r="J561" s="758" t="str">
        <f t="shared" si="33"/>
        <v>盛岡松園中中</v>
      </c>
      <c r="K561" s="757" t="s">
        <v>2850</v>
      </c>
      <c r="L561" s="13" t="str">
        <f t="shared" si="32"/>
        <v>ﾅｶﾔﾏ ｹｲﾔ</v>
      </c>
      <c r="M561" s="772"/>
      <c r="O561" s="13">
        <v>671</v>
      </c>
      <c r="P561" s="647" t="s">
        <v>841</v>
      </c>
      <c r="Q561" s="757" t="s">
        <v>6575</v>
      </c>
      <c r="R561" s="757" t="s">
        <v>5706</v>
      </c>
      <c r="S561" s="757" t="s">
        <v>265</v>
      </c>
      <c r="T561" s="757" t="s">
        <v>4414</v>
      </c>
      <c r="U561" s="757">
        <v>3</v>
      </c>
      <c r="W561" s="649" t="str">
        <f>IF($S561="","",(VLOOKUP($S561,所属・種目コード!$B$2:$D$160,3,0)))</f>
        <v>031158</v>
      </c>
      <c r="X561" t="s">
        <v>3592</v>
      </c>
      <c r="Y561" s="758" t="str">
        <f t="shared" si="34"/>
        <v>久慈中中</v>
      </c>
      <c r="Z561" s="757" t="s">
        <v>4971</v>
      </c>
      <c r="AA561" s="769" t="str">
        <f t="shared" si="35"/>
        <v>ｾﾝﾀﾞｲ ﾋﾅﾀ</v>
      </c>
    </row>
    <row r="562" spans="2:27" ht="17" customHeight="1">
      <c r="B562" s="757">
        <v>671</v>
      </c>
      <c r="C562" s="757" t="s">
        <v>7030</v>
      </c>
      <c r="D562" s="757" t="s">
        <v>1648</v>
      </c>
      <c r="E562" s="757" t="s">
        <v>229</v>
      </c>
      <c r="F562" s="757">
        <v>1</v>
      </c>
      <c r="G562" s="757">
        <v>3</v>
      </c>
      <c r="H562" s="649" t="str">
        <f>IF($E562="","",(VLOOKUP($E562,所属・種目コード!$B$2:$D$160,3,0)))</f>
        <v>031149</v>
      </c>
      <c r="I562" t="s">
        <v>3592</v>
      </c>
      <c r="J562" s="758" t="str">
        <f t="shared" si="33"/>
        <v>北上飯豊中中</v>
      </c>
      <c r="K562" s="757" t="s">
        <v>2851</v>
      </c>
      <c r="L562" s="13" t="str">
        <f t="shared" si="32"/>
        <v>ｵﾀﾞ ﾃﾂﾔ</v>
      </c>
      <c r="M562" s="772"/>
      <c r="O562" s="13">
        <v>672</v>
      </c>
      <c r="P562" s="647" t="s">
        <v>841</v>
      </c>
      <c r="Q562" s="757" t="s">
        <v>1234</v>
      </c>
      <c r="R562" s="757" t="s">
        <v>1235</v>
      </c>
      <c r="S562" s="757" t="s">
        <v>265</v>
      </c>
      <c r="T562" s="757" t="s">
        <v>4414</v>
      </c>
      <c r="U562" s="757">
        <v>3</v>
      </c>
      <c r="W562" s="649" t="str">
        <f>IF($S562="","",(VLOOKUP($S562,所属・種目コード!$B$2:$D$160,3,0)))</f>
        <v>031158</v>
      </c>
      <c r="X562" t="s">
        <v>3592</v>
      </c>
      <c r="Y562" s="758" t="str">
        <f t="shared" si="34"/>
        <v>久慈中中</v>
      </c>
      <c r="Z562" s="757" t="s">
        <v>4972</v>
      </c>
      <c r="AA562" s="769" t="str">
        <f t="shared" si="35"/>
        <v>ﾀｶﾏﾂ ﾐｵ</v>
      </c>
    </row>
    <row r="563" spans="2:27" ht="17" customHeight="1">
      <c r="B563" s="757">
        <v>672</v>
      </c>
      <c r="C563" s="757" t="s">
        <v>7763</v>
      </c>
      <c r="D563" s="757" t="s">
        <v>1649</v>
      </c>
      <c r="E563" s="757" t="s">
        <v>229</v>
      </c>
      <c r="F563" s="757">
        <v>1</v>
      </c>
      <c r="G563" s="757">
        <v>3</v>
      </c>
      <c r="H563" s="649" t="str">
        <f>IF($E563="","",(VLOOKUP($E563,所属・種目コード!$B$2:$D$160,3,0)))</f>
        <v>031149</v>
      </c>
      <c r="I563" t="s">
        <v>3592</v>
      </c>
      <c r="J563" s="758" t="str">
        <f t="shared" si="33"/>
        <v>北上飯豊中中</v>
      </c>
      <c r="K563" s="757" t="s">
        <v>2852</v>
      </c>
      <c r="L563" s="13" t="str">
        <f t="shared" si="32"/>
        <v>ｽｷﾞｻﾜ ﾋｶﾙ</v>
      </c>
      <c r="M563" s="772"/>
      <c r="O563" s="13">
        <v>673</v>
      </c>
      <c r="P563" s="647" t="s">
        <v>841</v>
      </c>
      <c r="Q563" s="757" t="s">
        <v>6199</v>
      </c>
      <c r="R563" s="757" t="s">
        <v>5707</v>
      </c>
      <c r="S563" s="757" t="s">
        <v>265</v>
      </c>
      <c r="T563" s="757" t="s">
        <v>4414</v>
      </c>
      <c r="U563" s="757">
        <v>3</v>
      </c>
      <c r="W563" s="649" t="str">
        <f>IF($S563="","",(VLOOKUP($S563,所属・種目コード!$B$2:$D$160,3,0)))</f>
        <v>031158</v>
      </c>
      <c r="X563" t="s">
        <v>3592</v>
      </c>
      <c r="Y563" s="758" t="str">
        <f t="shared" si="34"/>
        <v>久慈中中</v>
      </c>
      <c r="Z563" s="757" t="s">
        <v>4973</v>
      </c>
      <c r="AA563" s="769" t="str">
        <f t="shared" si="35"/>
        <v>ﾗﾝﾊﾞ ﾕﾐ</v>
      </c>
    </row>
    <row r="564" spans="2:27" ht="17" customHeight="1">
      <c r="B564" s="757">
        <v>673</v>
      </c>
      <c r="C564" s="757" t="s">
        <v>7031</v>
      </c>
      <c r="D564" s="757" t="s">
        <v>1068</v>
      </c>
      <c r="E564" s="757" t="s">
        <v>229</v>
      </c>
      <c r="F564" s="757">
        <v>1</v>
      </c>
      <c r="G564" s="757">
        <v>3</v>
      </c>
      <c r="H564" s="649" t="str">
        <f>IF($E564="","",(VLOOKUP($E564,所属・種目コード!$B$2:$D$160,3,0)))</f>
        <v>031149</v>
      </c>
      <c r="I564" t="s">
        <v>3592</v>
      </c>
      <c r="J564" s="758" t="str">
        <f t="shared" si="33"/>
        <v>北上飯豊中中</v>
      </c>
      <c r="K564" s="757" t="s">
        <v>2406</v>
      </c>
      <c r="L564" s="13" t="str">
        <f t="shared" si="32"/>
        <v>ﾀｶﾊｼ ｹｲﾀ</v>
      </c>
      <c r="M564" s="772"/>
      <c r="O564" s="13">
        <v>674</v>
      </c>
      <c r="P564" s="647" t="s">
        <v>841</v>
      </c>
      <c r="Q564" s="757" t="s">
        <v>6200</v>
      </c>
      <c r="R564" s="757" t="s">
        <v>5708</v>
      </c>
      <c r="S564" s="757" t="s">
        <v>265</v>
      </c>
      <c r="T564" s="757" t="s">
        <v>4414</v>
      </c>
      <c r="U564" s="757">
        <v>2</v>
      </c>
      <c r="W564" s="649" t="str">
        <f>IF($S564="","",(VLOOKUP($S564,所属・種目コード!$B$2:$D$160,3,0)))</f>
        <v>031158</v>
      </c>
      <c r="X564" t="s">
        <v>3592</v>
      </c>
      <c r="Y564" s="758" t="str">
        <f t="shared" si="34"/>
        <v>久慈中中</v>
      </c>
      <c r="Z564" s="757" t="s">
        <v>4974</v>
      </c>
      <c r="AA564" s="769" t="str">
        <f t="shared" si="35"/>
        <v>ｸﾏｶﾞｲ ﾒｲ</v>
      </c>
    </row>
    <row r="565" spans="2:27" ht="17" customHeight="1">
      <c r="B565" s="757">
        <v>674</v>
      </c>
      <c r="C565" s="757" t="s">
        <v>7032</v>
      </c>
      <c r="D565" s="757" t="s">
        <v>3893</v>
      </c>
      <c r="E565" s="757" t="s">
        <v>229</v>
      </c>
      <c r="F565" s="757">
        <v>1</v>
      </c>
      <c r="G565" s="757">
        <v>3</v>
      </c>
      <c r="H565" s="649" t="str">
        <f>IF($E565="","",(VLOOKUP($E565,所属・種目コード!$B$2:$D$160,3,0)))</f>
        <v>031149</v>
      </c>
      <c r="I565" t="s">
        <v>3592</v>
      </c>
      <c r="J565" s="758" t="str">
        <f t="shared" si="33"/>
        <v>北上飯豊中中</v>
      </c>
      <c r="K565" s="757" t="s">
        <v>2853</v>
      </c>
      <c r="L565" s="13" t="str">
        <f t="shared" si="32"/>
        <v>ﾄﾀﾞ ﾄﾓﾔ</v>
      </c>
      <c r="M565" s="772"/>
      <c r="O565" s="13">
        <v>675</v>
      </c>
      <c r="P565" s="647" t="s">
        <v>1437</v>
      </c>
      <c r="Q565" s="757" t="s">
        <v>6201</v>
      </c>
      <c r="R565" s="757" t="s">
        <v>1865</v>
      </c>
      <c r="S565" s="757" t="s">
        <v>265</v>
      </c>
      <c r="T565" s="757" t="s">
        <v>4414</v>
      </c>
      <c r="U565" s="757">
        <v>2</v>
      </c>
      <c r="W565" s="649" t="str">
        <f>IF($S565="","",(VLOOKUP($S565,所属・種目コード!$B$2:$D$160,3,0)))</f>
        <v>031158</v>
      </c>
      <c r="X565" t="s">
        <v>3592</v>
      </c>
      <c r="Y565" s="758" t="str">
        <f t="shared" si="34"/>
        <v>久慈中中</v>
      </c>
      <c r="Z565" s="757" t="s">
        <v>4464</v>
      </c>
      <c r="AA565" s="769" t="str">
        <f t="shared" si="35"/>
        <v>ﾀｶﾊｼ ﾘｵ</v>
      </c>
    </row>
    <row r="566" spans="2:27" ht="17" customHeight="1">
      <c r="B566" s="757">
        <v>675</v>
      </c>
      <c r="C566" s="757" t="s">
        <v>7033</v>
      </c>
      <c r="D566" s="757" t="s">
        <v>3797</v>
      </c>
      <c r="E566" s="757" t="s">
        <v>229</v>
      </c>
      <c r="F566" s="757">
        <v>1</v>
      </c>
      <c r="G566" s="757">
        <v>2</v>
      </c>
      <c r="H566" s="649" t="str">
        <f>IF($E566="","",(VLOOKUP($E566,所属・種目コード!$B$2:$D$160,3,0)))</f>
        <v>031149</v>
      </c>
      <c r="I566" t="s">
        <v>3592</v>
      </c>
      <c r="J566" s="758" t="str">
        <f t="shared" si="33"/>
        <v>北上飯豊中中</v>
      </c>
      <c r="K566" s="757" t="s">
        <v>2698</v>
      </c>
      <c r="L566" s="13" t="str">
        <f t="shared" si="32"/>
        <v>ﾀｶﾊｼ ﾊﾙｷ</v>
      </c>
      <c r="M566" s="772"/>
      <c r="O566" s="13">
        <v>676</v>
      </c>
      <c r="P566" s="647" t="s">
        <v>1437</v>
      </c>
      <c r="Q566" s="757" t="s">
        <v>6202</v>
      </c>
      <c r="R566" s="757" t="s">
        <v>5709</v>
      </c>
      <c r="S566" s="757" t="s">
        <v>265</v>
      </c>
      <c r="T566" s="757" t="s">
        <v>4414</v>
      </c>
      <c r="U566" s="757">
        <v>2</v>
      </c>
      <c r="W566" s="649" t="str">
        <f>IF($S566="","",(VLOOKUP($S566,所属・種目コード!$B$2:$D$160,3,0)))</f>
        <v>031158</v>
      </c>
      <c r="X566" t="s">
        <v>3592</v>
      </c>
      <c r="Y566" s="758" t="str">
        <f t="shared" si="34"/>
        <v>久慈中中</v>
      </c>
      <c r="Z566" s="757" t="s">
        <v>4975</v>
      </c>
      <c r="AA566" s="769" t="str">
        <f t="shared" si="35"/>
        <v>ﾅｶﾞﾉ ﾕｳｷ</v>
      </c>
    </row>
    <row r="567" spans="2:27" ht="17" customHeight="1">
      <c r="B567" s="757">
        <v>676</v>
      </c>
      <c r="C567" s="757" t="s">
        <v>7676</v>
      </c>
      <c r="D567" s="757" t="s">
        <v>3894</v>
      </c>
      <c r="E567" s="757" t="s">
        <v>229</v>
      </c>
      <c r="F567" s="757">
        <v>1</v>
      </c>
      <c r="G567" s="757">
        <v>2</v>
      </c>
      <c r="H567" s="649" t="str">
        <f>IF($E567="","",(VLOOKUP($E567,所属・種目コード!$B$2:$D$160,3,0)))</f>
        <v>031149</v>
      </c>
      <c r="I567" t="s">
        <v>3592</v>
      </c>
      <c r="J567" s="758" t="str">
        <f t="shared" si="33"/>
        <v>北上飯豊中中</v>
      </c>
      <c r="K567" s="757" t="s">
        <v>2854</v>
      </c>
      <c r="L567" s="13" t="str">
        <f t="shared" si="32"/>
        <v>ﾔｴｶﾞｼ ｶｲﾘ</v>
      </c>
      <c r="M567" s="772"/>
      <c r="O567" s="13">
        <v>677</v>
      </c>
      <c r="P567" s="647" t="s">
        <v>1437</v>
      </c>
      <c r="Q567" s="757" t="s">
        <v>2084</v>
      </c>
      <c r="R567" s="757" t="s">
        <v>1815</v>
      </c>
      <c r="S567" s="757" t="s">
        <v>265</v>
      </c>
      <c r="T567" s="757" t="s">
        <v>4414</v>
      </c>
      <c r="U567" s="757">
        <v>2</v>
      </c>
      <c r="W567" s="649" t="str">
        <f>IF($S567="","",(VLOOKUP($S567,所属・種目コード!$B$2:$D$160,3,0)))</f>
        <v>031158</v>
      </c>
      <c r="X567" t="s">
        <v>3592</v>
      </c>
      <c r="Y567" s="758" t="str">
        <f t="shared" si="34"/>
        <v>久慈中中</v>
      </c>
      <c r="Z567" s="757" t="s">
        <v>4976</v>
      </c>
      <c r="AA567" s="769" t="str">
        <f t="shared" si="35"/>
        <v>ﾊｺｲｼ ﾘｵ</v>
      </c>
    </row>
    <row r="568" spans="2:27" ht="17" customHeight="1">
      <c r="B568" s="757">
        <v>677</v>
      </c>
      <c r="C568" s="757" t="s">
        <v>7034</v>
      </c>
      <c r="D568" s="757" t="s">
        <v>988</v>
      </c>
      <c r="E568" s="757" t="s">
        <v>3594</v>
      </c>
      <c r="F568" s="757">
        <v>1</v>
      </c>
      <c r="G568" s="757">
        <v>3</v>
      </c>
      <c r="H568" s="649" t="str">
        <f>IF($E568="","",(VLOOKUP($E568,所属・種目コード!$B$2:$D$160,3,0)))</f>
        <v>031237</v>
      </c>
      <c r="I568" t="s">
        <v>3592</v>
      </c>
      <c r="J568" s="758" t="str">
        <f t="shared" si="33"/>
        <v>見前南中中</v>
      </c>
      <c r="K568" s="757" t="s">
        <v>2855</v>
      </c>
      <c r="L568" s="13" t="str">
        <f t="shared" si="32"/>
        <v>ｴﾝﾄﾞｳ ﾊﾙﾄ</v>
      </c>
      <c r="M568" s="772"/>
      <c r="O568" s="13">
        <v>678</v>
      </c>
      <c r="P568" s="647" t="s">
        <v>757</v>
      </c>
      <c r="Q568" s="757" t="s">
        <v>6203</v>
      </c>
      <c r="R568" s="757" t="s">
        <v>5710</v>
      </c>
      <c r="S568" s="757" t="s">
        <v>265</v>
      </c>
      <c r="T568" s="757" t="s">
        <v>4414</v>
      </c>
      <c r="U568" s="757">
        <v>2</v>
      </c>
      <c r="W568" s="649" t="str">
        <f>IF($S568="","",(VLOOKUP($S568,所属・種目コード!$B$2:$D$160,3,0)))</f>
        <v>031158</v>
      </c>
      <c r="X568" t="s">
        <v>3592</v>
      </c>
      <c r="Y568" s="758" t="str">
        <f t="shared" si="34"/>
        <v>久慈中中</v>
      </c>
      <c r="Z568" s="757" t="s">
        <v>4977</v>
      </c>
      <c r="AA568" s="769" t="str">
        <f t="shared" si="35"/>
        <v>ﾊﾝﾅ ﾐﾎ</v>
      </c>
    </row>
    <row r="569" spans="2:27" ht="17" customHeight="1">
      <c r="B569" s="757">
        <v>679</v>
      </c>
      <c r="C569" s="757" t="s">
        <v>7035</v>
      </c>
      <c r="D569" s="757" t="s">
        <v>1084</v>
      </c>
      <c r="E569" s="757" t="s">
        <v>439</v>
      </c>
      <c r="F569" s="757">
        <v>1</v>
      </c>
      <c r="G569" s="757">
        <v>3</v>
      </c>
      <c r="H569" s="649" t="str">
        <f>IF($E569="","",(VLOOKUP($E569,所属・種目コード!$B$2:$D$160,3,0)))</f>
        <v>031449</v>
      </c>
      <c r="I569" t="s">
        <v>3592</v>
      </c>
      <c r="J569" s="758" t="str">
        <f t="shared" si="33"/>
        <v>高田東中中</v>
      </c>
      <c r="K569" s="757" t="s">
        <v>2856</v>
      </c>
      <c r="L569" s="13" t="str">
        <f t="shared" si="32"/>
        <v>ｳｴﾉ ｴｲｷ</v>
      </c>
      <c r="M569" s="772"/>
      <c r="O569" s="13">
        <v>679</v>
      </c>
      <c r="P569" s="647" t="s">
        <v>881</v>
      </c>
      <c r="Q569" s="757" t="s">
        <v>8017</v>
      </c>
      <c r="R569" s="757" t="s">
        <v>5711</v>
      </c>
      <c r="S569" s="757" t="s">
        <v>265</v>
      </c>
      <c r="T569" s="757" t="s">
        <v>4414</v>
      </c>
      <c r="U569" s="757">
        <v>2</v>
      </c>
      <c r="W569" s="649" t="str">
        <f>IF($S569="","",(VLOOKUP($S569,所属・種目コード!$B$2:$D$160,3,0)))</f>
        <v>031158</v>
      </c>
      <c r="X569" t="s">
        <v>3592</v>
      </c>
      <c r="Y569" s="758" t="str">
        <f t="shared" si="34"/>
        <v>久慈中中</v>
      </c>
      <c r="Z569" s="757" t="s">
        <v>4978</v>
      </c>
      <c r="AA569" s="769" t="str">
        <f t="shared" si="35"/>
        <v>ﾌｷｱｹﾞ ﾒｸﾞ</v>
      </c>
    </row>
    <row r="570" spans="2:27" ht="17" customHeight="1">
      <c r="B570" s="757">
        <v>680</v>
      </c>
      <c r="C570" s="757" t="s">
        <v>7677</v>
      </c>
      <c r="D570" s="757" t="s">
        <v>3895</v>
      </c>
      <c r="E570" s="757" t="s">
        <v>439</v>
      </c>
      <c r="F570" s="757">
        <v>1</v>
      </c>
      <c r="G570" s="757">
        <v>3</v>
      </c>
      <c r="H570" s="649" t="str">
        <f>IF($E570="","",(VLOOKUP($E570,所属・種目コード!$B$2:$D$160,3,0)))</f>
        <v>031449</v>
      </c>
      <c r="I570" t="s">
        <v>3592</v>
      </c>
      <c r="J570" s="758" t="str">
        <f t="shared" si="33"/>
        <v>高田東中中</v>
      </c>
      <c r="K570" s="757" t="s">
        <v>2857</v>
      </c>
      <c r="L570" s="13" t="str">
        <f t="shared" si="32"/>
        <v>ｺﾝﾉ ﾏｻﾄ</v>
      </c>
      <c r="M570" s="772"/>
      <c r="O570" s="13">
        <v>680</v>
      </c>
      <c r="P570" s="647" t="s">
        <v>881</v>
      </c>
      <c r="Q570" s="757" t="s">
        <v>2085</v>
      </c>
      <c r="R570" s="757" t="s">
        <v>1816</v>
      </c>
      <c r="S570" s="757" t="s">
        <v>265</v>
      </c>
      <c r="T570" s="757" t="s">
        <v>4414</v>
      </c>
      <c r="U570" s="757">
        <v>2</v>
      </c>
      <c r="W570" s="649" t="str">
        <f>IF($S570="","",(VLOOKUP($S570,所属・種目コード!$B$2:$D$160,3,0)))</f>
        <v>031158</v>
      </c>
      <c r="X570" t="s">
        <v>3592</v>
      </c>
      <c r="Y570" s="758" t="str">
        <f t="shared" si="34"/>
        <v>久慈中中</v>
      </c>
      <c r="Z570" s="757" t="s">
        <v>4979</v>
      </c>
      <c r="AA570" s="769" t="str">
        <f t="shared" si="35"/>
        <v>ﾐｶﾐ ﾏﾅ</v>
      </c>
    </row>
    <row r="571" spans="2:27" ht="17" customHeight="1">
      <c r="B571" s="757">
        <v>681</v>
      </c>
      <c r="C571" s="757" t="s">
        <v>7036</v>
      </c>
      <c r="D571" s="757" t="s">
        <v>1085</v>
      </c>
      <c r="E571" s="757" t="s">
        <v>439</v>
      </c>
      <c r="F571" s="757">
        <v>1</v>
      </c>
      <c r="G571" s="757">
        <v>3</v>
      </c>
      <c r="H571" s="649" t="str">
        <f>IF($E571="","",(VLOOKUP($E571,所属・種目コード!$B$2:$D$160,3,0)))</f>
        <v>031449</v>
      </c>
      <c r="I571" t="s">
        <v>3592</v>
      </c>
      <c r="J571" s="758" t="str">
        <f t="shared" si="33"/>
        <v>高田東中中</v>
      </c>
      <c r="K571" s="757" t="s">
        <v>2858</v>
      </c>
      <c r="L571" s="13" t="str">
        <f t="shared" si="32"/>
        <v>ｺﾝﾉ ﾏｻﾋﾛ</v>
      </c>
      <c r="M571" s="772"/>
      <c r="O571" s="13">
        <v>681</v>
      </c>
      <c r="P571" s="647" t="s">
        <v>881</v>
      </c>
      <c r="Q571" s="757" t="s">
        <v>6204</v>
      </c>
      <c r="R571" s="757" t="s">
        <v>5712</v>
      </c>
      <c r="S571" s="757" t="s">
        <v>265</v>
      </c>
      <c r="T571" s="757" t="s">
        <v>4414</v>
      </c>
      <c r="U571" s="757">
        <v>2</v>
      </c>
      <c r="W571" s="649" t="str">
        <f>IF($S571="","",(VLOOKUP($S571,所属・種目コード!$B$2:$D$160,3,0)))</f>
        <v>031158</v>
      </c>
      <c r="X571" t="s">
        <v>3592</v>
      </c>
      <c r="Y571" s="758" t="str">
        <f t="shared" si="34"/>
        <v>久慈中中</v>
      </c>
      <c r="Z571" s="757" t="s">
        <v>4980</v>
      </c>
      <c r="AA571" s="769" t="str">
        <f t="shared" si="35"/>
        <v>ﾐｽﾞﾎﾘ ﾕｲ</v>
      </c>
    </row>
    <row r="572" spans="2:27" ht="17" customHeight="1">
      <c r="B572" s="757">
        <v>682</v>
      </c>
      <c r="C572" s="757" t="s">
        <v>7678</v>
      </c>
      <c r="D572" s="757" t="s">
        <v>1667</v>
      </c>
      <c r="E572" s="757" t="s">
        <v>439</v>
      </c>
      <c r="F572" s="757">
        <v>1</v>
      </c>
      <c r="G572" s="757">
        <v>3</v>
      </c>
      <c r="H572" s="649" t="str">
        <f>IF($E572="","",(VLOOKUP($E572,所属・種目コード!$B$2:$D$160,3,0)))</f>
        <v>031449</v>
      </c>
      <c r="I572" t="s">
        <v>3592</v>
      </c>
      <c r="J572" s="758" t="str">
        <f t="shared" si="33"/>
        <v>高田東中中</v>
      </c>
      <c r="K572" s="757" t="s">
        <v>2859</v>
      </c>
      <c r="L572" s="13" t="str">
        <f t="shared" si="32"/>
        <v>ｻｻｷ ｼﾞｭﾝﾔ</v>
      </c>
      <c r="M572" s="772"/>
      <c r="O572" s="13">
        <v>682</v>
      </c>
      <c r="P572" s="647" t="s">
        <v>881</v>
      </c>
      <c r="Q572" s="757" t="s">
        <v>1313</v>
      </c>
      <c r="R572" s="757" t="s">
        <v>1314</v>
      </c>
      <c r="S572" s="757" t="s">
        <v>1417</v>
      </c>
      <c r="T572" s="757" t="s">
        <v>4414</v>
      </c>
      <c r="U572" s="757">
        <v>2</v>
      </c>
      <c r="W572" s="649" t="str">
        <f>IF($S572="","",(VLOOKUP($S572,所属・種目コード!$B$2:$D$160,3,0)))</f>
        <v>031530</v>
      </c>
      <c r="X572" t="s">
        <v>3592</v>
      </c>
      <c r="Y572" s="758" t="str">
        <f t="shared" si="34"/>
        <v>盛岡白百合中中</v>
      </c>
      <c r="Z572" s="757" t="s">
        <v>4981</v>
      </c>
      <c r="AA572" s="769" t="str">
        <f t="shared" si="35"/>
        <v>ｳｴﾀﾞ ﾜｶ</v>
      </c>
    </row>
    <row r="573" spans="2:27" ht="17" customHeight="1">
      <c r="B573" s="757">
        <v>683</v>
      </c>
      <c r="C573" s="757" t="s">
        <v>7037</v>
      </c>
      <c r="D573" s="757" t="s">
        <v>1086</v>
      </c>
      <c r="E573" s="757" t="s">
        <v>439</v>
      </c>
      <c r="F573" s="757">
        <v>1</v>
      </c>
      <c r="G573" s="757">
        <v>3</v>
      </c>
      <c r="H573" s="649" t="str">
        <f>IF($E573="","",(VLOOKUP($E573,所属・種目コード!$B$2:$D$160,3,0)))</f>
        <v>031449</v>
      </c>
      <c r="I573" t="s">
        <v>3592</v>
      </c>
      <c r="J573" s="758" t="str">
        <f t="shared" si="33"/>
        <v>高田東中中</v>
      </c>
      <c r="K573" s="757" t="s">
        <v>2860</v>
      </c>
      <c r="L573" s="13" t="str">
        <f t="shared" si="32"/>
        <v>ﾄﾊﾞ ﾘｮｳﾀ</v>
      </c>
      <c r="M573" s="772"/>
      <c r="O573" s="13">
        <v>683</v>
      </c>
      <c r="P573" s="647" t="s">
        <v>881</v>
      </c>
      <c r="Q573" s="757" t="s">
        <v>6205</v>
      </c>
      <c r="R573" s="757" t="s">
        <v>5713</v>
      </c>
      <c r="S573" s="757" t="s">
        <v>423</v>
      </c>
      <c r="T573" s="757" t="s">
        <v>4414</v>
      </c>
      <c r="U573" s="757">
        <v>1</v>
      </c>
      <c r="W573" s="649" t="str">
        <f>IF($S573="","",(VLOOKUP($S573,所属・種目コード!$B$2:$D$160,3,0)))</f>
        <v>031226</v>
      </c>
      <c r="X573" t="s">
        <v>3592</v>
      </c>
      <c r="Y573" s="758" t="str">
        <f t="shared" si="34"/>
        <v>盛岡渋民中中</v>
      </c>
      <c r="Z573" s="757" t="s">
        <v>4982</v>
      </c>
      <c r="AA573" s="769" t="str">
        <f t="shared" si="35"/>
        <v>ﾀﾏﾔﾏ ｻﾔ</v>
      </c>
    </row>
    <row r="574" spans="2:27" ht="17" customHeight="1">
      <c r="B574" s="757">
        <v>684</v>
      </c>
      <c r="C574" s="757" t="s">
        <v>7038</v>
      </c>
      <c r="D574" s="757" t="s">
        <v>3896</v>
      </c>
      <c r="E574" s="757" t="s">
        <v>439</v>
      </c>
      <c r="F574" s="757">
        <v>1</v>
      </c>
      <c r="G574" s="757">
        <v>3</v>
      </c>
      <c r="H574" s="649" t="str">
        <f>IF($E574="","",(VLOOKUP($E574,所属・種目コード!$B$2:$D$160,3,0)))</f>
        <v>031449</v>
      </c>
      <c r="I574" t="s">
        <v>3592</v>
      </c>
      <c r="J574" s="758" t="str">
        <f t="shared" si="33"/>
        <v>高田東中中</v>
      </c>
      <c r="K574" s="757" t="s">
        <v>2861</v>
      </c>
      <c r="L574" s="13" t="str">
        <f t="shared" si="32"/>
        <v>ﾎｿﾔ ｺｳｾｲ</v>
      </c>
      <c r="M574" s="772"/>
      <c r="O574" s="13">
        <v>684</v>
      </c>
      <c r="P574" s="647" t="s">
        <v>881</v>
      </c>
      <c r="Q574" s="757" t="s">
        <v>6206</v>
      </c>
      <c r="R574" s="757" t="s">
        <v>5714</v>
      </c>
      <c r="S574" s="757" t="s">
        <v>3595</v>
      </c>
      <c r="T574" s="757" t="s">
        <v>4414</v>
      </c>
      <c r="U574" s="757">
        <v>3</v>
      </c>
      <c r="W574" s="649" t="str">
        <f>IF($S574="","",(VLOOKUP($S574,所属・種目コード!$B$2:$D$160,3,0)))</f>
        <v>031141</v>
      </c>
      <c r="X574" t="s">
        <v>3592</v>
      </c>
      <c r="Y574" s="758" t="str">
        <f t="shared" si="34"/>
        <v>水沢南中中</v>
      </c>
      <c r="Z574" s="757" t="s">
        <v>4983</v>
      </c>
      <c r="AA574" s="769" t="str">
        <f t="shared" si="35"/>
        <v>ｼﾊﾞﾔﾏ ﾐｵ</v>
      </c>
    </row>
    <row r="575" spans="2:27" ht="17" customHeight="1">
      <c r="B575" s="757">
        <v>685</v>
      </c>
      <c r="C575" s="757" t="s">
        <v>7764</v>
      </c>
      <c r="D575" s="757" t="s">
        <v>985</v>
      </c>
      <c r="E575" s="757" t="s">
        <v>439</v>
      </c>
      <c r="F575" s="757">
        <v>1</v>
      </c>
      <c r="G575" s="757">
        <v>3</v>
      </c>
      <c r="H575" s="649" t="str">
        <f>IF($E575="","",(VLOOKUP($E575,所属・種目コード!$B$2:$D$160,3,0)))</f>
        <v>031449</v>
      </c>
      <c r="I575" t="s">
        <v>3592</v>
      </c>
      <c r="J575" s="758" t="str">
        <f t="shared" si="33"/>
        <v>高田東中中</v>
      </c>
      <c r="K575" s="757" t="s">
        <v>2862</v>
      </c>
      <c r="L575" s="13" t="str">
        <f t="shared" si="32"/>
        <v>ﾑﾗｶﾐ ｹｲ</v>
      </c>
      <c r="M575" s="772"/>
      <c r="O575" s="13">
        <v>685</v>
      </c>
      <c r="P575" s="647" t="s">
        <v>881</v>
      </c>
      <c r="Q575" s="757" t="s">
        <v>1201</v>
      </c>
      <c r="R575" s="757" t="s">
        <v>1202</v>
      </c>
      <c r="S575" s="757" t="s">
        <v>3595</v>
      </c>
      <c r="T575" s="757" t="s">
        <v>4414</v>
      </c>
      <c r="U575" s="757">
        <v>3</v>
      </c>
      <c r="W575" s="649" t="str">
        <f>IF($S575="","",(VLOOKUP($S575,所属・種目コード!$B$2:$D$160,3,0)))</f>
        <v>031141</v>
      </c>
      <c r="X575" t="s">
        <v>3592</v>
      </c>
      <c r="Y575" s="758" t="str">
        <f t="shared" si="34"/>
        <v>水沢南中中</v>
      </c>
      <c r="Z575" s="757" t="s">
        <v>4984</v>
      </c>
      <c r="AA575" s="769" t="str">
        <f t="shared" si="35"/>
        <v>ﾁﾊﾞ ｱｲﾘ</v>
      </c>
    </row>
    <row r="576" spans="2:27" ht="17" customHeight="1">
      <c r="B576" s="757">
        <v>686</v>
      </c>
      <c r="C576" s="757" t="s">
        <v>7679</v>
      </c>
      <c r="D576" s="757" t="s">
        <v>3897</v>
      </c>
      <c r="E576" s="757" t="s">
        <v>439</v>
      </c>
      <c r="F576" s="757">
        <v>1</v>
      </c>
      <c r="G576" s="757">
        <v>2</v>
      </c>
      <c r="H576" s="649" t="str">
        <f>IF($E576="","",(VLOOKUP($E576,所属・種目コード!$B$2:$D$160,3,0)))</f>
        <v>031449</v>
      </c>
      <c r="I576" t="s">
        <v>3592</v>
      </c>
      <c r="J576" s="758" t="str">
        <f t="shared" si="33"/>
        <v>高田東中中</v>
      </c>
      <c r="K576" s="757" t="s">
        <v>2863</v>
      </c>
      <c r="L576" s="13" t="str">
        <f t="shared" si="32"/>
        <v>ｵｵﾜﾀﾞ ｿｳﾀ</v>
      </c>
      <c r="M576" s="772"/>
      <c r="O576" s="13">
        <v>686</v>
      </c>
      <c r="P576" s="647" t="s">
        <v>881</v>
      </c>
      <c r="Q576" s="757" t="s">
        <v>6207</v>
      </c>
      <c r="R576" s="757" t="s">
        <v>5715</v>
      </c>
      <c r="S576" s="757" t="s">
        <v>3595</v>
      </c>
      <c r="T576" s="757" t="s">
        <v>4414</v>
      </c>
      <c r="U576" s="757">
        <v>3</v>
      </c>
      <c r="W576" s="649" t="str">
        <f>IF($S576="","",(VLOOKUP($S576,所属・種目コード!$B$2:$D$160,3,0)))</f>
        <v>031141</v>
      </c>
      <c r="X576" t="s">
        <v>3592</v>
      </c>
      <c r="Y576" s="758" t="str">
        <f t="shared" si="34"/>
        <v>水沢南中中</v>
      </c>
      <c r="Z576" s="757" t="s">
        <v>4985</v>
      </c>
      <c r="AA576" s="769" t="str">
        <f t="shared" si="35"/>
        <v>ﾖｼﾀﾞ ﾕｳﾅ</v>
      </c>
    </row>
    <row r="577" spans="2:27" ht="17" customHeight="1">
      <c r="B577" s="757">
        <v>687</v>
      </c>
      <c r="C577" s="757" t="s">
        <v>7039</v>
      </c>
      <c r="D577" s="757" t="s">
        <v>3898</v>
      </c>
      <c r="E577" s="757" t="s">
        <v>439</v>
      </c>
      <c r="F577" s="757">
        <v>1</v>
      </c>
      <c r="G577" s="757">
        <v>2</v>
      </c>
      <c r="H577" s="649" t="str">
        <f>IF($E577="","",(VLOOKUP($E577,所属・種目コード!$B$2:$D$160,3,0)))</f>
        <v>031449</v>
      </c>
      <c r="I577" t="s">
        <v>3592</v>
      </c>
      <c r="J577" s="758" t="str">
        <f t="shared" si="33"/>
        <v>高田東中中</v>
      </c>
      <c r="K577" s="757" t="s">
        <v>2864</v>
      </c>
      <c r="L577" s="13" t="str">
        <f t="shared" ref="L577:L640" si="36">ASC(K577)</f>
        <v>ｺﾞﾄｳ ﾘｭｳｶﾞ</v>
      </c>
      <c r="M577" s="772"/>
      <c r="O577" s="13">
        <v>687</v>
      </c>
      <c r="P577" s="647" t="s">
        <v>881</v>
      </c>
      <c r="Q577" s="757" t="s">
        <v>8018</v>
      </c>
      <c r="R577" s="757" t="s">
        <v>5716</v>
      </c>
      <c r="S577" s="757" t="s">
        <v>3595</v>
      </c>
      <c r="T577" s="757" t="s">
        <v>4414</v>
      </c>
      <c r="U577" s="757">
        <v>2</v>
      </c>
      <c r="W577" s="649" t="str">
        <f>IF($S577="","",(VLOOKUP($S577,所属・種目コード!$B$2:$D$160,3,0)))</f>
        <v>031141</v>
      </c>
      <c r="X577" t="s">
        <v>3592</v>
      </c>
      <c r="Y577" s="758" t="str">
        <f t="shared" si="34"/>
        <v>水沢南中中</v>
      </c>
      <c r="Z577" s="757" t="s">
        <v>4986</v>
      </c>
      <c r="AA577" s="769" t="str">
        <f t="shared" si="35"/>
        <v>ｵｲｶﾜ ﾋﾗﾘ</v>
      </c>
    </row>
    <row r="578" spans="2:27" ht="17" customHeight="1">
      <c r="B578" s="757">
        <v>688</v>
      </c>
      <c r="C578" s="757" t="s">
        <v>7040</v>
      </c>
      <c r="D578" s="757" t="s">
        <v>1668</v>
      </c>
      <c r="E578" s="757" t="s">
        <v>439</v>
      </c>
      <c r="F578" s="757">
        <v>1</v>
      </c>
      <c r="G578" s="757">
        <v>2</v>
      </c>
      <c r="H578" s="649" t="str">
        <f>IF($E578="","",(VLOOKUP($E578,所属・種目コード!$B$2:$D$160,3,0)))</f>
        <v>031449</v>
      </c>
      <c r="I578" t="s">
        <v>3592</v>
      </c>
      <c r="J578" s="758" t="str">
        <f t="shared" ref="J578:J641" si="37">_xlfn.CONCAT(E578,I578)</f>
        <v>高田東中中</v>
      </c>
      <c r="K578" s="757" t="s">
        <v>2865</v>
      </c>
      <c r="L578" s="13" t="str">
        <f t="shared" si="36"/>
        <v>ｺﾝﾉ ﾋﾛﾄ</v>
      </c>
      <c r="M578" s="772"/>
      <c r="O578" s="13">
        <v>688</v>
      </c>
      <c r="P578" s="647" t="s">
        <v>796</v>
      </c>
      <c r="Q578" s="757" t="s">
        <v>6208</v>
      </c>
      <c r="R578" s="757" t="s">
        <v>5717</v>
      </c>
      <c r="S578" s="757" t="s">
        <v>3595</v>
      </c>
      <c r="T578" s="757" t="s">
        <v>4414</v>
      </c>
      <c r="U578" s="757">
        <v>2</v>
      </c>
      <c r="W578" s="649" t="str">
        <f>IF($S578="","",(VLOOKUP($S578,所属・種目コード!$B$2:$D$160,3,0)))</f>
        <v>031141</v>
      </c>
      <c r="X578" t="s">
        <v>3592</v>
      </c>
      <c r="Y578" s="758" t="str">
        <f t="shared" ref="Y578:Y641" si="38">_xlfn.CONCAT(S578,X578)</f>
        <v>水沢南中中</v>
      </c>
      <c r="Z578" s="757" t="s">
        <v>4987</v>
      </c>
      <c r="AA578" s="769" t="str">
        <f t="shared" ref="AA578:AA641" si="39">ASC(Z578)</f>
        <v>ｺﾝﾄﾞｳ ｿﾉｺ</v>
      </c>
    </row>
    <row r="579" spans="2:27" ht="17" customHeight="1">
      <c r="B579" s="757">
        <v>689</v>
      </c>
      <c r="C579" s="757" t="s">
        <v>7041</v>
      </c>
      <c r="D579" s="757" t="s">
        <v>3899</v>
      </c>
      <c r="E579" s="757" t="s">
        <v>439</v>
      </c>
      <c r="F579" s="757">
        <v>1</v>
      </c>
      <c r="G579" s="757">
        <v>2</v>
      </c>
      <c r="H579" s="649" t="str">
        <f>IF($E579="","",(VLOOKUP($E579,所属・種目コード!$B$2:$D$160,3,0)))</f>
        <v>031449</v>
      </c>
      <c r="I579" t="s">
        <v>3592</v>
      </c>
      <c r="J579" s="758" t="str">
        <f t="shared" si="37"/>
        <v>高田東中中</v>
      </c>
      <c r="K579" s="757" t="s">
        <v>2866</v>
      </c>
      <c r="L579" s="13" t="str">
        <f t="shared" si="36"/>
        <v>ﾑﾗｶﾐ ﾊﾙｸ</v>
      </c>
      <c r="M579" s="772"/>
      <c r="O579" s="13">
        <v>689</v>
      </c>
      <c r="P579" s="647" t="s">
        <v>796</v>
      </c>
      <c r="Q579" s="757" t="s">
        <v>6209</v>
      </c>
      <c r="R579" s="757" t="s">
        <v>5718</v>
      </c>
      <c r="S579" s="757" t="s">
        <v>3595</v>
      </c>
      <c r="T579" s="757" t="s">
        <v>4414</v>
      </c>
      <c r="U579" s="757">
        <v>2</v>
      </c>
      <c r="W579" s="649" t="str">
        <f>IF($S579="","",(VLOOKUP($S579,所属・種目コード!$B$2:$D$160,3,0)))</f>
        <v>031141</v>
      </c>
      <c r="X579" t="s">
        <v>3592</v>
      </c>
      <c r="Y579" s="758" t="str">
        <f t="shared" si="38"/>
        <v>水沢南中中</v>
      </c>
      <c r="Z579" s="757" t="s">
        <v>4988</v>
      </c>
      <c r="AA579" s="769" t="str">
        <f t="shared" si="39"/>
        <v>ﾀｷｻﾞﾜ ﾋﾒｶ</v>
      </c>
    </row>
    <row r="580" spans="2:27" ht="17" customHeight="1">
      <c r="B580" s="757">
        <v>690</v>
      </c>
      <c r="C580" s="757" t="s">
        <v>7765</v>
      </c>
      <c r="D580" s="757" t="s">
        <v>3900</v>
      </c>
      <c r="E580" s="757" t="s">
        <v>435</v>
      </c>
      <c r="F580" s="757">
        <v>1</v>
      </c>
      <c r="G580" s="757">
        <v>3</v>
      </c>
      <c r="H580" s="649" t="str">
        <f>IF($E580="","",(VLOOKUP($E580,所属・種目コード!$B$2:$D$160,3,0)))</f>
        <v>031239</v>
      </c>
      <c r="I580" t="s">
        <v>3592</v>
      </c>
      <c r="J580" s="758" t="str">
        <f t="shared" si="37"/>
        <v>矢巾北中中</v>
      </c>
      <c r="K580" s="757" t="s">
        <v>2867</v>
      </c>
      <c r="L580" s="13" t="str">
        <f t="shared" si="36"/>
        <v>ｵｵﾓﾘ ﾀﾂｷ</v>
      </c>
      <c r="M580" s="772"/>
      <c r="O580" s="13">
        <v>690</v>
      </c>
      <c r="P580" s="647" t="s">
        <v>1443</v>
      </c>
      <c r="Q580" s="757" t="s">
        <v>6576</v>
      </c>
      <c r="R580" s="757" t="s">
        <v>5719</v>
      </c>
      <c r="S580" s="757" t="s">
        <v>3595</v>
      </c>
      <c r="T580" s="757" t="s">
        <v>4414</v>
      </c>
      <c r="U580" s="757">
        <v>2</v>
      </c>
      <c r="W580" s="649" t="str">
        <f>IF($S580="","",(VLOOKUP($S580,所属・種目コード!$B$2:$D$160,3,0)))</f>
        <v>031141</v>
      </c>
      <c r="X580" t="s">
        <v>3592</v>
      </c>
      <c r="Y580" s="758" t="str">
        <f t="shared" si="38"/>
        <v>水沢南中中</v>
      </c>
      <c r="Z580" s="757" t="s">
        <v>4989</v>
      </c>
      <c r="AA580" s="769" t="str">
        <f t="shared" si="39"/>
        <v>ﾑﾗｶﾐ ﾅﾅﾊ</v>
      </c>
    </row>
    <row r="581" spans="2:27" ht="17" customHeight="1">
      <c r="B581" s="757">
        <v>691</v>
      </c>
      <c r="C581" s="757" t="s">
        <v>7042</v>
      </c>
      <c r="D581" s="757" t="s">
        <v>3901</v>
      </c>
      <c r="E581" s="757" t="s">
        <v>435</v>
      </c>
      <c r="F581" s="757">
        <v>1</v>
      </c>
      <c r="G581" s="757">
        <v>3</v>
      </c>
      <c r="H581" s="649" t="str">
        <f>IF($E581="","",(VLOOKUP($E581,所属・種目コード!$B$2:$D$160,3,0)))</f>
        <v>031239</v>
      </c>
      <c r="I581" t="s">
        <v>3592</v>
      </c>
      <c r="J581" s="758" t="str">
        <f t="shared" si="37"/>
        <v>矢巾北中中</v>
      </c>
      <c r="K581" s="757" t="s">
        <v>2868</v>
      </c>
      <c r="L581" s="13" t="str">
        <f t="shared" si="36"/>
        <v>ｻﾄｳ ｱｲﾄ</v>
      </c>
      <c r="M581" s="772"/>
      <c r="O581" s="13">
        <v>691</v>
      </c>
      <c r="P581" s="647" t="s">
        <v>1443</v>
      </c>
      <c r="Q581" s="757" t="s">
        <v>6577</v>
      </c>
      <c r="R581" s="757" t="s">
        <v>5720</v>
      </c>
      <c r="S581" s="757" t="s">
        <v>3595</v>
      </c>
      <c r="T581" s="757" t="s">
        <v>4414</v>
      </c>
      <c r="U581" s="757">
        <v>2</v>
      </c>
      <c r="W581" s="649" t="str">
        <f>IF($S581="","",(VLOOKUP($S581,所属・種目コード!$B$2:$D$160,3,0)))</f>
        <v>031141</v>
      </c>
      <c r="X581" t="s">
        <v>3592</v>
      </c>
      <c r="Y581" s="758" t="str">
        <f t="shared" si="38"/>
        <v>水沢南中中</v>
      </c>
      <c r="Z581" s="757" t="s">
        <v>4990</v>
      </c>
      <c r="AA581" s="769" t="str">
        <f t="shared" si="39"/>
        <v>ﾑﾗｶﾐ ﾉﾉﾊ</v>
      </c>
    </row>
    <row r="582" spans="2:27" ht="17" customHeight="1">
      <c r="B582" s="757">
        <v>692</v>
      </c>
      <c r="C582" s="757" t="s">
        <v>7043</v>
      </c>
      <c r="D582" s="757" t="s">
        <v>3902</v>
      </c>
      <c r="E582" s="757" t="s">
        <v>435</v>
      </c>
      <c r="F582" s="757">
        <v>1</v>
      </c>
      <c r="G582" s="757">
        <v>3</v>
      </c>
      <c r="H582" s="649" t="str">
        <f>IF($E582="","",(VLOOKUP($E582,所属・種目コード!$B$2:$D$160,3,0)))</f>
        <v>031239</v>
      </c>
      <c r="I582" t="s">
        <v>3592</v>
      </c>
      <c r="J582" s="758" t="str">
        <f t="shared" si="37"/>
        <v>矢巾北中中</v>
      </c>
      <c r="K582" s="757" t="s">
        <v>2869</v>
      </c>
      <c r="L582" s="13" t="str">
        <f t="shared" si="36"/>
        <v>ｻﾄｳ ﾕｳﾋ</v>
      </c>
      <c r="M582" s="772"/>
      <c r="O582" s="13">
        <v>692</v>
      </c>
      <c r="P582" s="647" t="s">
        <v>1443</v>
      </c>
      <c r="Q582" s="757" t="s">
        <v>2149</v>
      </c>
      <c r="R582" s="757" t="s">
        <v>1905</v>
      </c>
      <c r="S582" s="757" t="s">
        <v>222</v>
      </c>
      <c r="T582" s="757" t="s">
        <v>4414</v>
      </c>
      <c r="U582" s="757">
        <v>3</v>
      </c>
      <c r="W582" s="649" t="str">
        <f>IF($S582="","",(VLOOKUP($S582,所属・種目コード!$B$2:$D$160,3,0)))</f>
        <v>031147</v>
      </c>
      <c r="X582" t="s">
        <v>3592</v>
      </c>
      <c r="Y582" s="758" t="str">
        <f t="shared" si="38"/>
        <v>釜石中中</v>
      </c>
      <c r="Z582" s="757" t="s">
        <v>4991</v>
      </c>
      <c r="AA582" s="769" t="str">
        <f t="shared" si="39"/>
        <v>ｶﾈｻﾞｷ ｻﾗ</v>
      </c>
    </row>
    <row r="583" spans="2:27" ht="17" customHeight="1">
      <c r="B583" s="757">
        <v>693</v>
      </c>
      <c r="C583" s="757" t="s">
        <v>7044</v>
      </c>
      <c r="D583" s="757" t="s">
        <v>3903</v>
      </c>
      <c r="E583" s="757" t="s">
        <v>435</v>
      </c>
      <c r="F583" s="757">
        <v>1</v>
      </c>
      <c r="G583" s="757">
        <v>3</v>
      </c>
      <c r="H583" s="649" t="str">
        <f>IF($E583="","",(VLOOKUP($E583,所属・種目コード!$B$2:$D$160,3,0)))</f>
        <v>031239</v>
      </c>
      <c r="I583" t="s">
        <v>3592</v>
      </c>
      <c r="J583" s="758" t="str">
        <f t="shared" si="37"/>
        <v>矢巾北中中</v>
      </c>
      <c r="K583" s="757" t="s">
        <v>2870</v>
      </c>
      <c r="L583" s="13" t="str">
        <f t="shared" si="36"/>
        <v>ﾀｹﾊﾅ ﾏﾅﾄ</v>
      </c>
      <c r="M583" s="772"/>
      <c r="O583" s="13">
        <v>693</v>
      </c>
      <c r="P583" s="647" t="s">
        <v>1427</v>
      </c>
      <c r="Q583" s="757" t="s">
        <v>8019</v>
      </c>
      <c r="R583" s="757" t="s">
        <v>1906</v>
      </c>
      <c r="S583" s="757" t="s">
        <v>222</v>
      </c>
      <c r="T583" s="757" t="s">
        <v>4414</v>
      </c>
      <c r="U583" s="757">
        <v>3</v>
      </c>
      <c r="W583" s="649" t="str">
        <f>IF($S583="","",(VLOOKUP($S583,所属・種目コード!$B$2:$D$160,3,0)))</f>
        <v>031147</v>
      </c>
      <c r="X583" t="s">
        <v>3592</v>
      </c>
      <c r="Y583" s="758" t="str">
        <f t="shared" si="38"/>
        <v>釜石中中</v>
      </c>
      <c r="Z583" s="757" t="s">
        <v>4992</v>
      </c>
      <c r="AA583" s="769" t="str">
        <f t="shared" si="39"/>
        <v>ｶﾜﾊﾞﾀ ｺｺﾛ</v>
      </c>
    </row>
    <row r="584" spans="2:27" ht="17" customHeight="1">
      <c r="B584" s="757">
        <v>694</v>
      </c>
      <c r="C584" s="757" t="s">
        <v>7045</v>
      </c>
      <c r="D584" s="757" t="s">
        <v>3904</v>
      </c>
      <c r="E584" s="757" t="s">
        <v>435</v>
      </c>
      <c r="F584" s="757">
        <v>1</v>
      </c>
      <c r="G584" s="757">
        <v>3</v>
      </c>
      <c r="H584" s="649" t="str">
        <f>IF($E584="","",(VLOOKUP($E584,所属・種目コード!$B$2:$D$160,3,0)))</f>
        <v>031239</v>
      </c>
      <c r="I584" t="s">
        <v>3592</v>
      </c>
      <c r="J584" s="758" t="str">
        <f t="shared" si="37"/>
        <v>矢巾北中中</v>
      </c>
      <c r="K584" s="757" t="s">
        <v>2871</v>
      </c>
      <c r="L584" s="13" t="str">
        <f t="shared" si="36"/>
        <v>ﾅｶﾀ ｼﾞﾝﾀ</v>
      </c>
      <c r="M584" s="772"/>
      <c r="O584" s="13">
        <v>694</v>
      </c>
      <c r="P584" s="647" t="s">
        <v>1427</v>
      </c>
      <c r="Q584" s="757" t="s">
        <v>6578</v>
      </c>
      <c r="R584" s="757" t="s">
        <v>1907</v>
      </c>
      <c r="S584" s="757" t="s">
        <v>222</v>
      </c>
      <c r="T584" s="757" t="s">
        <v>4414</v>
      </c>
      <c r="U584" s="757">
        <v>3</v>
      </c>
      <c r="W584" s="649" t="str">
        <f>IF($S584="","",(VLOOKUP($S584,所属・種目コード!$B$2:$D$160,3,0)))</f>
        <v>031147</v>
      </c>
      <c r="X584" t="s">
        <v>3592</v>
      </c>
      <c r="Y584" s="758" t="str">
        <f t="shared" si="38"/>
        <v>釜石中中</v>
      </c>
      <c r="Z584" s="757" t="s">
        <v>4993</v>
      </c>
      <c r="AA584" s="769" t="str">
        <f t="shared" si="39"/>
        <v>ｻｻｷ ｱﾂﾞ</v>
      </c>
    </row>
    <row r="585" spans="2:27" ht="17" customHeight="1">
      <c r="B585" s="757">
        <v>695</v>
      </c>
      <c r="C585" s="757" t="s">
        <v>7046</v>
      </c>
      <c r="D585" s="757" t="s">
        <v>1070</v>
      </c>
      <c r="E585" s="757" t="s">
        <v>435</v>
      </c>
      <c r="F585" s="757">
        <v>1</v>
      </c>
      <c r="G585" s="757">
        <v>3</v>
      </c>
      <c r="H585" s="649" t="str">
        <f>IF($E585="","",(VLOOKUP($E585,所属・種目コード!$B$2:$D$160,3,0)))</f>
        <v>031239</v>
      </c>
      <c r="I585" t="s">
        <v>3592</v>
      </c>
      <c r="J585" s="758" t="str">
        <f t="shared" si="37"/>
        <v>矢巾北中中</v>
      </c>
      <c r="K585" s="757" t="s">
        <v>2410</v>
      </c>
      <c r="L585" s="13" t="str">
        <f t="shared" si="36"/>
        <v>ﾌｼﾞﾜﾗ ｿｳﾀ</v>
      </c>
      <c r="M585" s="772"/>
      <c r="O585" s="13">
        <v>695</v>
      </c>
      <c r="P585" s="647" t="s">
        <v>1445</v>
      </c>
      <c r="Q585" s="757" t="s">
        <v>6579</v>
      </c>
      <c r="R585" s="757" t="s">
        <v>5721</v>
      </c>
      <c r="S585" s="757" t="s">
        <v>222</v>
      </c>
      <c r="T585" s="757" t="s">
        <v>4414</v>
      </c>
      <c r="U585" s="757">
        <v>3</v>
      </c>
      <c r="W585" s="649" t="str">
        <f>IF($S585="","",(VLOOKUP($S585,所属・種目コード!$B$2:$D$160,3,0)))</f>
        <v>031147</v>
      </c>
      <c r="X585" t="s">
        <v>3592</v>
      </c>
      <c r="Y585" s="758" t="str">
        <f t="shared" si="38"/>
        <v>釜石中中</v>
      </c>
      <c r="Z585" s="757" t="s">
        <v>4994</v>
      </c>
      <c r="AA585" s="769" t="str">
        <f t="shared" si="39"/>
        <v>ｻｻｷ ﾒﾙ</v>
      </c>
    </row>
    <row r="586" spans="2:27" ht="17" customHeight="1">
      <c r="B586" s="757">
        <v>696</v>
      </c>
      <c r="C586" s="757" t="s">
        <v>7766</v>
      </c>
      <c r="D586" s="757" t="s">
        <v>3905</v>
      </c>
      <c r="E586" s="757" t="s">
        <v>435</v>
      </c>
      <c r="F586" s="757">
        <v>1</v>
      </c>
      <c r="G586" s="757">
        <v>2</v>
      </c>
      <c r="H586" s="649" t="str">
        <f>IF($E586="","",(VLOOKUP($E586,所属・種目コード!$B$2:$D$160,3,0)))</f>
        <v>031239</v>
      </c>
      <c r="I586" t="s">
        <v>3592</v>
      </c>
      <c r="J586" s="758" t="str">
        <f t="shared" si="37"/>
        <v>矢巾北中中</v>
      </c>
      <c r="K586" s="757" t="s">
        <v>2872</v>
      </c>
      <c r="L586" s="13" t="str">
        <f t="shared" si="36"/>
        <v>ｺﾝ ﾘｮｳｽｹ</v>
      </c>
      <c r="M586" s="772"/>
      <c r="O586" s="13">
        <v>696</v>
      </c>
      <c r="P586" s="647" t="s">
        <v>840</v>
      </c>
      <c r="Q586" s="757" t="s">
        <v>6580</v>
      </c>
      <c r="R586" s="757" t="s">
        <v>1409</v>
      </c>
      <c r="S586" s="757" t="s">
        <v>222</v>
      </c>
      <c r="T586" s="757" t="s">
        <v>4414</v>
      </c>
      <c r="U586" s="757">
        <v>3</v>
      </c>
      <c r="W586" s="649" t="str">
        <f>IF($S586="","",(VLOOKUP($S586,所属・種目コード!$B$2:$D$160,3,0)))</f>
        <v>031147</v>
      </c>
      <c r="X586" t="s">
        <v>3592</v>
      </c>
      <c r="Y586" s="758" t="str">
        <f t="shared" si="38"/>
        <v>釜石中中</v>
      </c>
      <c r="Z586" s="757" t="s">
        <v>4487</v>
      </c>
      <c r="AA586" s="769" t="str">
        <f t="shared" si="39"/>
        <v>ｻﾄｳ ﾕｳﾘ</v>
      </c>
    </row>
    <row r="587" spans="2:27" ht="17" customHeight="1">
      <c r="B587" s="757">
        <v>697</v>
      </c>
      <c r="C587" s="757" t="s">
        <v>7047</v>
      </c>
      <c r="D587" s="757" t="s">
        <v>3906</v>
      </c>
      <c r="E587" s="757" t="s">
        <v>435</v>
      </c>
      <c r="F587" s="757">
        <v>1</v>
      </c>
      <c r="G587" s="757">
        <v>2</v>
      </c>
      <c r="H587" s="649" t="str">
        <f>IF($E587="","",(VLOOKUP($E587,所属・種目コード!$B$2:$D$160,3,0)))</f>
        <v>031239</v>
      </c>
      <c r="I587" t="s">
        <v>3592</v>
      </c>
      <c r="J587" s="758" t="str">
        <f t="shared" si="37"/>
        <v>矢巾北中中</v>
      </c>
      <c r="K587" s="757" t="s">
        <v>2873</v>
      </c>
      <c r="L587" s="13" t="str">
        <f t="shared" si="36"/>
        <v>ｿｳﾏ ﾋﾛﾄ</v>
      </c>
      <c r="M587" s="772"/>
      <c r="O587" s="13">
        <v>697</v>
      </c>
      <c r="P587" s="647" t="s">
        <v>840</v>
      </c>
      <c r="Q587" s="757" t="s">
        <v>2150</v>
      </c>
      <c r="R587" s="757" t="s">
        <v>1908</v>
      </c>
      <c r="S587" s="757" t="s">
        <v>222</v>
      </c>
      <c r="T587" s="757" t="s">
        <v>4414</v>
      </c>
      <c r="U587" s="757">
        <v>3</v>
      </c>
      <c r="W587" s="649" t="str">
        <f>IF($S587="","",(VLOOKUP($S587,所属・種目コード!$B$2:$D$160,3,0)))</f>
        <v>031147</v>
      </c>
      <c r="X587" t="s">
        <v>3592</v>
      </c>
      <c r="Y587" s="758" t="str">
        <f t="shared" si="38"/>
        <v>釜石中中</v>
      </c>
      <c r="Z587" s="757" t="s">
        <v>4995</v>
      </c>
      <c r="AA587" s="769" t="str">
        <f t="shared" si="39"/>
        <v>ﾃﾙｲ ﾏﾋﾛ</v>
      </c>
    </row>
    <row r="588" spans="2:27" ht="17" customHeight="1">
      <c r="B588" s="757">
        <v>698</v>
      </c>
      <c r="C588" s="757" t="s">
        <v>7767</v>
      </c>
      <c r="D588" s="757" t="s">
        <v>1641</v>
      </c>
      <c r="E588" s="757" t="s">
        <v>354</v>
      </c>
      <c r="F588" s="757">
        <v>1</v>
      </c>
      <c r="G588" s="757">
        <v>3</v>
      </c>
      <c r="H588" s="649" t="str">
        <f>IF($E588="","",(VLOOKUP($E588,所属・種目コード!$B$2:$D$160,3,0)))</f>
        <v>031190</v>
      </c>
      <c r="I588" t="s">
        <v>3592</v>
      </c>
      <c r="J588" s="758" t="str">
        <f t="shared" si="37"/>
        <v>八幡平松尾中中</v>
      </c>
      <c r="K588" s="757" t="s">
        <v>2874</v>
      </c>
      <c r="L588" s="13" t="str">
        <f t="shared" si="36"/>
        <v>ｲｼｶﾜ ｶﾞｸ</v>
      </c>
      <c r="M588" s="772"/>
      <c r="O588" s="13">
        <v>698</v>
      </c>
      <c r="P588" s="647" t="s">
        <v>840</v>
      </c>
      <c r="Q588" s="757" t="s">
        <v>2173</v>
      </c>
      <c r="R588" s="757" t="s">
        <v>1946</v>
      </c>
      <c r="S588" s="757" t="s">
        <v>222</v>
      </c>
      <c r="T588" s="757" t="s">
        <v>4414</v>
      </c>
      <c r="U588" s="757">
        <v>3</v>
      </c>
      <c r="W588" s="649" t="str">
        <f>IF($S588="","",(VLOOKUP($S588,所属・種目コード!$B$2:$D$160,3,0)))</f>
        <v>031147</v>
      </c>
      <c r="X588" t="s">
        <v>3592</v>
      </c>
      <c r="Y588" s="758" t="str">
        <f t="shared" si="38"/>
        <v>釜石中中</v>
      </c>
      <c r="Z588" s="757" t="s">
        <v>4996</v>
      </c>
      <c r="AA588" s="769" t="str">
        <f t="shared" si="39"/>
        <v>ﾌｼﾞﾜﾗ ﾅｺﾞﾐ</v>
      </c>
    </row>
    <row r="589" spans="2:27" ht="17" customHeight="1">
      <c r="B589" s="757">
        <v>699</v>
      </c>
      <c r="C589" s="757" t="s">
        <v>7048</v>
      </c>
      <c r="D589" s="757" t="s">
        <v>3907</v>
      </c>
      <c r="E589" s="757" t="s">
        <v>354</v>
      </c>
      <c r="F589" s="757">
        <v>1</v>
      </c>
      <c r="G589" s="757">
        <v>3</v>
      </c>
      <c r="H589" s="649" t="str">
        <f>IF($E589="","",(VLOOKUP($E589,所属・種目コード!$B$2:$D$160,3,0)))</f>
        <v>031190</v>
      </c>
      <c r="I589" t="s">
        <v>3592</v>
      </c>
      <c r="J589" s="758" t="str">
        <f t="shared" si="37"/>
        <v>八幡平松尾中中</v>
      </c>
      <c r="K589" s="757" t="s">
        <v>2875</v>
      </c>
      <c r="L589" s="13" t="str">
        <f t="shared" si="36"/>
        <v>ｸﾄﾞｳ ｼﾝﾀ</v>
      </c>
      <c r="M589" s="772"/>
      <c r="O589" s="13">
        <v>699</v>
      </c>
      <c r="P589" s="647" t="s">
        <v>840</v>
      </c>
      <c r="Q589" s="757" t="s">
        <v>2151</v>
      </c>
      <c r="R589" s="757" t="s">
        <v>1909</v>
      </c>
      <c r="S589" s="757" t="s">
        <v>222</v>
      </c>
      <c r="T589" s="757" t="s">
        <v>4414</v>
      </c>
      <c r="U589" s="757">
        <v>2</v>
      </c>
      <c r="W589" s="649" t="str">
        <f>IF($S589="","",(VLOOKUP($S589,所属・種目コード!$B$2:$D$160,3,0)))</f>
        <v>031147</v>
      </c>
      <c r="X589" t="s">
        <v>3592</v>
      </c>
      <c r="Y589" s="758" t="str">
        <f t="shared" si="38"/>
        <v>釜石中中</v>
      </c>
      <c r="Z589" s="757" t="s">
        <v>4997</v>
      </c>
      <c r="AA589" s="769" t="str">
        <f t="shared" si="39"/>
        <v>ｲｼﾀﾞ ﾏｵﾘ</v>
      </c>
    </row>
    <row r="590" spans="2:27" ht="17" customHeight="1">
      <c r="B590" s="757">
        <v>700</v>
      </c>
      <c r="C590" s="757" t="s">
        <v>7049</v>
      </c>
      <c r="D590" s="757" t="s">
        <v>3908</v>
      </c>
      <c r="E590" s="757" t="s">
        <v>354</v>
      </c>
      <c r="F590" s="757">
        <v>1</v>
      </c>
      <c r="G590" s="757">
        <v>3</v>
      </c>
      <c r="H590" s="649" t="str">
        <f>IF($E590="","",(VLOOKUP($E590,所属・種目コード!$B$2:$D$160,3,0)))</f>
        <v>031190</v>
      </c>
      <c r="I590" t="s">
        <v>3592</v>
      </c>
      <c r="J590" s="758" t="str">
        <f t="shared" si="37"/>
        <v>八幡平松尾中中</v>
      </c>
      <c r="K590" s="757" t="s">
        <v>2876</v>
      </c>
      <c r="L590" s="13" t="str">
        <f t="shared" si="36"/>
        <v>ｸﾄﾞｳ ﾘｸ</v>
      </c>
      <c r="M590" s="772"/>
      <c r="O590" s="13">
        <v>700</v>
      </c>
      <c r="P590" s="647" t="s">
        <v>840</v>
      </c>
      <c r="Q590" s="757" t="s">
        <v>6210</v>
      </c>
      <c r="R590" s="757" t="s">
        <v>5722</v>
      </c>
      <c r="S590" s="757" t="s">
        <v>222</v>
      </c>
      <c r="T590" s="757" t="s">
        <v>4414</v>
      </c>
      <c r="U590" s="757">
        <v>2</v>
      </c>
      <c r="W590" s="649" t="str">
        <f>IF($S590="","",(VLOOKUP($S590,所属・種目コード!$B$2:$D$160,3,0)))</f>
        <v>031147</v>
      </c>
      <c r="X590" t="s">
        <v>3592</v>
      </c>
      <c r="Y590" s="758" t="str">
        <f t="shared" si="38"/>
        <v>釜石中中</v>
      </c>
      <c r="Z590" s="757" t="s">
        <v>4998</v>
      </c>
      <c r="AA590" s="769" t="str">
        <f t="shared" si="39"/>
        <v>ｵｵｲ ﾉﾉ</v>
      </c>
    </row>
    <row r="591" spans="2:27" ht="17" customHeight="1">
      <c r="B591" s="757">
        <v>701</v>
      </c>
      <c r="C591" s="757" t="s">
        <v>7050</v>
      </c>
      <c r="D591" s="757" t="s">
        <v>1642</v>
      </c>
      <c r="E591" s="757" t="s">
        <v>354</v>
      </c>
      <c r="F591" s="757">
        <v>1</v>
      </c>
      <c r="G591" s="757">
        <v>3</v>
      </c>
      <c r="H591" s="649" t="str">
        <f>IF($E591="","",(VLOOKUP($E591,所属・種目コード!$B$2:$D$160,3,0)))</f>
        <v>031190</v>
      </c>
      <c r="I591" t="s">
        <v>3592</v>
      </c>
      <c r="J591" s="758" t="str">
        <f t="shared" si="37"/>
        <v>八幡平松尾中中</v>
      </c>
      <c r="K591" s="757" t="s">
        <v>2877</v>
      </c>
      <c r="L591" s="13" t="str">
        <f t="shared" si="36"/>
        <v>ｺｳﾉ ｹｲｽｹ</v>
      </c>
      <c r="M591" s="772"/>
      <c r="O591" s="13">
        <v>701</v>
      </c>
      <c r="P591" s="647" t="s">
        <v>840</v>
      </c>
      <c r="Q591" s="757" t="s">
        <v>6211</v>
      </c>
      <c r="R591" s="757" t="s">
        <v>5723</v>
      </c>
      <c r="S591" s="757" t="s">
        <v>222</v>
      </c>
      <c r="T591" s="757" t="s">
        <v>4414</v>
      </c>
      <c r="U591" s="757">
        <v>2</v>
      </c>
      <c r="W591" s="649" t="str">
        <f>IF($S591="","",(VLOOKUP($S591,所属・種目コード!$B$2:$D$160,3,0)))</f>
        <v>031147</v>
      </c>
      <c r="X591" t="s">
        <v>3592</v>
      </c>
      <c r="Y591" s="758" t="str">
        <f t="shared" si="38"/>
        <v>釜石中中</v>
      </c>
      <c r="Z591" s="757" t="s">
        <v>4999</v>
      </c>
      <c r="AA591" s="769" t="str">
        <f t="shared" si="39"/>
        <v>ｶﾄｳ ﾈﾈ</v>
      </c>
    </row>
    <row r="592" spans="2:27" ht="17" customHeight="1">
      <c r="B592" s="757">
        <v>702</v>
      </c>
      <c r="C592" s="757" t="s">
        <v>7051</v>
      </c>
      <c r="D592" s="757" t="s">
        <v>3887</v>
      </c>
      <c r="E592" s="757" t="s">
        <v>354</v>
      </c>
      <c r="F592" s="757">
        <v>1</v>
      </c>
      <c r="G592" s="757">
        <v>3</v>
      </c>
      <c r="H592" s="649" t="str">
        <f>IF($E592="","",(VLOOKUP($E592,所属・種目コード!$B$2:$D$160,3,0)))</f>
        <v>031190</v>
      </c>
      <c r="I592" t="s">
        <v>3592</v>
      </c>
      <c r="J592" s="758" t="str">
        <f t="shared" si="37"/>
        <v>八幡平松尾中中</v>
      </c>
      <c r="K592" s="757" t="s">
        <v>2845</v>
      </c>
      <c r="L592" s="13" t="str">
        <f t="shared" si="36"/>
        <v>ﾀｶﾊｼ ｶｲﾄ</v>
      </c>
      <c r="M592" s="772"/>
      <c r="O592" s="13">
        <v>702</v>
      </c>
      <c r="P592" s="647" t="s">
        <v>840</v>
      </c>
      <c r="Q592" s="757" t="s">
        <v>6212</v>
      </c>
      <c r="R592" s="757" t="s">
        <v>5724</v>
      </c>
      <c r="S592" s="757" t="s">
        <v>222</v>
      </c>
      <c r="T592" s="757" t="s">
        <v>4414</v>
      </c>
      <c r="U592" s="757">
        <v>2</v>
      </c>
      <c r="W592" s="649" t="str">
        <f>IF($S592="","",(VLOOKUP($S592,所属・種目コード!$B$2:$D$160,3,0)))</f>
        <v>031147</v>
      </c>
      <c r="X592" t="s">
        <v>3592</v>
      </c>
      <c r="Y592" s="758" t="str">
        <f t="shared" si="38"/>
        <v>釜石中中</v>
      </c>
      <c r="Z592" s="757" t="s">
        <v>5000</v>
      </c>
      <c r="AA592" s="769" t="str">
        <f t="shared" si="39"/>
        <v>ｶﾜｶﾐ ﾁﾋﾛ</v>
      </c>
    </row>
    <row r="593" spans="2:27" ht="17" customHeight="1">
      <c r="B593" s="757">
        <v>703</v>
      </c>
      <c r="C593" s="757" t="s">
        <v>7052</v>
      </c>
      <c r="D593" s="757" t="s">
        <v>3909</v>
      </c>
      <c r="E593" s="757" t="s">
        <v>354</v>
      </c>
      <c r="F593" s="757">
        <v>1</v>
      </c>
      <c r="G593" s="757">
        <v>3</v>
      </c>
      <c r="H593" s="649" t="str">
        <f>IF($E593="","",(VLOOKUP($E593,所属・種目コード!$B$2:$D$160,3,0)))</f>
        <v>031190</v>
      </c>
      <c r="I593" t="s">
        <v>3592</v>
      </c>
      <c r="J593" s="758" t="str">
        <f t="shared" si="37"/>
        <v>八幡平松尾中中</v>
      </c>
      <c r="K593" s="757" t="s">
        <v>2878</v>
      </c>
      <c r="L593" s="13" t="str">
        <f t="shared" si="36"/>
        <v>ﾀｶﾊｼ ｹﾝﾄ</v>
      </c>
      <c r="M593" s="772"/>
      <c r="O593" s="13">
        <v>703</v>
      </c>
      <c r="P593" s="647" t="s">
        <v>840</v>
      </c>
      <c r="Q593" s="757" t="s">
        <v>8020</v>
      </c>
      <c r="R593" s="757" t="s">
        <v>5725</v>
      </c>
      <c r="S593" s="757" t="s">
        <v>222</v>
      </c>
      <c r="T593" s="757" t="s">
        <v>4414</v>
      </c>
      <c r="U593" s="757">
        <v>2</v>
      </c>
      <c r="W593" s="649" t="str">
        <f>IF($S593="","",(VLOOKUP($S593,所属・種目コード!$B$2:$D$160,3,0)))</f>
        <v>031147</v>
      </c>
      <c r="X593" t="s">
        <v>3592</v>
      </c>
      <c r="Y593" s="758" t="str">
        <f t="shared" si="38"/>
        <v>釜石中中</v>
      </c>
      <c r="Z593" s="757" t="s">
        <v>5001</v>
      </c>
      <c r="AA593" s="769" t="str">
        <f t="shared" si="39"/>
        <v>ﾀｶｷﾞ ﾘﾝ</v>
      </c>
    </row>
    <row r="594" spans="2:27" ht="17" customHeight="1">
      <c r="B594" s="757">
        <v>704</v>
      </c>
      <c r="C594" s="757" t="s">
        <v>7053</v>
      </c>
      <c r="D594" s="757" t="s">
        <v>1643</v>
      </c>
      <c r="E594" s="757" t="s">
        <v>354</v>
      </c>
      <c r="F594" s="757">
        <v>1</v>
      </c>
      <c r="G594" s="757">
        <v>3</v>
      </c>
      <c r="H594" s="649" t="str">
        <f>IF($E594="","",(VLOOKUP($E594,所属・種目コード!$B$2:$D$160,3,0)))</f>
        <v>031190</v>
      </c>
      <c r="I594" t="s">
        <v>3592</v>
      </c>
      <c r="J594" s="758" t="str">
        <f t="shared" si="37"/>
        <v>八幡平松尾中中</v>
      </c>
      <c r="K594" s="757" t="s">
        <v>2879</v>
      </c>
      <c r="L594" s="13" t="str">
        <f t="shared" si="36"/>
        <v>ﾀｶﾊｼ ﾄﾓﾔ</v>
      </c>
      <c r="M594" s="772"/>
      <c r="O594" s="13">
        <v>704</v>
      </c>
      <c r="P594" s="647" t="s">
        <v>840</v>
      </c>
      <c r="Q594" s="757" t="s">
        <v>6213</v>
      </c>
      <c r="R594" s="757" t="s">
        <v>5726</v>
      </c>
      <c r="S594" s="757" t="s">
        <v>141</v>
      </c>
      <c r="T594" s="757" t="s">
        <v>4414</v>
      </c>
      <c r="U594" s="757">
        <v>3</v>
      </c>
      <c r="W594" s="649" t="str">
        <f>IF($S594="","",(VLOOKUP($S594,所属・種目コード!$B$2:$D$160,3,0)))</f>
        <v>031130</v>
      </c>
      <c r="X594" t="s">
        <v>3592</v>
      </c>
      <c r="Y594" s="758" t="str">
        <f t="shared" si="38"/>
        <v>小本中中</v>
      </c>
      <c r="Z594" s="757" t="s">
        <v>5002</v>
      </c>
      <c r="AA594" s="769" t="str">
        <f t="shared" si="39"/>
        <v>ｱﾍﾞ ﾏﾕｷ</v>
      </c>
    </row>
    <row r="595" spans="2:27" ht="17" customHeight="1">
      <c r="B595" s="757">
        <v>705</v>
      </c>
      <c r="C595" s="757" t="s">
        <v>7680</v>
      </c>
      <c r="D595" s="757" t="s">
        <v>1644</v>
      </c>
      <c r="E595" s="757" t="s">
        <v>354</v>
      </c>
      <c r="F595" s="757">
        <v>1</v>
      </c>
      <c r="G595" s="757">
        <v>3</v>
      </c>
      <c r="H595" s="649" t="str">
        <f>IF($E595="","",(VLOOKUP($E595,所属・種目コード!$B$2:$D$160,3,0)))</f>
        <v>031190</v>
      </c>
      <c r="I595" t="s">
        <v>3592</v>
      </c>
      <c r="J595" s="758" t="str">
        <f t="shared" si="37"/>
        <v>八幡平松尾中中</v>
      </c>
      <c r="K595" s="757" t="s">
        <v>2880</v>
      </c>
      <c r="L595" s="13" t="str">
        <f t="shared" si="36"/>
        <v>ﾅｶｶﾙﾏｲ ﾀｸﾄ</v>
      </c>
      <c r="M595" s="772"/>
      <c r="O595" s="13">
        <v>705</v>
      </c>
      <c r="P595" s="647" t="s">
        <v>840</v>
      </c>
      <c r="Q595" s="757" t="s">
        <v>6581</v>
      </c>
      <c r="R595" s="757" t="s">
        <v>5727</v>
      </c>
      <c r="S595" s="757" t="s">
        <v>141</v>
      </c>
      <c r="T595" s="757" t="s">
        <v>4414</v>
      </c>
      <c r="U595" s="757">
        <v>2</v>
      </c>
      <c r="W595" s="649" t="str">
        <f>IF($S595="","",(VLOOKUP($S595,所属・種目コード!$B$2:$D$160,3,0)))</f>
        <v>031130</v>
      </c>
      <c r="X595" t="s">
        <v>3592</v>
      </c>
      <c r="Y595" s="758" t="str">
        <f t="shared" si="38"/>
        <v>小本中中</v>
      </c>
      <c r="Z595" s="757" t="s">
        <v>5003</v>
      </c>
      <c r="AA595" s="769" t="str">
        <f t="shared" si="39"/>
        <v>ｵｻﾞﾜ ﾁｴﾘ</v>
      </c>
    </row>
    <row r="596" spans="2:27" ht="17" customHeight="1">
      <c r="B596" s="757">
        <v>706</v>
      </c>
      <c r="C596" s="757" t="s">
        <v>7054</v>
      </c>
      <c r="D596" s="757" t="s">
        <v>3910</v>
      </c>
      <c r="E596" s="757" t="s">
        <v>354</v>
      </c>
      <c r="F596" s="757">
        <v>1</v>
      </c>
      <c r="G596" s="757">
        <v>3</v>
      </c>
      <c r="H596" s="649" t="str">
        <f>IF($E596="","",(VLOOKUP($E596,所属・種目コード!$B$2:$D$160,3,0)))</f>
        <v>031190</v>
      </c>
      <c r="I596" t="s">
        <v>3592</v>
      </c>
      <c r="J596" s="758" t="str">
        <f t="shared" si="37"/>
        <v>八幡平松尾中中</v>
      </c>
      <c r="K596" s="757" t="s">
        <v>2881</v>
      </c>
      <c r="L596" s="13" t="str">
        <f t="shared" si="36"/>
        <v>ﾌｼﾞﾀ ｴﾝﾘｭｳ</v>
      </c>
      <c r="M596" s="772"/>
      <c r="O596" s="13">
        <v>706</v>
      </c>
      <c r="P596" s="647" t="s">
        <v>840</v>
      </c>
      <c r="Q596" s="757" t="s">
        <v>6214</v>
      </c>
      <c r="R596" s="757" t="s">
        <v>5728</v>
      </c>
      <c r="S596" s="757" t="s">
        <v>141</v>
      </c>
      <c r="T596" s="757" t="s">
        <v>4414</v>
      </c>
      <c r="U596" s="757">
        <v>2</v>
      </c>
      <c r="W596" s="649" t="str">
        <f>IF($S596="","",(VLOOKUP($S596,所属・種目コード!$B$2:$D$160,3,0)))</f>
        <v>031130</v>
      </c>
      <c r="X596" t="s">
        <v>3592</v>
      </c>
      <c r="Y596" s="758" t="str">
        <f t="shared" si="38"/>
        <v>小本中中</v>
      </c>
      <c r="Z596" s="757" t="s">
        <v>5004</v>
      </c>
      <c r="AA596" s="769" t="str">
        <f t="shared" si="39"/>
        <v>ﾀﾑﾗ ﾐｻﾄ</v>
      </c>
    </row>
    <row r="597" spans="2:27" ht="17" customHeight="1">
      <c r="B597" s="757">
        <v>707</v>
      </c>
      <c r="C597" s="757" t="s">
        <v>7055</v>
      </c>
      <c r="D597" s="757" t="s">
        <v>1645</v>
      </c>
      <c r="E597" s="757" t="s">
        <v>354</v>
      </c>
      <c r="F597" s="757">
        <v>1</v>
      </c>
      <c r="G597" s="757">
        <v>3</v>
      </c>
      <c r="H597" s="649" t="str">
        <f>IF($E597="","",(VLOOKUP($E597,所属・種目コード!$B$2:$D$160,3,0)))</f>
        <v>031190</v>
      </c>
      <c r="I597" t="s">
        <v>3592</v>
      </c>
      <c r="J597" s="758" t="str">
        <f t="shared" si="37"/>
        <v>八幡平松尾中中</v>
      </c>
      <c r="K597" s="757" t="s">
        <v>2882</v>
      </c>
      <c r="L597" s="13" t="str">
        <f t="shared" si="36"/>
        <v>ﾌｼﾞﾀ ﾊﾙﾄ</v>
      </c>
      <c r="M597" s="772"/>
      <c r="O597" s="13">
        <v>707</v>
      </c>
      <c r="P597" s="647" t="s">
        <v>840</v>
      </c>
      <c r="Q597" s="757" t="s">
        <v>6215</v>
      </c>
      <c r="R597" s="757" t="s">
        <v>5729</v>
      </c>
      <c r="S597" s="757" t="s">
        <v>141</v>
      </c>
      <c r="T597" s="757" t="s">
        <v>4414</v>
      </c>
      <c r="U597" s="757">
        <v>2</v>
      </c>
      <c r="W597" s="649" t="str">
        <f>IF($S597="","",(VLOOKUP($S597,所属・種目コード!$B$2:$D$160,3,0)))</f>
        <v>031130</v>
      </c>
      <c r="X597" t="s">
        <v>3592</v>
      </c>
      <c r="Y597" s="758" t="str">
        <f t="shared" si="38"/>
        <v>小本中中</v>
      </c>
      <c r="Z597" s="757" t="s">
        <v>5005</v>
      </c>
      <c r="AA597" s="769" t="str">
        <f t="shared" si="39"/>
        <v>ﾎﾀﾞｶ ﾊﾚ</v>
      </c>
    </row>
    <row r="598" spans="2:27" ht="17" customHeight="1">
      <c r="B598" s="757">
        <v>708</v>
      </c>
      <c r="C598" s="757" t="s">
        <v>7768</v>
      </c>
      <c r="D598" s="757" t="s">
        <v>3911</v>
      </c>
      <c r="E598" s="757" t="s">
        <v>354</v>
      </c>
      <c r="F598" s="757">
        <v>1</v>
      </c>
      <c r="G598" s="757">
        <v>3</v>
      </c>
      <c r="H598" s="649" t="str">
        <f>IF($E598="","",(VLOOKUP($E598,所属・種目コード!$B$2:$D$160,3,0)))</f>
        <v>031190</v>
      </c>
      <c r="I598" t="s">
        <v>3592</v>
      </c>
      <c r="J598" s="758" t="str">
        <f t="shared" si="37"/>
        <v>八幡平松尾中中</v>
      </c>
      <c r="K598" s="757" t="s">
        <v>2883</v>
      </c>
      <c r="L598" s="13" t="str">
        <f t="shared" si="36"/>
        <v>ﾔﾏｸﾞﾁ ﾋﾅﾀ</v>
      </c>
      <c r="M598" s="772"/>
      <c r="O598" s="13">
        <v>708</v>
      </c>
      <c r="P598" s="647" t="s">
        <v>840</v>
      </c>
      <c r="Q598" s="757" t="s">
        <v>6216</v>
      </c>
      <c r="R598" s="757" t="s">
        <v>1918</v>
      </c>
      <c r="S598" s="757" t="s">
        <v>141</v>
      </c>
      <c r="T598" s="757" t="s">
        <v>4414</v>
      </c>
      <c r="U598" s="757">
        <v>2</v>
      </c>
      <c r="W598" s="649" t="str">
        <f>IF($S598="","",(VLOOKUP($S598,所属・種目コード!$B$2:$D$160,3,0)))</f>
        <v>031130</v>
      </c>
      <c r="X598" t="s">
        <v>3592</v>
      </c>
      <c r="Y598" s="758" t="str">
        <f t="shared" si="38"/>
        <v>小本中中</v>
      </c>
      <c r="Z598" s="757" t="s">
        <v>4798</v>
      </c>
      <c r="AA598" s="769" t="str">
        <f t="shared" si="39"/>
        <v>ﾔﾏｻﾞｷ ﾘﾅ</v>
      </c>
    </row>
    <row r="599" spans="2:27" ht="17" customHeight="1">
      <c r="B599" s="757">
        <v>709</v>
      </c>
      <c r="C599" s="757" t="s">
        <v>7056</v>
      </c>
      <c r="D599" s="757" t="s">
        <v>3912</v>
      </c>
      <c r="E599" s="757" t="s">
        <v>354</v>
      </c>
      <c r="F599" s="757">
        <v>1</v>
      </c>
      <c r="G599" s="757">
        <v>3</v>
      </c>
      <c r="H599" s="649" t="str">
        <f>IF($E599="","",(VLOOKUP($E599,所属・種目コード!$B$2:$D$160,3,0)))</f>
        <v>031190</v>
      </c>
      <c r="I599" t="s">
        <v>3592</v>
      </c>
      <c r="J599" s="758" t="str">
        <f t="shared" si="37"/>
        <v>八幡平松尾中中</v>
      </c>
      <c r="K599" s="757" t="s">
        <v>2884</v>
      </c>
      <c r="L599" s="13" t="str">
        <f t="shared" si="36"/>
        <v>ﾕｼﾀ ｹﾝﾄ</v>
      </c>
      <c r="M599" s="772"/>
      <c r="O599" s="13">
        <v>709</v>
      </c>
      <c r="P599" s="647" t="s">
        <v>1418</v>
      </c>
      <c r="Q599" s="757" t="s">
        <v>2202</v>
      </c>
      <c r="R599" s="757" t="s">
        <v>1988</v>
      </c>
      <c r="S599" s="757" t="s">
        <v>304</v>
      </c>
      <c r="T599" s="757" t="s">
        <v>4414</v>
      </c>
      <c r="U599" s="757">
        <v>3</v>
      </c>
      <c r="W599" s="649" t="str">
        <f>IF($S599="","",(VLOOKUP($S599,所属・種目コード!$B$2:$D$160,3,0)))</f>
        <v>031168</v>
      </c>
      <c r="X599" t="s">
        <v>3592</v>
      </c>
      <c r="Y599" s="758" t="str">
        <f t="shared" si="38"/>
        <v>紫波一中中</v>
      </c>
      <c r="Z599" s="757" t="s">
        <v>5006</v>
      </c>
      <c r="AA599" s="769" t="str">
        <f t="shared" si="39"/>
        <v>ｷｸﾁ ﾐﾕ</v>
      </c>
    </row>
    <row r="600" spans="2:27" ht="17" customHeight="1">
      <c r="B600" s="757">
        <v>710</v>
      </c>
      <c r="C600" s="757" t="s">
        <v>7698</v>
      </c>
      <c r="D600" s="757" t="s">
        <v>1170</v>
      </c>
      <c r="E600" s="757" t="s">
        <v>354</v>
      </c>
      <c r="F600" s="757">
        <v>1</v>
      </c>
      <c r="G600" s="757">
        <v>2</v>
      </c>
      <c r="H600" s="649" t="str">
        <f>IF($E600="","",(VLOOKUP($E600,所属・種目コード!$B$2:$D$160,3,0)))</f>
        <v>031190</v>
      </c>
      <c r="I600" t="s">
        <v>3592</v>
      </c>
      <c r="J600" s="758" t="str">
        <f t="shared" si="37"/>
        <v>八幡平松尾中中</v>
      </c>
      <c r="K600" s="757" t="s">
        <v>2371</v>
      </c>
      <c r="L600" s="13" t="str">
        <f t="shared" si="36"/>
        <v>ｲﾄｳ ﾋｶﾙ</v>
      </c>
      <c r="M600" s="772"/>
      <c r="O600" s="13">
        <v>710</v>
      </c>
      <c r="P600" s="647" t="s">
        <v>1418</v>
      </c>
      <c r="Q600" s="757" t="s">
        <v>2203</v>
      </c>
      <c r="R600" s="757" t="s">
        <v>1989</v>
      </c>
      <c r="S600" s="757" t="s">
        <v>304</v>
      </c>
      <c r="T600" s="757" t="s">
        <v>4414</v>
      </c>
      <c r="U600" s="757">
        <v>3</v>
      </c>
      <c r="W600" s="649" t="str">
        <f>IF($S600="","",(VLOOKUP($S600,所属・種目コード!$B$2:$D$160,3,0)))</f>
        <v>031168</v>
      </c>
      <c r="X600" t="s">
        <v>3592</v>
      </c>
      <c r="Y600" s="758" t="str">
        <f t="shared" si="38"/>
        <v>紫波一中中</v>
      </c>
      <c r="Z600" s="757" t="s">
        <v>5007</v>
      </c>
      <c r="AA600" s="769" t="str">
        <f t="shared" si="39"/>
        <v>ﾀｶﾊｼ ﾕｳﾐ</v>
      </c>
    </row>
    <row r="601" spans="2:27" ht="17" customHeight="1">
      <c r="B601" s="757">
        <v>711</v>
      </c>
      <c r="C601" s="757" t="s">
        <v>7057</v>
      </c>
      <c r="D601" s="757" t="s">
        <v>1646</v>
      </c>
      <c r="E601" s="757" t="s">
        <v>354</v>
      </c>
      <c r="F601" s="757">
        <v>1</v>
      </c>
      <c r="G601" s="757">
        <v>2</v>
      </c>
      <c r="H601" s="649" t="str">
        <f>IF($E601="","",(VLOOKUP($E601,所属・種目コード!$B$2:$D$160,3,0)))</f>
        <v>031190</v>
      </c>
      <c r="I601" t="s">
        <v>3592</v>
      </c>
      <c r="J601" s="758" t="str">
        <f t="shared" si="37"/>
        <v>八幡平松尾中中</v>
      </c>
      <c r="K601" s="757" t="s">
        <v>2885</v>
      </c>
      <c r="L601" s="13" t="str">
        <f t="shared" si="36"/>
        <v>ｲﾄｳ ﾘｮｳｶﾞ</v>
      </c>
      <c r="M601" s="772"/>
      <c r="O601" s="13">
        <v>711</v>
      </c>
      <c r="P601" s="647" t="s">
        <v>1418</v>
      </c>
      <c r="Q601" s="757" t="s">
        <v>2204</v>
      </c>
      <c r="R601" s="757" t="s">
        <v>1990</v>
      </c>
      <c r="S601" s="757" t="s">
        <v>304</v>
      </c>
      <c r="T601" s="757" t="s">
        <v>4414</v>
      </c>
      <c r="U601" s="757">
        <v>3</v>
      </c>
      <c r="W601" s="649" t="str">
        <f>IF($S601="","",(VLOOKUP($S601,所属・種目コード!$B$2:$D$160,3,0)))</f>
        <v>031168</v>
      </c>
      <c r="X601" t="s">
        <v>3592</v>
      </c>
      <c r="Y601" s="758" t="str">
        <f t="shared" si="38"/>
        <v>紫波一中中</v>
      </c>
      <c r="Z601" s="757" t="s">
        <v>5008</v>
      </c>
      <c r="AA601" s="769" t="str">
        <f t="shared" si="39"/>
        <v>ﾜｼﾓﾘ ｼﾉ</v>
      </c>
    </row>
    <row r="602" spans="2:27" ht="17" customHeight="1">
      <c r="B602" s="757">
        <v>712</v>
      </c>
      <c r="C602" s="757" t="s">
        <v>7681</v>
      </c>
      <c r="D602" s="757" t="s">
        <v>3913</v>
      </c>
      <c r="E602" s="757" t="s">
        <v>354</v>
      </c>
      <c r="F602" s="757">
        <v>1</v>
      </c>
      <c r="G602" s="757">
        <v>2</v>
      </c>
      <c r="H602" s="649" t="str">
        <f>IF($E602="","",(VLOOKUP($E602,所属・種目コード!$B$2:$D$160,3,0)))</f>
        <v>031190</v>
      </c>
      <c r="I602" t="s">
        <v>3592</v>
      </c>
      <c r="J602" s="758" t="str">
        <f t="shared" si="37"/>
        <v>八幡平松尾中中</v>
      </c>
      <c r="K602" s="757" t="s">
        <v>2886</v>
      </c>
      <c r="L602" s="13" t="str">
        <f t="shared" si="36"/>
        <v>ｻｻｷ ｷﾘｭｳ</v>
      </c>
      <c r="M602" s="772"/>
      <c r="O602" s="13">
        <v>712</v>
      </c>
      <c r="P602" s="647" t="s">
        <v>1418</v>
      </c>
      <c r="Q602" s="757" t="s">
        <v>2205</v>
      </c>
      <c r="R602" s="757" t="s">
        <v>1991</v>
      </c>
      <c r="S602" s="757" t="s">
        <v>304</v>
      </c>
      <c r="T602" s="757" t="s">
        <v>4414</v>
      </c>
      <c r="U602" s="757">
        <v>2</v>
      </c>
      <c r="W602" s="649" t="str">
        <f>IF($S602="","",(VLOOKUP($S602,所属・種目コード!$B$2:$D$160,3,0)))</f>
        <v>031168</v>
      </c>
      <c r="X602" t="s">
        <v>3592</v>
      </c>
      <c r="Y602" s="758" t="str">
        <f t="shared" si="38"/>
        <v>紫波一中中</v>
      </c>
      <c r="Z602" s="757" t="s">
        <v>5009</v>
      </c>
      <c r="AA602" s="769" t="str">
        <f t="shared" si="39"/>
        <v>ｽｽﾞｷ ｲｵﾘ</v>
      </c>
    </row>
    <row r="603" spans="2:27" ht="17" customHeight="1">
      <c r="B603" s="757">
        <v>713</v>
      </c>
      <c r="C603" s="757" t="s">
        <v>7058</v>
      </c>
      <c r="D603" s="757" t="s">
        <v>3914</v>
      </c>
      <c r="E603" s="757" t="s">
        <v>354</v>
      </c>
      <c r="F603" s="757">
        <v>1</v>
      </c>
      <c r="G603" s="757">
        <v>2</v>
      </c>
      <c r="H603" s="649" t="str">
        <f>IF($E603="","",(VLOOKUP($E603,所属・種目コード!$B$2:$D$160,3,0)))</f>
        <v>031190</v>
      </c>
      <c r="I603" t="s">
        <v>3592</v>
      </c>
      <c r="J603" s="758" t="str">
        <f t="shared" si="37"/>
        <v>八幡平松尾中中</v>
      </c>
      <c r="K603" s="757" t="s">
        <v>2887</v>
      </c>
      <c r="L603" s="13" t="str">
        <f t="shared" si="36"/>
        <v>ﾊﾀｹﾔﾏ ﾀｲｷ</v>
      </c>
      <c r="M603" s="772"/>
      <c r="O603" s="13">
        <v>713</v>
      </c>
      <c r="P603" s="647" t="s">
        <v>1418</v>
      </c>
      <c r="Q603" s="757" t="s">
        <v>6582</v>
      </c>
      <c r="R603" s="757" t="s">
        <v>5730</v>
      </c>
      <c r="S603" s="757" t="s">
        <v>257</v>
      </c>
      <c r="T603" s="757" t="s">
        <v>4414</v>
      </c>
      <c r="U603" s="757">
        <v>3</v>
      </c>
      <c r="W603" s="649" t="str">
        <f>IF($S603="","",(VLOOKUP($S603,所属・種目コード!$B$2:$D$160,3,0)))</f>
        <v>031156</v>
      </c>
      <c r="X603" t="s">
        <v>3592</v>
      </c>
      <c r="Y603" s="758" t="str">
        <f t="shared" si="38"/>
        <v>久慈大川目中中</v>
      </c>
      <c r="Z603" s="757" t="s">
        <v>5010</v>
      </c>
      <c r="AA603" s="769" t="str">
        <f t="shared" si="39"/>
        <v>ｹﾝﾈﾝﾀﾞｲ ﾐﾐ</v>
      </c>
    </row>
    <row r="604" spans="2:27" ht="17" customHeight="1">
      <c r="B604" s="757">
        <v>714</v>
      </c>
      <c r="C604" s="757" t="s">
        <v>7059</v>
      </c>
      <c r="D604" s="757" t="s">
        <v>3915</v>
      </c>
      <c r="E604" s="757" t="s">
        <v>354</v>
      </c>
      <c r="F604" s="757">
        <v>1</v>
      </c>
      <c r="G604" s="757">
        <v>2</v>
      </c>
      <c r="H604" s="649" t="str">
        <f>IF($E604="","",(VLOOKUP($E604,所属・種目コード!$B$2:$D$160,3,0)))</f>
        <v>031190</v>
      </c>
      <c r="I604" t="s">
        <v>3592</v>
      </c>
      <c r="J604" s="758" t="str">
        <f t="shared" si="37"/>
        <v>八幡平松尾中中</v>
      </c>
      <c r="K604" s="757" t="s">
        <v>2888</v>
      </c>
      <c r="L604" s="13" t="str">
        <f t="shared" si="36"/>
        <v>ﾊﾀｹﾔﾏ ﾏｻﾄｼ</v>
      </c>
      <c r="M604" s="772"/>
      <c r="O604" s="13">
        <v>714</v>
      </c>
      <c r="P604" s="647" t="s">
        <v>854</v>
      </c>
      <c r="Q604" s="757" t="s">
        <v>6217</v>
      </c>
      <c r="R604" s="757" t="s">
        <v>5731</v>
      </c>
      <c r="S604" s="757" t="s">
        <v>257</v>
      </c>
      <c r="T604" s="757" t="s">
        <v>4414</v>
      </c>
      <c r="U604" s="757">
        <v>3</v>
      </c>
      <c r="W604" s="649" t="str">
        <f>IF($S604="","",(VLOOKUP($S604,所属・種目コード!$B$2:$D$160,3,0)))</f>
        <v>031156</v>
      </c>
      <c r="X604" t="s">
        <v>3592</v>
      </c>
      <c r="Y604" s="758" t="str">
        <f t="shared" si="38"/>
        <v>久慈大川目中中</v>
      </c>
      <c r="Z604" s="757" t="s">
        <v>5011</v>
      </c>
      <c r="AA604" s="769" t="str">
        <f t="shared" si="39"/>
        <v>ﾅｶﾉ ﾕﾅ</v>
      </c>
    </row>
    <row r="605" spans="2:27" ht="17" customHeight="1">
      <c r="B605" s="757">
        <v>715</v>
      </c>
      <c r="C605" s="757" t="s">
        <v>7060</v>
      </c>
      <c r="D605" s="757" t="s">
        <v>1647</v>
      </c>
      <c r="E605" s="757" t="s">
        <v>354</v>
      </c>
      <c r="F605" s="757">
        <v>1</v>
      </c>
      <c r="G605" s="757">
        <v>2</v>
      </c>
      <c r="H605" s="649" t="str">
        <f>IF($E605="","",(VLOOKUP($E605,所属・種目コード!$B$2:$D$160,3,0)))</f>
        <v>031190</v>
      </c>
      <c r="I605" t="s">
        <v>3592</v>
      </c>
      <c r="J605" s="758" t="str">
        <f t="shared" si="37"/>
        <v>八幡平松尾中中</v>
      </c>
      <c r="K605" s="757" t="s">
        <v>2889</v>
      </c>
      <c r="L605" s="13" t="str">
        <f t="shared" si="36"/>
        <v>ﾌｸｼﾏ ﾊﾙｷ</v>
      </c>
      <c r="M605" s="772"/>
      <c r="O605" s="13">
        <v>715</v>
      </c>
      <c r="P605" s="647" t="s">
        <v>854</v>
      </c>
      <c r="Q605" s="757" t="s">
        <v>6583</v>
      </c>
      <c r="R605" s="757" t="s">
        <v>5732</v>
      </c>
      <c r="S605" s="757" t="s">
        <v>257</v>
      </c>
      <c r="T605" s="757" t="s">
        <v>4414</v>
      </c>
      <c r="U605" s="757">
        <v>3</v>
      </c>
      <c r="W605" s="649" t="str">
        <f>IF($S605="","",(VLOOKUP($S605,所属・種目コード!$B$2:$D$160,3,0)))</f>
        <v>031156</v>
      </c>
      <c r="X605" t="s">
        <v>3592</v>
      </c>
      <c r="Y605" s="758" t="str">
        <f t="shared" si="38"/>
        <v>久慈大川目中中</v>
      </c>
      <c r="Z605" s="757" t="s">
        <v>5012</v>
      </c>
      <c r="AA605" s="769" t="str">
        <f t="shared" si="39"/>
        <v>ﾏｳﾁ ﾅﾅﾐ</v>
      </c>
    </row>
    <row r="606" spans="2:27" ht="17" customHeight="1">
      <c r="B606" s="757">
        <v>716</v>
      </c>
      <c r="C606" s="757" t="s">
        <v>7769</v>
      </c>
      <c r="D606" s="757" t="s">
        <v>3916</v>
      </c>
      <c r="E606" s="757" t="s">
        <v>354</v>
      </c>
      <c r="F606" s="757">
        <v>1</v>
      </c>
      <c r="G606" s="757">
        <v>2</v>
      </c>
      <c r="H606" s="649" t="str">
        <f>IF($E606="","",(VLOOKUP($E606,所属・種目コード!$B$2:$D$160,3,0)))</f>
        <v>031190</v>
      </c>
      <c r="I606" t="s">
        <v>3592</v>
      </c>
      <c r="J606" s="758" t="str">
        <f t="shared" si="37"/>
        <v>八幡平松尾中中</v>
      </c>
      <c r="K606" s="757" t="s">
        <v>2890</v>
      </c>
      <c r="L606" s="13" t="str">
        <f t="shared" si="36"/>
        <v>ﾔﾊﾀ ﾀﾞｲ</v>
      </c>
      <c r="M606" s="772"/>
      <c r="O606" s="13">
        <v>716</v>
      </c>
      <c r="P606" s="647" t="s">
        <v>862</v>
      </c>
      <c r="Q606" s="757" t="s">
        <v>6218</v>
      </c>
      <c r="R606" s="757" t="s">
        <v>5733</v>
      </c>
      <c r="S606" s="757" t="s">
        <v>257</v>
      </c>
      <c r="T606" s="757" t="s">
        <v>4414</v>
      </c>
      <c r="U606" s="757">
        <v>2</v>
      </c>
      <c r="W606" s="649" t="str">
        <f>IF($S606="","",(VLOOKUP($S606,所属・種目コード!$B$2:$D$160,3,0)))</f>
        <v>031156</v>
      </c>
      <c r="X606" t="s">
        <v>3592</v>
      </c>
      <c r="Y606" s="758" t="str">
        <f t="shared" si="38"/>
        <v>久慈大川目中中</v>
      </c>
      <c r="Z606" s="757" t="s">
        <v>5013</v>
      </c>
      <c r="AA606" s="769" t="str">
        <f t="shared" si="39"/>
        <v>ｾｷｶﾞﾐ ﾐｵ</v>
      </c>
    </row>
    <row r="607" spans="2:27" ht="17" customHeight="1">
      <c r="B607" s="757">
        <v>725</v>
      </c>
      <c r="C607" s="757" t="s">
        <v>1124</v>
      </c>
      <c r="D607" s="757" t="s">
        <v>1125</v>
      </c>
      <c r="E607" s="757" t="s">
        <v>350</v>
      </c>
      <c r="F607" s="757">
        <v>1</v>
      </c>
      <c r="G607" s="757">
        <v>3</v>
      </c>
      <c r="H607" s="649" t="str">
        <f>IF($E607="","",(VLOOKUP($E607,所属・種目コード!$B$2:$D$160,3,0)))</f>
        <v>031185</v>
      </c>
      <c r="I607" t="s">
        <v>3592</v>
      </c>
      <c r="J607" s="758" t="str">
        <f t="shared" si="37"/>
        <v>二戸福岡中中</v>
      </c>
      <c r="K607" s="757" t="s">
        <v>2891</v>
      </c>
      <c r="L607" s="13" t="str">
        <f t="shared" si="36"/>
        <v>ｶｽｶﾞ ｼｮｳﾀ</v>
      </c>
      <c r="M607" s="772"/>
      <c r="O607" s="13">
        <v>717</v>
      </c>
      <c r="P607" s="647" t="s">
        <v>862</v>
      </c>
      <c r="Q607" s="757" t="s">
        <v>6584</v>
      </c>
      <c r="R607" s="757" t="s">
        <v>5734</v>
      </c>
      <c r="S607" s="757" t="s">
        <v>257</v>
      </c>
      <c r="T607" s="757" t="s">
        <v>4414</v>
      </c>
      <c r="U607" s="757">
        <v>2</v>
      </c>
      <c r="W607" s="649" t="str">
        <f>IF($S607="","",(VLOOKUP($S607,所属・種目コード!$B$2:$D$160,3,0)))</f>
        <v>031156</v>
      </c>
      <c r="X607" t="s">
        <v>3592</v>
      </c>
      <c r="Y607" s="758" t="str">
        <f t="shared" si="38"/>
        <v>久慈大川目中中</v>
      </c>
      <c r="Z607" s="757" t="s">
        <v>5014</v>
      </c>
      <c r="AA607" s="769" t="str">
        <f t="shared" si="39"/>
        <v>ﾀｶﾔ ﾅﾅｵ</v>
      </c>
    </row>
    <row r="608" spans="2:27" ht="17" customHeight="1">
      <c r="B608" s="757">
        <v>726</v>
      </c>
      <c r="C608" s="757" t="s">
        <v>7770</v>
      </c>
      <c r="D608" s="757" t="s">
        <v>1126</v>
      </c>
      <c r="E608" s="757" t="s">
        <v>350</v>
      </c>
      <c r="F608" s="757">
        <v>1</v>
      </c>
      <c r="G608" s="757">
        <v>3</v>
      </c>
      <c r="H608" s="649" t="str">
        <f>IF($E608="","",(VLOOKUP($E608,所属・種目コード!$B$2:$D$160,3,0)))</f>
        <v>031185</v>
      </c>
      <c r="I608" t="s">
        <v>3592</v>
      </c>
      <c r="J608" s="758" t="str">
        <f t="shared" si="37"/>
        <v>二戸福岡中中</v>
      </c>
      <c r="K608" s="757" t="s">
        <v>2892</v>
      </c>
      <c r="L608" s="13" t="str">
        <f t="shared" si="36"/>
        <v>ﾋｶﾞｼﾔﾏ ﾚﾝ</v>
      </c>
      <c r="M608" s="772"/>
      <c r="O608" s="13">
        <v>718</v>
      </c>
      <c r="P608" s="647" t="s">
        <v>862</v>
      </c>
      <c r="Q608" s="757" t="s">
        <v>6219</v>
      </c>
      <c r="R608" s="757" t="s">
        <v>5735</v>
      </c>
      <c r="S608" s="757" t="s">
        <v>257</v>
      </c>
      <c r="T608" s="757" t="s">
        <v>4414</v>
      </c>
      <c r="U608" s="757">
        <v>2</v>
      </c>
      <c r="W608" s="649" t="str">
        <f>IF($S608="","",(VLOOKUP($S608,所属・種目コード!$B$2:$D$160,3,0)))</f>
        <v>031156</v>
      </c>
      <c r="X608" t="s">
        <v>3592</v>
      </c>
      <c r="Y608" s="758" t="str">
        <f t="shared" si="38"/>
        <v>久慈大川目中中</v>
      </c>
      <c r="Z608" s="757" t="s">
        <v>5015</v>
      </c>
      <c r="AA608" s="769" t="str">
        <f t="shared" si="39"/>
        <v>ﾅｶﾑﾗ ｶﾝﾅ</v>
      </c>
    </row>
    <row r="609" spans="2:27" ht="17" customHeight="1">
      <c r="B609" s="757">
        <v>727</v>
      </c>
      <c r="C609" s="757" t="s">
        <v>7682</v>
      </c>
      <c r="D609" s="757" t="s">
        <v>3917</v>
      </c>
      <c r="E609" s="757" t="s">
        <v>350</v>
      </c>
      <c r="F609" s="757">
        <v>1</v>
      </c>
      <c r="G609" s="757">
        <v>2</v>
      </c>
      <c r="H609" s="649" t="str">
        <f>IF($E609="","",(VLOOKUP($E609,所属・種目コード!$B$2:$D$160,3,0)))</f>
        <v>031185</v>
      </c>
      <c r="I609" t="s">
        <v>3592</v>
      </c>
      <c r="J609" s="758" t="str">
        <f t="shared" si="37"/>
        <v>二戸福岡中中</v>
      </c>
      <c r="K609" s="757" t="s">
        <v>2893</v>
      </c>
      <c r="L609" s="13" t="str">
        <f t="shared" si="36"/>
        <v>ｱﾗｷﾀﾞ ﾕｳﾔ</v>
      </c>
      <c r="M609" s="772"/>
      <c r="O609" s="13">
        <v>719</v>
      </c>
      <c r="P609" s="647" t="s">
        <v>795</v>
      </c>
      <c r="Q609" s="757" t="s">
        <v>8021</v>
      </c>
      <c r="R609" s="757" t="s">
        <v>5736</v>
      </c>
      <c r="S609" s="757" t="s">
        <v>257</v>
      </c>
      <c r="T609" s="757" t="s">
        <v>4414</v>
      </c>
      <c r="U609" s="757">
        <v>2</v>
      </c>
      <c r="W609" s="649" t="str">
        <f>IF($S609="","",(VLOOKUP($S609,所属・種目コード!$B$2:$D$160,3,0)))</f>
        <v>031156</v>
      </c>
      <c r="X609" t="s">
        <v>3592</v>
      </c>
      <c r="Y609" s="758" t="str">
        <f t="shared" si="38"/>
        <v>久慈大川目中中</v>
      </c>
      <c r="Z609" s="757" t="s">
        <v>5016</v>
      </c>
      <c r="AA609" s="769" t="str">
        <f t="shared" si="39"/>
        <v>ﾉｻﾞｷ ﾙｲ</v>
      </c>
    </row>
    <row r="610" spans="2:27" ht="17" customHeight="1">
      <c r="B610" s="757">
        <v>728</v>
      </c>
      <c r="C610" s="757" t="s">
        <v>7061</v>
      </c>
      <c r="D610" s="757" t="s">
        <v>3918</v>
      </c>
      <c r="E610" s="757" t="s">
        <v>350</v>
      </c>
      <c r="F610" s="757">
        <v>1</v>
      </c>
      <c r="G610" s="757">
        <v>2</v>
      </c>
      <c r="H610" s="649" t="str">
        <f>IF($E610="","",(VLOOKUP($E610,所属・種目コード!$B$2:$D$160,3,0)))</f>
        <v>031185</v>
      </c>
      <c r="I610" t="s">
        <v>3592</v>
      </c>
      <c r="J610" s="758" t="str">
        <f t="shared" si="37"/>
        <v>二戸福岡中中</v>
      </c>
      <c r="K610" s="757" t="s">
        <v>2894</v>
      </c>
      <c r="L610" s="13" t="str">
        <f t="shared" si="36"/>
        <v>ｵｵﾀﾞｲﾗ ﾕｳｼ</v>
      </c>
      <c r="M610" s="772"/>
      <c r="O610" s="13">
        <v>720</v>
      </c>
      <c r="P610" s="647" t="s">
        <v>795</v>
      </c>
      <c r="Q610" s="757" t="s">
        <v>6220</v>
      </c>
      <c r="R610" s="757" t="s">
        <v>5737</v>
      </c>
      <c r="S610" s="757" t="s">
        <v>438</v>
      </c>
      <c r="T610" s="757" t="s">
        <v>4414</v>
      </c>
      <c r="U610" s="757">
        <v>3</v>
      </c>
      <c r="W610" s="649" t="str">
        <f>IF($S610="","",(VLOOKUP($S610,所属・種目コード!$B$2:$D$160,3,0)))</f>
        <v>031242</v>
      </c>
      <c r="X610" t="s">
        <v>3592</v>
      </c>
      <c r="Y610" s="758" t="str">
        <f t="shared" si="38"/>
        <v>山田中中</v>
      </c>
      <c r="Z610" s="757" t="s">
        <v>5017</v>
      </c>
      <c r="AA610" s="769" t="str">
        <f t="shared" si="39"/>
        <v>ｺﾝ ｺﾉﾐ</v>
      </c>
    </row>
    <row r="611" spans="2:27" ht="17" customHeight="1">
      <c r="B611" s="757">
        <v>729</v>
      </c>
      <c r="C611" s="757" t="s">
        <v>7683</v>
      </c>
      <c r="D611" s="757" t="s">
        <v>3919</v>
      </c>
      <c r="E611" s="757" t="s">
        <v>350</v>
      </c>
      <c r="F611" s="757">
        <v>1</v>
      </c>
      <c r="G611" s="757">
        <v>2</v>
      </c>
      <c r="H611" s="649" t="str">
        <f>IF($E611="","",(VLOOKUP($E611,所属・種目コード!$B$2:$D$160,3,0)))</f>
        <v>031185</v>
      </c>
      <c r="I611" t="s">
        <v>3592</v>
      </c>
      <c r="J611" s="758" t="str">
        <f t="shared" si="37"/>
        <v>二戸福岡中中</v>
      </c>
      <c r="K611" s="757" t="s">
        <v>2895</v>
      </c>
      <c r="L611" s="13" t="str">
        <f t="shared" si="36"/>
        <v>ｵﾉﾃﾞﾗ ｴｲﾀ</v>
      </c>
      <c r="M611" s="772"/>
      <c r="O611" s="13">
        <v>721</v>
      </c>
      <c r="P611" s="647" t="s">
        <v>795</v>
      </c>
      <c r="Q611" s="757" t="s">
        <v>6585</v>
      </c>
      <c r="R611" s="757" t="s">
        <v>1262</v>
      </c>
      <c r="S611" s="757" t="s">
        <v>438</v>
      </c>
      <c r="T611" s="757" t="s">
        <v>4414</v>
      </c>
      <c r="U611" s="757">
        <v>3</v>
      </c>
      <c r="W611" s="649" t="str">
        <f>IF($S611="","",(VLOOKUP($S611,所属・種目コード!$B$2:$D$160,3,0)))</f>
        <v>031242</v>
      </c>
      <c r="X611" t="s">
        <v>3592</v>
      </c>
      <c r="Y611" s="758" t="str">
        <f t="shared" si="38"/>
        <v>山田中中</v>
      </c>
      <c r="Z611" s="757" t="s">
        <v>5018</v>
      </c>
      <c r="AA611" s="769" t="str">
        <f t="shared" si="39"/>
        <v>ｻｻｷ ﾊﾅｶ</v>
      </c>
    </row>
    <row r="612" spans="2:27" ht="17" customHeight="1">
      <c r="B612" s="757">
        <v>730</v>
      </c>
      <c r="C612" s="757" t="s">
        <v>7062</v>
      </c>
      <c r="D612" s="757" t="s">
        <v>1127</v>
      </c>
      <c r="E612" s="757" t="s">
        <v>350</v>
      </c>
      <c r="F612" s="757">
        <v>1</v>
      </c>
      <c r="G612" s="757">
        <v>2</v>
      </c>
      <c r="H612" s="649" t="str">
        <f>IF($E612="","",(VLOOKUP($E612,所属・種目コード!$B$2:$D$160,3,0)))</f>
        <v>031185</v>
      </c>
      <c r="I612" t="s">
        <v>3592</v>
      </c>
      <c r="J612" s="758" t="str">
        <f t="shared" si="37"/>
        <v>二戸福岡中中</v>
      </c>
      <c r="K612" s="757" t="s">
        <v>2896</v>
      </c>
      <c r="L612" s="13" t="str">
        <f t="shared" si="36"/>
        <v>ｶｹﾊﾀ ﾋﾅﾀ</v>
      </c>
      <c r="M612" s="772"/>
      <c r="O612" s="13">
        <v>722</v>
      </c>
      <c r="P612" s="647" t="s">
        <v>1433</v>
      </c>
      <c r="Q612" s="757" t="s">
        <v>1263</v>
      </c>
      <c r="R612" s="757" t="s">
        <v>1264</v>
      </c>
      <c r="S612" s="757" t="s">
        <v>438</v>
      </c>
      <c r="T612" s="757" t="s">
        <v>4414</v>
      </c>
      <c r="U612" s="757">
        <v>3</v>
      </c>
      <c r="W612" s="649" t="str">
        <f>IF($S612="","",(VLOOKUP($S612,所属・種目コード!$B$2:$D$160,3,0)))</f>
        <v>031242</v>
      </c>
      <c r="X612" t="s">
        <v>3592</v>
      </c>
      <c r="Y612" s="758" t="str">
        <f t="shared" si="38"/>
        <v>山田中中</v>
      </c>
      <c r="Z612" s="757" t="s">
        <v>5019</v>
      </c>
      <c r="AA612" s="769" t="str">
        <f t="shared" si="39"/>
        <v>ﾀﾅｶ ﾐｳ</v>
      </c>
    </row>
    <row r="613" spans="2:27" ht="17" customHeight="1">
      <c r="B613" s="757">
        <v>731</v>
      </c>
      <c r="C613" s="757" t="s">
        <v>7771</v>
      </c>
      <c r="D613" s="757" t="s">
        <v>3920</v>
      </c>
      <c r="E613" s="757" t="s">
        <v>350</v>
      </c>
      <c r="F613" s="757">
        <v>1</v>
      </c>
      <c r="G613" s="757">
        <v>2</v>
      </c>
      <c r="H613" s="649" t="str">
        <f>IF($E613="","",(VLOOKUP($E613,所属・種目コード!$B$2:$D$160,3,0)))</f>
        <v>031185</v>
      </c>
      <c r="I613" t="s">
        <v>3592</v>
      </c>
      <c r="J613" s="758" t="str">
        <f t="shared" si="37"/>
        <v>二戸福岡中中</v>
      </c>
      <c r="K613" s="757" t="s">
        <v>2897</v>
      </c>
      <c r="L613" s="13" t="str">
        <f t="shared" si="36"/>
        <v>ｶﾀｷﾞｼ ﾚｲ</v>
      </c>
      <c r="M613" s="772"/>
      <c r="O613" s="13">
        <v>723</v>
      </c>
      <c r="P613" s="647" t="s">
        <v>1433</v>
      </c>
      <c r="Q613" s="757" t="s">
        <v>1265</v>
      </c>
      <c r="R613" s="757" t="s">
        <v>1266</v>
      </c>
      <c r="S613" s="757" t="s">
        <v>438</v>
      </c>
      <c r="T613" s="757" t="s">
        <v>4414</v>
      </c>
      <c r="U613" s="757">
        <v>3</v>
      </c>
      <c r="W613" s="649" t="str">
        <f>IF($S613="","",(VLOOKUP($S613,所属・種目コード!$B$2:$D$160,3,0)))</f>
        <v>031242</v>
      </c>
      <c r="X613" t="s">
        <v>3592</v>
      </c>
      <c r="Y613" s="758" t="str">
        <f t="shared" si="38"/>
        <v>山田中中</v>
      </c>
      <c r="Z613" s="757" t="s">
        <v>5020</v>
      </c>
      <c r="AA613" s="769" t="str">
        <f t="shared" si="39"/>
        <v>ﾉﾀﾞ ｸﾐ</v>
      </c>
    </row>
    <row r="614" spans="2:27" ht="17" customHeight="1">
      <c r="B614" s="757">
        <v>732</v>
      </c>
      <c r="C614" s="757" t="s">
        <v>7063</v>
      </c>
      <c r="D614" s="757" t="s">
        <v>414</v>
      </c>
      <c r="E614" s="757" t="s">
        <v>350</v>
      </c>
      <c r="F614" s="757">
        <v>1</v>
      </c>
      <c r="G614" s="757">
        <v>2</v>
      </c>
      <c r="H614" s="649" t="str">
        <f>IF($E614="","",(VLOOKUP($E614,所属・種目コード!$B$2:$D$160,3,0)))</f>
        <v>031185</v>
      </c>
      <c r="I614" t="s">
        <v>3592</v>
      </c>
      <c r="J614" s="758" t="str">
        <f t="shared" si="37"/>
        <v>二戸福岡中中</v>
      </c>
      <c r="K614" s="757" t="s">
        <v>2898</v>
      </c>
      <c r="L614" s="13" t="str">
        <f t="shared" si="36"/>
        <v>ｽｶﾞﾜﾗ ｿｳﾀ</v>
      </c>
      <c r="M614" s="772"/>
      <c r="O614" s="13">
        <v>724</v>
      </c>
      <c r="P614" s="647" t="s">
        <v>1433</v>
      </c>
      <c r="Q614" s="757" t="s">
        <v>6586</v>
      </c>
      <c r="R614" s="757" t="s">
        <v>1267</v>
      </c>
      <c r="S614" s="757" t="s">
        <v>438</v>
      </c>
      <c r="T614" s="757" t="s">
        <v>4414</v>
      </c>
      <c r="U614" s="757">
        <v>3</v>
      </c>
      <c r="W614" s="649" t="str">
        <f>IF($S614="","",(VLOOKUP($S614,所属・種目コード!$B$2:$D$160,3,0)))</f>
        <v>031242</v>
      </c>
      <c r="X614" t="s">
        <v>3592</v>
      </c>
      <c r="Y614" s="758" t="str">
        <f t="shared" si="38"/>
        <v>山田中中</v>
      </c>
      <c r="Z614" s="757" t="s">
        <v>5021</v>
      </c>
      <c r="AA614" s="769" t="str">
        <f t="shared" si="39"/>
        <v>ﾊｼﾊﾞﾀ ﾆｲﾅ</v>
      </c>
    </row>
    <row r="615" spans="2:27" ht="17" customHeight="1">
      <c r="B615" s="757">
        <v>733</v>
      </c>
      <c r="C615" s="757" t="s">
        <v>7064</v>
      </c>
      <c r="D615" s="757" t="s">
        <v>3921</v>
      </c>
      <c r="E615" s="757" t="s">
        <v>361</v>
      </c>
      <c r="F615" s="757">
        <v>1</v>
      </c>
      <c r="G615" s="757">
        <v>3</v>
      </c>
      <c r="H615" s="649" t="str">
        <f>IF($E615="","",(VLOOKUP($E615,所属・種目コード!$B$2:$D$160,3,0)))</f>
        <v>031197</v>
      </c>
      <c r="I615" t="s">
        <v>3592</v>
      </c>
      <c r="J615" s="758" t="str">
        <f t="shared" si="37"/>
        <v>花巻中中</v>
      </c>
      <c r="K615" s="757" t="s">
        <v>2899</v>
      </c>
      <c r="L615" s="13" t="str">
        <f t="shared" si="36"/>
        <v>ｲﾄｳ ﾖｳﾀ</v>
      </c>
      <c r="M615" s="772"/>
      <c r="O615" s="13">
        <v>725</v>
      </c>
      <c r="P615" s="647" t="s">
        <v>1433</v>
      </c>
      <c r="Q615" s="757" t="s">
        <v>6587</v>
      </c>
      <c r="R615" s="757" t="s">
        <v>1964</v>
      </c>
      <c r="S615" s="757" t="s">
        <v>438</v>
      </c>
      <c r="T615" s="757" t="s">
        <v>4414</v>
      </c>
      <c r="U615" s="757">
        <v>2</v>
      </c>
      <c r="W615" s="649" t="str">
        <f>IF($S615="","",(VLOOKUP($S615,所属・種目コード!$B$2:$D$160,3,0)))</f>
        <v>031242</v>
      </c>
      <c r="X615" t="s">
        <v>3592</v>
      </c>
      <c r="Y615" s="758" t="str">
        <f t="shared" si="38"/>
        <v>山田中中</v>
      </c>
      <c r="Z615" s="757" t="s">
        <v>5022</v>
      </c>
      <c r="AA615" s="769" t="str">
        <f t="shared" si="39"/>
        <v>ｸﾛﾇﾏ ﾎﾉｶ</v>
      </c>
    </row>
    <row r="616" spans="2:27" ht="17" customHeight="1">
      <c r="B616" s="757">
        <v>734</v>
      </c>
      <c r="C616" s="757" t="s">
        <v>7065</v>
      </c>
      <c r="D616" s="757" t="s">
        <v>3922</v>
      </c>
      <c r="E616" s="757" t="s">
        <v>361</v>
      </c>
      <c r="F616" s="757">
        <v>1</v>
      </c>
      <c r="G616" s="757">
        <v>3</v>
      </c>
      <c r="H616" s="649" t="str">
        <f>IF($E616="","",(VLOOKUP($E616,所属・種目コード!$B$2:$D$160,3,0)))</f>
        <v>031197</v>
      </c>
      <c r="I616" t="s">
        <v>3592</v>
      </c>
      <c r="J616" s="758" t="str">
        <f t="shared" si="37"/>
        <v>花巻中中</v>
      </c>
      <c r="K616" s="757" t="s">
        <v>2900</v>
      </c>
      <c r="L616" s="13" t="str">
        <f t="shared" si="36"/>
        <v>ｽｶﾞﾜﾗ ｹｲｽｹ</v>
      </c>
      <c r="M616" s="772"/>
      <c r="O616" s="13">
        <v>726</v>
      </c>
      <c r="P616" s="647" t="s">
        <v>857</v>
      </c>
      <c r="Q616" s="757" t="s">
        <v>6221</v>
      </c>
      <c r="R616" s="757" t="s">
        <v>5738</v>
      </c>
      <c r="S616" s="757" t="s">
        <v>438</v>
      </c>
      <c r="T616" s="757" t="s">
        <v>4414</v>
      </c>
      <c r="U616" s="757">
        <v>2</v>
      </c>
      <c r="W616" s="649" t="str">
        <f>IF($S616="","",(VLOOKUP($S616,所属・種目コード!$B$2:$D$160,3,0)))</f>
        <v>031242</v>
      </c>
      <c r="X616" t="s">
        <v>3592</v>
      </c>
      <c r="Y616" s="758" t="str">
        <f t="shared" si="38"/>
        <v>山田中中</v>
      </c>
      <c r="Z616" s="757" t="s">
        <v>5023</v>
      </c>
      <c r="AA616" s="769" t="str">
        <f t="shared" si="39"/>
        <v>ｺﾊﾞﾔｼ ﾘﾐ</v>
      </c>
    </row>
    <row r="617" spans="2:27" ht="17" customHeight="1">
      <c r="B617" s="757">
        <v>735</v>
      </c>
      <c r="C617" s="757" t="s">
        <v>7772</v>
      </c>
      <c r="D617" s="757" t="s">
        <v>3923</v>
      </c>
      <c r="E617" s="757" t="s">
        <v>361</v>
      </c>
      <c r="F617" s="757">
        <v>1</v>
      </c>
      <c r="G617" s="757">
        <v>3</v>
      </c>
      <c r="H617" s="649" t="str">
        <f>IF($E617="","",(VLOOKUP($E617,所属・種目コード!$B$2:$D$160,3,0)))</f>
        <v>031197</v>
      </c>
      <c r="I617" t="s">
        <v>3592</v>
      </c>
      <c r="J617" s="758" t="str">
        <f t="shared" si="37"/>
        <v>花巻中中</v>
      </c>
      <c r="K617" s="757" t="s">
        <v>2901</v>
      </c>
      <c r="L617" s="13" t="str">
        <f t="shared" si="36"/>
        <v>ｾﾄ ﾐﾅﾐ</v>
      </c>
      <c r="M617" s="772"/>
      <c r="O617" s="13">
        <v>727</v>
      </c>
      <c r="P617" s="647" t="s">
        <v>857</v>
      </c>
      <c r="Q617" s="757" t="s">
        <v>8022</v>
      </c>
      <c r="R617" s="757" t="s">
        <v>1965</v>
      </c>
      <c r="S617" s="757" t="s">
        <v>438</v>
      </c>
      <c r="T617" s="757" t="s">
        <v>4414</v>
      </c>
      <c r="U617" s="757">
        <v>2</v>
      </c>
      <c r="W617" s="649" t="str">
        <f>IF($S617="","",(VLOOKUP($S617,所属・種目コード!$B$2:$D$160,3,0)))</f>
        <v>031242</v>
      </c>
      <c r="X617" t="s">
        <v>3592</v>
      </c>
      <c r="Y617" s="758" t="str">
        <f t="shared" si="38"/>
        <v>山田中中</v>
      </c>
      <c r="Z617" s="757" t="s">
        <v>5024</v>
      </c>
      <c r="AA617" s="769" t="str">
        <f t="shared" si="39"/>
        <v>ｻｲﾄｳ ﾗﾝ</v>
      </c>
    </row>
    <row r="618" spans="2:27" ht="17" customHeight="1">
      <c r="B618" s="757">
        <v>757</v>
      </c>
      <c r="C618" s="757" t="s">
        <v>7066</v>
      </c>
      <c r="D618" s="757" t="s">
        <v>3924</v>
      </c>
      <c r="E618" s="757" t="s">
        <v>284</v>
      </c>
      <c r="F618" s="757">
        <v>1</v>
      </c>
      <c r="G618" s="757">
        <v>3</v>
      </c>
      <c r="H618" s="649" t="str">
        <f>IF($E618="","",(VLOOKUP($E618,所属・種目コード!$B$2:$D$160,3,0)))</f>
        <v>031163</v>
      </c>
      <c r="I618" t="s">
        <v>3592</v>
      </c>
      <c r="J618" s="758" t="str">
        <f t="shared" si="37"/>
        <v>葛巻江刈中中</v>
      </c>
      <c r="K618" s="757" t="s">
        <v>2902</v>
      </c>
      <c r="L618" s="13" t="str">
        <f t="shared" si="36"/>
        <v>ｶﾄﾞｸﾞﾁ ﾊﾉﾝ</v>
      </c>
      <c r="M618" s="772"/>
      <c r="O618" s="13">
        <v>728</v>
      </c>
      <c r="P618" s="647" t="s">
        <v>813</v>
      </c>
      <c r="Q618" s="757" t="s">
        <v>8023</v>
      </c>
      <c r="R618" s="757" t="s">
        <v>5739</v>
      </c>
      <c r="S618" s="757" t="s">
        <v>438</v>
      </c>
      <c r="T618" s="757" t="s">
        <v>4414</v>
      </c>
      <c r="U618" s="757">
        <v>2</v>
      </c>
      <c r="W618" s="649" t="str">
        <f>IF($S618="","",(VLOOKUP($S618,所属・種目コード!$B$2:$D$160,3,0)))</f>
        <v>031242</v>
      </c>
      <c r="X618" t="s">
        <v>3592</v>
      </c>
      <c r="Y618" s="758" t="str">
        <f t="shared" si="38"/>
        <v>山田中中</v>
      </c>
      <c r="Z618" s="757" t="s">
        <v>5025</v>
      </c>
      <c r="AA618" s="769" t="str">
        <f t="shared" si="39"/>
        <v>ｻｻｷ ｺﾊﾙ</v>
      </c>
    </row>
    <row r="619" spans="2:27" ht="17" customHeight="1">
      <c r="B619" s="757">
        <v>758</v>
      </c>
      <c r="C619" s="757" t="s">
        <v>7067</v>
      </c>
      <c r="D619" s="757" t="s">
        <v>3925</v>
      </c>
      <c r="E619" s="757" t="s">
        <v>284</v>
      </c>
      <c r="F619" s="757">
        <v>1</v>
      </c>
      <c r="G619" s="757">
        <v>3</v>
      </c>
      <c r="H619" s="649" t="str">
        <f>IF($E619="","",(VLOOKUP($E619,所属・種目コード!$B$2:$D$160,3,0)))</f>
        <v>031163</v>
      </c>
      <c r="I619" t="s">
        <v>3592</v>
      </c>
      <c r="J619" s="758" t="str">
        <f t="shared" si="37"/>
        <v>葛巻江刈中中</v>
      </c>
      <c r="K619" s="757" t="s">
        <v>2903</v>
      </c>
      <c r="L619" s="13" t="str">
        <f t="shared" si="36"/>
        <v>ｶﾏｸﾞﾁ ｼｭｳｼﾞ</v>
      </c>
      <c r="M619" s="772"/>
      <c r="O619" s="13">
        <v>729</v>
      </c>
      <c r="P619" s="647" t="s">
        <v>813</v>
      </c>
      <c r="Q619" s="757" t="s">
        <v>6588</v>
      </c>
      <c r="R619" s="757" t="s">
        <v>5740</v>
      </c>
      <c r="S619" s="757" t="s">
        <v>438</v>
      </c>
      <c r="T619" s="757" t="s">
        <v>4414</v>
      </c>
      <c r="U619" s="757">
        <v>2</v>
      </c>
      <c r="W619" s="649" t="str">
        <f>IF($S619="","",(VLOOKUP($S619,所属・種目コード!$B$2:$D$160,3,0)))</f>
        <v>031242</v>
      </c>
      <c r="X619" t="s">
        <v>3592</v>
      </c>
      <c r="Y619" s="758" t="str">
        <f t="shared" si="38"/>
        <v>山田中中</v>
      </c>
      <c r="Z619" s="757" t="s">
        <v>5026</v>
      </c>
      <c r="AA619" s="769" t="str">
        <f t="shared" si="39"/>
        <v>ｻｻｷ ﾏﾘｶ</v>
      </c>
    </row>
    <row r="620" spans="2:27" ht="17" customHeight="1">
      <c r="B620" s="757">
        <v>759</v>
      </c>
      <c r="C620" s="757" t="s">
        <v>7068</v>
      </c>
      <c r="D620" s="757" t="s">
        <v>3926</v>
      </c>
      <c r="E620" s="757" t="s">
        <v>284</v>
      </c>
      <c r="F620" s="757">
        <v>1</v>
      </c>
      <c r="G620" s="757">
        <v>3</v>
      </c>
      <c r="H620" s="649" t="str">
        <f>IF($E620="","",(VLOOKUP($E620,所属・種目コード!$B$2:$D$160,3,0)))</f>
        <v>031163</v>
      </c>
      <c r="I620" t="s">
        <v>3592</v>
      </c>
      <c r="J620" s="758" t="str">
        <f t="shared" si="37"/>
        <v>葛巻江刈中中</v>
      </c>
      <c r="K620" s="757" t="s">
        <v>2904</v>
      </c>
      <c r="L620" s="13" t="str">
        <f t="shared" si="36"/>
        <v>ﾏﾂｳﾗ ｿｳﾀ</v>
      </c>
      <c r="M620" s="772"/>
      <c r="O620" s="13">
        <v>730</v>
      </c>
      <c r="P620" s="647" t="s">
        <v>813</v>
      </c>
      <c r="Q620" s="757" t="s">
        <v>6589</v>
      </c>
      <c r="R620" s="757" t="s">
        <v>1941</v>
      </c>
      <c r="S620" s="757" t="s">
        <v>438</v>
      </c>
      <c r="T620" s="757" t="s">
        <v>4414</v>
      </c>
      <c r="U620" s="757">
        <v>2</v>
      </c>
      <c r="W620" s="649" t="str">
        <f>IF($S620="","",(VLOOKUP($S620,所属・種目コード!$B$2:$D$160,3,0)))</f>
        <v>031242</v>
      </c>
      <c r="X620" t="s">
        <v>3592</v>
      </c>
      <c r="Y620" s="758" t="str">
        <f t="shared" si="38"/>
        <v>山田中中</v>
      </c>
      <c r="Z620" s="757" t="s">
        <v>4825</v>
      </c>
      <c r="AA620" s="769" t="str">
        <f t="shared" si="39"/>
        <v>ｻｻｷ ﾕｳｶ</v>
      </c>
    </row>
    <row r="621" spans="2:27" ht="17" customHeight="1">
      <c r="B621" s="757">
        <v>760</v>
      </c>
      <c r="C621" s="757" t="s">
        <v>7069</v>
      </c>
      <c r="D621" s="757" t="s">
        <v>3927</v>
      </c>
      <c r="E621" s="757" t="s">
        <v>284</v>
      </c>
      <c r="F621" s="757">
        <v>1</v>
      </c>
      <c r="G621" s="757">
        <v>3</v>
      </c>
      <c r="H621" s="649" t="str">
        <f>IF($E621="","",(VLOOKUP($E621,所属・種目コード!$B$2:$D$160,3,0)))</f>
        <v>031163</v>
      </c>
      <c r="I621" t="s">
        <v>3592</v>
      </c>
      <c r="J621" s="758" t="str">
        <f t="shared" si="37"/>
        <v>葛巻江刈中中</v>
      </c>
      <c r="K621" s="757" t="s">
        <v>2905</v>
      </c>
      <c r="L621" s="13" t="str">
        <f t="shared" si="36"/>
        <v>ﾔﾏｷﾞｼ ｶｲﾘ</v>
      </c>
      <c r="M621" s="772"/>
      <c r="O621" s="13">
        <v>731</v>
      </c>
      <c r="P621" s="647" t="s">
        <v>802</v>
      </c>
      <c r="Q621" s="757" t="s">
        <v>2185</v>
      </c>
      <c r="R621" s="757" t="s">
        <v>1966</v>
      </c>
      <c r="S621" s="757" t="s">
        <v>438</v>
      </c>
      <c r="T621" s="757" t="s">
        <v>4414</v>
      </c>
      <c r="U621" s="757">
        <v>2</v>
      </c>
      <c r="W621" s="649" t="str">
        <f>IF($S621="","",(VLOOKUP($S621,所属・種目コード!$B$2:$D$160,3,0)))</f>
        <v>031242</v>
      </c>
      <c r="X621" t="s">
        <v>3592</v>
      </c>
      <c r="Y621" s="758" t="str">
        <f t="shared" si="38"/>
        <v>山田中中</v>
      </c>
      <c r="Z621" s="757" t="s">
        <v>5027</v>
      </c>
      <c r="AA621" s="769" t="str">
        <f t="shared" si="39"/>
        <v>ｻﾄｳ ｵﾄﾊ</v>
      </c>
    </row>
    <row r="622" spans="2:27" ht="17" customHeight="1">
      <c r="B622" s="757">
        <v>761</v>
      </c>
      <c r="C622" s="757" t="s">
        <v>7684</v>
      </c>
      <c r="D622" s="757" t="s">
        <v>3928</v>
      </c>
      <c r="E622" s="757" t="s">
        <v>284</v>
      </c>
      <c r="F622" s="757">
        <v>1</v>
      </c>
      <c r="G622" s="757">
        <v>2</v>
      </c>
      <c r="H622" s="649" t="str">
        <f>IF($E622="","",(VLOOKUP($E622,所属・種目コード!$B$2:$D$160,3,0)))</f>
        <v>031163</v>
      </c>
      <c r="I622" t="s">
        <v>3592</v>
      </c>
      <c r="J622" s="758" t="str">
        <f t="shared" si="37"/>
        <v>葛巻江刈中中</v>
      </c>
      <c r="K622" s="757" t="s">
        <v>2906</v>
      </c>
      <c r="L622" s="13" t="str">
        <f t="shared" si="36"/>
        <v>ｴﾝﾄﾞｳ ﾚｲｼﾞﾛｳ</v>
      </c>
      <c r="M622" s="772"/>
      <c r="O622" s="13">
        <v>732</v>
      </c>
      <c r="P622" s="647" t="s">
        <v>802</v>
      </c>
      <c r="Q622" s="757" t="s">
        <v>6222</v>
      </c>
      <c r="R622" s="757" t="s">
        <v>5741</v>
      </c>
      <c r="S622" s="757" t="s">
        <v>438</v>
      </c>
      <c r="T622" s="757" t="s">
        <v>4414</v>
      </c>
      <c r="U622" s="757">
        <v>2</v>
      </c>
      <c r="W622" s="649" t="str">
        <f>IF($S622="","",(VLOOKUP($S622,所属・種目コード!$B$2:$D$160,3,0)))</f>
        <v>031242</v>
      </c>
      <c r="X622" t="s">
        <v>3592</v>
      </c>
      <c r="Y622" s="758" t="str">
        <f t="shared" si="38"/>
        <v>山田中中</v>
      </c>
      <c r="Z622" s="757" t="s">
        <v>5028</v>
      </c>
      <c r="AA622" s="769" t="str">
        <f t="shared" si="39"/>
        <v>ｻﾜﾀﾞ ﾐｻｷ</v>
      </c>
    </row>
    <row r="623" spans="2:27" ht="17" customHeight="1">
      <c r="B623" s="757">
        <v>762</v>
      </c>
      <c r="C623" s="757" t="s">
        <v>7070</v>
      </c>
      <c r="D623" s="757" t="s">
        <v>3929</v>
      </c>
      <c r="E623" s="757" t="s">
        <v>284</v>
      </c>
      <c r="F623" s="757">
        <v>1</v>
      </c>
      <c r="G623" s="757">
        <v>2</v>
      </c>
      <c r="H623" s="649" t="str">
        <f>IF($E623="","",(VLOOKUP($E623,所属・種目コード!$B$2:$D$160,3,0)))</f>
        <v>031163</v>
      </c>
      <c r="I623" t="s">
        <v>3592</v>
      </c>
      <c r="J623" s="758" t="str">
        <f t="shared" si="37"/>
        <v>葛巻江刈中中</v>
      </c>
      <c r="K623" s="757" t="s">
        <v>2907</v>
      </c>
      <c r="L623" s="13" t="str">
        <f t="shared" si="36"/>
        <v>ｸﾘﾑﾗ ｼｭｳﾄ</v>
      </c>
      <c r="M623" s="772"/>
      <c r="O623" s="13">
        <v>733</v>
      </c>
      <c r="P623" s="647" t="s">
        <v>802</v>
      </c>
      <c r="Q623" s="757" t="s">
        <v>2186</v>
      </c>
      <c r="R623" s="757" t="s">
        <v>1967</v>
      </c>
      <c r="S623" s="757" t="s">
        <v>438</v>
      </c>
      <c r="T623" s="757" t="s">
        <v>4414</v>
      </c>
      <c r="U623" s="757">
        <v>2</v>
      </c>
      <c r="W623" s="649" t="str">
        <f>IF($S623="","",(VLOOKUP($S623,所属・種目コード!$B$2:$D$160,3,0)))</f>
        <v>031242</v>
      </c>
      <c r="X623" t="s">
        <v>3592</v>
      </c>
      <c r="Y623" s="758" t="str">
        <f t="shared" si="38"/>
        <v>山田中中</v>
      </c>
      <c r="Z623" s="757" t="s">
        <v>5029</v>
      </c>
      <c r="AA623" s="769" t="str">
        <f t="shared" si="39"/>
        <v>ﾀﾅｶ ﾕﾅ</v>
      </c>
    </row>
    <row r="624" spans="2:27" ht="17" customHeight="1">
      <c r="B624" s="757">
        <v>763</v>
      </c>
      <c r="C624" s="757" t="s">
        <v>7071</v>
      </c>
      <c r="D624" s="757" t="s">
        <v>3930</v>
      </c>
      <c r="E624" s="757" t="s">
        <v>284</v>
      </c>
      <c r="F624" s="757">
        <v>1</v>
      </c>
      <c r="G624" s="757">
        <v>2</v>
      </c>
      <c r="H624" s="649" t="str">
        <f>IF($E624="","",(VLOOKUP($E624,所属・種目コード!$B$2:$D$160,3,0)))</f>
        <v>031163</v>
      </c>
      <c r="I624" t="s">
        <v>3592</v>
      </c>
      <c r="J624" s="758" t="str">
        <f t="shared" si="37"/>
        <v>葛巻江刈中中</v>
      </c>
      <c r="K624" s="757" t="s">
        <v>2908</v>
      </c>
      <c r="L624" s="13" t="str">
        <f t="shared" si="36"/>
        <v>ﾀﾝﾅｲ ｲﾁﾛｳ</v>
      </c>
      <c r="M624" s="772"/>
      <c r="O624" s="13">
        <v>734</v>
      </c>
      <c r="P624" s="647" t="s">
        <v>802</v>
      </c>
      <c r="Q624" s="757" t="s">
        <v>2187</v>
      </c>
      <c r="R624" s="757" t="s">
        <v>1968</v>
      </c>
      <c r="S624" s="757" t="s">
        <v>438</v>
      </c>
      <c r="T624" s="757" t="s">
        <v>4414</v>
      </c>
      <c r="U624" s="757">
        <v>2</v>
      </c>
      <c r="W624" s="649" t="str">
        <f>IF($S624="","",(VLOOKUP($S624,所属・種目コード!$B$2:$D$160,3,0)))</f>
        <v>031242</v>
      </c>
      <c r="X624" t="s">
        <v>3592</v>
      </c>
      <c r="Y624" s="758" t="str">
        <f t="shared" si="38"/>
        <v>山田中中</v>
      </c>
      <c r="Z624" s="757" t="s">
        <v>5030</v>
      </c>
      <c r="AA624" s="769" t="str">
        <f t="shared" si="39"/>
        <v>ﾅｶﾑﾗ ﾕﾅｷﾞ</v>
      </c>
    </row>
    <row r="625" spans="2:27" ht="17" customHeight="1">
      <c r="B625" s="757">
        <v>764</v>
      </c>
      <c r="C625" s="757" t="s">
        <v>7685</v>
      </c>
      <c r="D625" s="757" t="s">
        <v>3931</v>
      </c>
      <c r="E625" s="757" t="s">
        <v>284</v>
      </c>
      <c r="F625" s="757">
        <v>1</v>
      </c>
      <c r="G625" s="757">
        <v>2</v>
      </c>
      <c r="H625" s="649" t="str">
        <f>IF($E625="","",(VLOOKUP($E625,所属・種目コード!$B$2:$D$160,3,0)))</f>
        <v>031163</v>
      </c>
      <c r="I625" t="s">
        <v>3592</v>
      </c>
      <c r="J625" s="758" t="str">
        <f t="shared" si="37"/>
        <v>葛巻江刈中中</v>
      </c>
      <c r="K625" s="757" t="s">
        <v>2909</v>
      </c>
      <c r="L625" s="13" t="str">
        <f t="shared" si="36"/>
        <v>ﾏﾂﾅｶﾞﾈ ｾｲﾀﾞｲ</v>
      </c>
      <c r="M625" s="772"/>
      <c r="O625" s="13">
        <v>735</v>
      </c>
      <c r="P625" s="647" t="s">
        <v>802</v>
      </c>
      <c r="Q625" s="757" t="s">
        <v>6590</v>
      </c>
      <c r="R625" s="757" t="s">
        <v>5742</v>
      </c>
      <c r="S625" s="757" t="s">
        <v>438</v>
      </c>
      <c r="T625" s="757" t="s">
        <v>4414</v>
      </c>
      <c r="U625" s="757">
        <v>2</v>
      </c>
      <c r="W625" s="649" t="str">
        <f>IF($S625="","",(VLOOKUP($S625,所属・種目コード!$B$2:$D$160,3,0)))</f>
        <v>031242</v>
      </c>
      <c r="X625" t="s">
        <v>3592</v>
      </c>
      <c r="Y625" s="758" t="str">
        <f t="shared" si="38"/>
        <v>山田中中</v>
      </c>
      <c r="Z625" s="757" t="s">
        <v>5031</v>
      </c>
      <c r="AA625" s="769" t="str">
        <f t="shared" si="39"/>
        <v>ﾇﾏｻﾞｷ ﾋｶﾘ</v>
      </c>
    </row>
    <row r="626" spans="2:27" ht="17" customHeight="1">
      <c r="B626" s="757">
        <v>765</v>
      </c>
      <c r="C626" s="757" t="s">
        <v>7072</v>
      </c>
      <c r="D626" s="757" t="s">
        <v>3932</v>
      </c>
      <c r="E626" s="757" t="s">
        <v>337</v>
      </c>
      <c r="F626" s="757">
        <v>1</v>
      </c>
      <c r="G626" s="757">
        <v>3</v>
      </c>
      <c r="H626" s="649" t="str">
        <f>IF($E626="","",(VLOOKUP($E626,所属・種目コード!$B$2:$D$160,3,0)))</f>
        <v>031177</v>
      </c>
      <c r="I626" t="s">
        <v>3592</v>
      </c>
      <c r="J626" s="758" t="str">
        <f t="shared" si="37"/>
        <v>田野畑中中</v>
      </c>
      <c r="K626" s="757" t="s">
        <v>2910</v>
      </c>
      <c r="L626" s="13" t="str">
        <f t="shared" si="36"/>
        <v>ｷﾀﾀﾞ ｺｳﾀ</v>
      </c>
      <c r="M626" s="772"/>
      <c r="O626" s="13">
        <v>736</v>
      </c>
      <c r="P626" s="647" t="s">
        <v>802</v>
      </c>
      <c r="Q626" s="757" t="s">
        <v>2188</v>
      </c>
      <c r="R626" s="757" t="s">
        <v>1969</v>
      </c>
      <c r="S626" s="757" t="s">
        <v>438</v>
      </c>
      <c r="T626" s="757" t="s">
        <v>4414</v>
      </c>
      <c r="U626" s="757">
        <v>2</v>
      </c>
      <c r="W626" s="649" t="str">
        <f>IF($S626="","",(VLOOKUP($S626,所属・種目コード!$B$2:$D$160,3,0)))</f>
        <v>031242</v>
      </c>
      <c r="X626" t="s">
        <v>3592</v>
      </c>
      <c r="Y626" s="758" t="str">
        <f t="shared" si="38"/>
        <v>山田中中</v>
      </c>
      <c r="Z626" s="757" t="s">
        <v>5032</v>
      </c>
      <c r="AA626" s="769" t="str">
        <f t="shared" si="39"/>
        <v>ﾐｶﾐ ﾉｱ</v>
      </c>
    </row>
    <row r="627" spans="2:27" ht="17" customHeight="1">
      <c r="B627" s="757">
        <v>766</v>
      </c>
      <c r="C627" s="757" t="s">
        <v>7073</v>
      </c>
      <c r="D627" s="757" t="s">
        <v>3933</v>
      </c>
      <c r="E627" s="757" t="s">
        <v>337</v>
      </c>
      <c r="F627" s="757">
        <v>1</v>
      </c>
      <c r="G627" s="757">
        <v>3</v>
      </c>
      <c r="H627" s="649" t="str">
        <f>IF($E627="","",(VLOOKUP($E627,所属・種目コード!$B$2:$D$160,3,0)))</f>
        <v>031177</v>
      </c>
      <c r="I627" t="s">
        <v>3592</v>
      </c>
      <c r="J627" s="758" t="str">
        <f t="shared" si="37"/>
        <v>田野畑中中</v>
      </c>
      <c r="K627" s="757" t="s">
        <v>2911</v>
      </c>
      <c r="L627" s="13" t="str">
        <f t="shared" si="36"/>
        <v>ｸﾏｶﾞｲ ﾘｸ</v>
      </c>
      <c r="M627" s="772"/>
      <c r="O627" s="13">
        <v>737</v>
      </c>
      <c r="P627" s="647" t="s">
        <v>802</v>
      </c>
      <c r="Q627" s="757" t="s">
        <v>6223</v>
      </c>
      <c r="R627" s="757" t="s">
        <v>5743</v>
      </c>
      <c r="S627" s="757" t="s">
        <v>237</v>
      </c>
      <c r="T627" s="757" t="s">
        <v>4414</v>
      </c>
      <c r="U627" s="757">
        <v>3</v>
      </c>
      <c r="W627" s="649" t="str">
        <f>IF($S627="","",(VLOOKUP($S627,所属・種目コード!$B$2:$D$160,3,0)))</f>
        <v>031151</v>
      </c>
      <c r="X627" t="s">
        <v>3592</v>
      </c>
      <c r="Y627" s="758" t="str">
        <f t="shared" si="38"/>
        <v>北上江釣子中中</v>
      </c>
      <c r="Z627" s="757" t="s">
        <v>5033</v>
      </c>
      <c r="AA627" s="769" t="str">
        <f t="shared" si="39"/>
        <v>ｵﾊﾞﾗ ｻｸﾗ</v>
      </c>
    </row>
    <row r="628" spans="2:27" ht="17" customHeight="1">
      <c r="B628" s="757">
        <v>767</v>
      </c>
      <c r="C628" s="757" t="s">
        <v>7773</v>
      </c>
      <c r="D628" s="757" t="s">
        <v>1520</v>
      </c>
      <c r="E628" s="757" t="s">
        <v>337</v>
      </c>
      <c r="F628" s="757">
        <v>1</v>
      </c>
      <c r="G628" s="757">
        <v>3</v>
      </c>
      <c r="H628" s="649" t="str">
        <f>IF($E628="","",(VLOOKUP($E628,所属・種目コード!$B$2:$D$160,3,0)))</f>
        <v>031177</v>
      </c>
      <c r="I628" t="s">
        <v>3592</v>
      </c>
      <c r="J628" s="758" t="str">
        <f t="shared" si="37"/>
        <v>田野畑中中</v>
      </c>
      <c r="K628" s="757" t="s">
        <v>2912</v>
      </c>
      <c r="L628" s="13" t="str">
        <f t="shared" si="36"/>
        <v>ｾｷｸﾞﾁ ｾｲ</v>
      </c>
      <c r="M628" s="772"/>
      <c r="O628" s="13">
        <v>738</v>
      </c>
      <c r="P628" s="647" t="s">
        <v>781</v>
      </c>
      <c r="Q628" s="757" t="s">
        <v>1369</v>
      </c>
      <c r="R628" s="757" t="s">
        <v>1370</v>
      </c>
      <c r="S628" s="757" t="s">
        <v>237</v>
      </c>
      <c r="T628" s="757" t="s">
        <v>4414</v>
      </c>
      <c r="U628" s="757">
        <v>3</v>
      </c>
      <c r="W628" s="649" t="str">
        <f>IF($S628="","",(VLOOKUP($S628,所属・種目コード!$B$2:$D$160,3,0)))</f>
        <v>031151</v>
      </c>
      <c r="X628" t="s">
        <v>3592</v>
      </c>
      <c r="Y628" s="758" t="str">
        <f t="shared" si="38"/>
        <v>北上江釣子中中</v>
      </c>
      <c r="Z628" s="757" t="s">
        <v>5034</v>
      </c>
      <c r="AA628" s="769" t="str">
        <f t="shared" si="39"/>
        <v>ｶｼﾔﾏ ﾕｶ</v>
      </c>
    </row>
    <row r="629" spans="2:27" ht="17" customHeight="1">
      <c r="B629" s="757">
        <v>768</v>
      </c>
      <c r="C629" s="757" t="s">
        <v>7074</v>
      </c>
      <c r="D629" s="757" t="s">
        <v>3934</v>
      </c>
      <c r="E629" s="757" t="s">
        <v>337</v>
      </c>
      <c r="F629" s="757">
        <v>1</v>
      </c>
      <c r="G629" s="757">
        <v>3</v>
      </c>
      <c r="H629" s="649" t="str">
        <f>IF($E629="","",(VLOOKUP($E629,所属・種目コード!$B$2:$D$160,3,0)))</f>
        <v>031177</v>
      </c>
      <c r="I629" t="s">
        <v>3592</v>
      </c>
      <c r="J629" s="758" t="str">
        <f t="shared" si="37"/>
        <v>田野畑中中</v>
      </c>
      <c r="K629" s="757" t="s">
        <v>2913</v>
      </c>
      <c r="L629" s="13" t="str">
        <f t="shared" si="36"/>
        <v>ﾌｼﾞｼﾏ ｶﾅﾀ</v>
      </c>
      <c r="M629" s="772"/>
      <c r="O629" s="13">
        <v>739</v>
      </c>
      <c r="P629" s="647" t="s">
        <v>781</v>
      </c>
      <c r="Q629" s="757" t="s">
        <v>1371</v>
      </c>
      <c r="R629" s="757" t="s">
        <v>1372</v>
      </c>
      <c r="S629" s="757" t="s">
        <v>237</v>
      </c>
      <c r="T629" s="757" t="s">
        <v>4414</v>
      </c>
      <c r="U629" s="757">
        <v>3</v>
      </c>
      <c r="W629" s="649" t="str">
        <f>IF($S629="","",(VLOOKUP($S629,所属・種目コード!$B$2:$D$160,3,0)))</f>
        <v>031151</v>
      </c>
      <c r="X629" t="s">
        <v>3592</v>
      </c>
      <c r="Y629" s="758" t="str">
        <f t="shared" si="38"/>
        <v>北上江釣子中中</v>
      </c>
      <c r="Z629" s="757" t="s">
        <v>5035</v>
      </c>
      <c r="AA629" s="769" t="str">
        <f t="shared" si="39"/>
        <v>ｷｸﾁ ｱﾐ</v>
      </c>
    </row>
    <row r="630" spans="2:27" ht="17" customHeight="1">
      <c r="B630" s="757">
        <v>769</v>
      </c>
      <c r="C630" s="757" t="s">
        <v>7075</v>
      </c>
      <c r="D630" s="757" t="s">
        <v>3935</v>
      </c>
      <c r="E630" s="757" t="s">
        <v>337</v>
      </c>
      <c r="F630" s="757">
        <v>1</v>
      </c>
      <c r="G630" s="757">
        <v>3</v>
      </c>
      <c r="H630" s="649" t="str">
        <f>IF($E630="","",(VLOOKUP($E630,所属・種目コード!$B$2:$D$160,3,0)))</f>
        <v>031177</v>
      </c>
      <c r="I630" t="s">
        <v>3592</v>
      </c>
      <c r="J630" s="758" t="str">
        <f t="shared" si="37"/>
        <v>田野畑中中</v>
      </c>
      <c r="K630" s="757" t="s">
        <v>2914</v>
      </c>
      <c r="L630" s="13" t="str">
        <f t="shared" si="36"/>
        <v>ﾐｳﾗ ｿﾗﾁ</v>
      </c>
      <c r="M630" s="772"/>
      <c r="O630" s="13">
        <v>740</v>
      </c>
      <c r="P630" s="647" t="s">
        <v>781</v>
      </c>
      <c r="Q630" s="757" t="s">
        <v>1373</v>
      </c>
      <c r="R630" s="757" t="s">
        <v>1374</v>
      </c>
      <c r="S630" s="757" t="s">
        <v>237</v>
      </c>
      <c r="T630" s="757" t="s">
        <v>4414</v>
      </c>
      <c r="U630" s="757">
        <v>3</v>
      </c>
      <c r="W630" s="649" t="str">
        <f>IF($S630="","",(VLOOKUP($S630,所属・種目コード!$B$2:$D$160,3,0)))</f>
        <v>031151</v>
      </c>
      <c r="X630" t="s">
        <v>3592</v>
      </c>
      <c r="Y630" s="758" t="str">
        <f t="shared" si="38"/>
        <v>北上江釣子中中</v>
      </c>
      <c r="Z630" s="757" t="s">
        <v>5036</v>
      </c>
      <c r="AA630" s="769" t="str">
        <f t="shared" si="39"/>
        <v>ｷｸﾁ ﾘｶ</v>
      </c>
    </row>
    <row r="631" spans="2:27" ht="17" customHeight="1">
      <c r="B631" s="757">
        <v>770</v>
      </c>
      <c r="C631" s="757" t="s">
        <v>7076</v>
      </c>
      <c r="D631" s="757" t="s">
        <v>3936</v>
      </c>
      <c r="E631" s="757" t="s">
        <v>337</v>
      </c>
      <c r="F631" s="757">
        <v>1</v>
      </c>
      <c r="G631" s="757">
        <v>2</v>
      </c>
      <c r="H631" s="649" t="str">
        <f>IF($E631="","",(VLOOKUP($E631,所属・種目コード!$B$2:$D$160,3,0)))</f>
        <v>031177</v>
      </c>
      <c r="I631" t="s">
        <v>3592</v>
      </c>
      <c r="J631" s="758" t="str">
        <f t="shared" si="37"/>
        <v>田野畑中中</v>
      </c>
      <c r="K631" s="757" t="s">
        <v>2915</v>
      </c>
      <c r="L631" s="13" t="str">
        <f t="shared" si="36"/>
        <v>ｶﾜﾊﾀ ｺｳﾔ</v>
      </c>
      <c r="M631" s="772"/>
      <c r="O631" s="13">
        <v>741</v>
      </c>
      <c r="P631" s="647" t="s">
        <v>2256</v>
      </c>
      <c r="Q631" s="757" t="s">
        <v>6224</v>
      </c>
      <c r="R631" s="757" t="s">
        <v>5744</v>
      </c>
      <c r="S631" s="757" t="s">
        <v>237</v>
      </c>
      <c r="T631" s="757" t="s">
        <v>4414</v>
      </c>
      <c r="U631" s="757">
        <v>3</v>
      </c>
      <c r="W631" s="649" t="str">
        <f>IF($S631="","",(VLOOKUP($S631,所属・種目コード!$B$2:$D$160,3,0)))</f>
        <v>031151</v>
      </c>
      <c r="X631" t="s">
        <v>3592</v>
      </c>
      <c r="Y631" s="758" t="str">
        <f t="shared" si="38"/>
        <v>北上江釣子中中</v>
      </c>
      <c r="Z631" s="757" t="s">
        <v>5037</v>
      </c>
      <c r="AA631" s="769" t="str">
        <f t="shared" si="39"/>
        <v>ｺﾞﾄｳ ﾅﾅ</v>
      </c>
    </row>
    <row r="632" spans="2:27" ht="17" customHeight="1">
      <c r="B632" s="757">
        <v>771</v>
      </c>
      <c r="C632" s="757" t="s">
        <v>7077</v>
      </c>
      <c r="D632" s="757" t="s">
        <v>3827</v>
      </c>
      <c r="E632" s="757" t="s">
        <v>337</v>
      </c>
      <c r="F632" s="757">
        <v>1</v>
      </c>
      <c r="G632" s="757">
        <v>2</v>
      </c>
      <c r="H632" s="649" t="str">
        <f>IF($E632="","",(VLOOKUP($E632,所属・種目コード!$B$2:$D$160,3,0)))</f>
        <v>031177</v>
      </c>
      <c r="I632" t="s">
        <v>3592</v>
      </c>
      <c r="J632" s="758" t="str">
        <f t="shared" si="37"/>
        <v>田野畑中中</v>
      </c>
      <c r="K632" s="757" t="s">
        <v>2736</v>
      </c>
      <c r="L632" s="13" t="str">
        <f t="shared" si="36"/>
        <v>ｻﾄｳ ﾕｳﾄ</v>
      </c>
      <c r="M632" s="772"/>
      <c r="O632" s="13">
        <v>742</v>
      </c>
      <c r="P632" s="647" t="s">
        <v>2256</v>
      </c>
      <c r="Q632" s="757" t="s">
        <v>6225</v>
      </c>
      <c r="R632" s="757" t="s">
        <v>5745</v>
      </c>
      <c r="S632" s="757" t="s">
        <v>237</v>
      </c>
      <c r="T632" s="757" t="s">
        <v>4414</v>
      </c>
      <c r="U632" s="757">
        <v>3</v>
      </c>
      <c r="W632" s="649" t="str">
        <f>IF($S632="","",(VLOOKUP($S632,所属・種目コード!$B$2:$D$160,3,0)))</f>
        <v>031151</v>
      </c>
      <c r="X632" t="s">
        <v>3592</v>
      </c>
      <c r="Y632" s="758" t="str">
        <f t="shared" si="38"/>
        <v>北上江釣子中中</v>
      </c>
      <c r="Z632" s="757" t="s">
        <v>5038</v>
      </c>
      <c r="AA632" s="769" t="str">
        <f t="shared" si="39"/>
        <v>ｻｶﾓﾄ ﾏｲ</v>
      </c>
    </row>
    <row r="633" spans="2:27" ht="17" customHeight="1">
      <c r="B633" s="757">
        <v>772</v>
      </c>
      <c r="C633" s="757" t="s">
        <v>7774</v>
      </c>
      <c r="D633" s="757" t="s">
        <v>3937</v>
      </c>
      <c r="E633" s="757" t="s">
        <v>337</v>
      </c>
      <c r="F633" s="757">
        <v>1</v>
      </c>
      <c r="G633" s="757">
        <v>2</v>
      </c>
      <c r="H633" s="649" t="str">
        <f>IF($E633="","",(VLOOKUP($E633,所属・種目コード!$B$2:$D$160,3,0)))</f>
        <v>031177</v>
      </c>
      <c r="I633" t="s">
        <v>3592</v>
      </c>
      <c r="J633" s="758" t="str">
        <f t="shared" si="37"/>
        <v>田野畑中中</v>
      </c>
      <c r="K633" s="757" t="s">
        <v>2916</v>
      </c>
      <c r="L633" s="13" t="str">
        <f t="shared" si="36"/>
        <v>ﾅｶﾑﾗ ｼﾝﾉｽｹ</v>
      </c>
      <c r="M633" s="772"/>
      <c r="O633" s="13">
        <v>743</v>
      </c>
      <c r="P633" s="647" t="s">
        <v>2256</v>
      </c>
      <c r="Q633" s="757" t="s">
        <v>6591</v>
      </c>
      <c r="R633" s="757" t="s">
        <v>1376</v>
      </c>
      <c r="S633" s="757" t="s">
        <v>237</v>
      </c>
      <c r="T633" s="757" t="s">
        <v>4414</v>
      </c>
      <c r="U633" s="757">
        <v>3</v>
      </c>
      <c r="W633" s="649" t="str">
        <f>IF($S633="","",(VLOOKUP($S633,所属・種目コード!$B$2:$D$160,3,0)))</f>
        <v>031151</v>
      </c>
      <c r="X633" t="s">
        <v>3592</v>
      </c>
      <c r="Y633" s="758" t="str">
        <f t="shared" si="38"/>
        <v>北上江釣子中中</v>
      </c>
      <c r="Z633" s="757" t="s">
        <v>5039</v>
      </c>
      <c r="AA633" s="769" t="str">
        <f t="shared" si="39"/>
        <v>ﾀﾆｶﾞﾜ ｱｵｲ</v>
      </c>
    </row>
    <row r="634" spans="2:27" ht="17" customHeight="1">
      <c r="B634" s="757">
        <v>773</v>
      </c>
      <c r="C634" s="757" t="s">
        <v>7078</v>
      </c>
      <c r="D634" s="757" t="s">
        <v>1748</v>
      </c>
      <c r="E634" s="757" t="s">
        <v>340</v>
      </c>
      <c r="F634" s="757">
        <v>1</v>
      </c>
      <c r="G634" s="757">
        <v>3</v>
      </c>
      <c r="H634" s="649" t="str">
        <f>IF($E634="","",(VLOOKUP($E634,所属・種目コード!$B$2:$D$160,3,0)))</f>
        <v>031179</v>
      </c>
      <c r="I634" t="s">
        <v>3592</v>
      </c>
      <c r="J634" s="758" t="str">
        <f t="shared" si="37"/>
        <v>遠野西中中</v>
      </c>
      <c r="K634" s="757" t="s">
        <v>2917</v>
      </c>
      <c r="L634" s="13" t="str">
        <f t="shared" si="36"/>
        <v>ｲﾀｸﾗ ｿｳﾀ</v>
      </c>
      <c r="M634" s="772"/>
      <c r="O634" s="13">
        <v>744</v>
      </c>
      <c r="P634" s="647" t="s">
        <v>2256</v>
      </c>
      <c r="Q634" s="757" t="s">
        <v>6592</v>
      </c>
      <c r="R634" s="757" t="s">
        <v>5746</v>
      </c>
      <c r="S634" s="757" t="s">
        <v>237</v>
      </c>
      <c r="T634" s="757" t="s">
        <v>4414</v>
      </c>
      <c r="U634" s="757">
        <v>3</v>
      </c>
      <c r="W634" s="649" t="str">
        <f>IF($S634="","",(VLOOKUP($S634,所属・種目コード!$B$2:$D$160,3,0)))</f>
        <v>031151</v>
      </c>
      <c r="X634" t="s">
        <v>3592</v>
      </c>
      <c r="Y634" s="758" t="str">
        <f t="shared" si="38"/>
        <v>北上江釣子中中</v>
      </c>
      <c r="Z634" s="757" t="s">
        <v>5040</v>
      </c>
      <c r="AA634" s="769" t="str">
        <f t="shared" si="39"/>
        <v>ﾓﾄﾉ ﾊﾂﾞｷ</v>
      </c>
    </row>
    <row r="635" spans="2:27" ht="17" customHeight="1">
      <c r="B635" s="757">
        <v>774</v>
      </c>
      <c r="C635" s="757" t="s">
        <v>7079</v>
      </c>
      <c r="D635" s="757" t="s">
        <v>1752</v>
      </c>
      <c r="E635" s="757" t="s">
        <v>340</v>
      </c>
      <c r="F635" s="757">
        <v>1</v>
      </c>
      <c r="G635" s="757">
        <v>3</v>
      </c>
      <c r="H635" s="649" t="str">
        <f>IF($E635="","",(VLOOKUP($E635,所属・種目コード!$B$2:$D$160,3,0)))</f>
        <v>031179</v>
      </c>
      <c r="I635" t="s">
        <v>3592</v>
      </c>
      <c r="J635" s="758" t="str">
        <f t="shared" si="37"/>
        <v>遠野西中中</v>
      </c>
      <c r="K635" s="757" t="s">
        <v>2918</v>
      </c>
      <c r="L635" s="13" t="str">
        <f t="shared" si="36"/>
        <v>ﾀﾀﾞ ﾕｳﾋ</v>
      </c>
      <c r="M635" s="772"/>
      <c r="O635" s="13">
        <v>745</v>
      </c>
      <c r="P635" s="647" t="s">
        <v>825</v>
      </c>
      <c r="Q635" s="757" t="s">
        <v>1377</v>
      </c>
      <c r="R635" s="757" t="s">
        <v>1378</v>
      </c>
      <c r="S635" s="757" t="s">
        <v>237</v>
      </c>
      <c r="T635" s="757" t="s">
        <v>4414</v>
      </c>
      <c r="U635" s="757">
        <v>2</v>
      </c>
      <c r="W635" s="649" t="str">
        <f>IF($S635="","",(VLOOKUP($S635,所属・種目コード!$B$2:$D$160,3,0)))</f>
        <v>031151</v>
      </c>
      <c r="X635" t="s">
        <v>3592</v>
      </c>
      <c r="Y635" s="758" t="str">
        <f t="shared" si="38"/>
        <v>北上江釣子中中</v>
      </c>
      <c r="Z635" s="757" t="s">
        <v>5041</v>
      </c>
      <c r="AA635" s="769" t="str">
        <f t="shared" si="39"/>
        <v>ｶﾀｶﾞﾀ ﾏﾅｶ</v>
      </c>
    </row>
    <row r="636" spans="2:27" ht="17" customHeight="1">
      <c r="B636" s="757">
        <v>775</v>
      </c>
      <c r="C636" s="757" t="s">
        <v>7080</v>
      </c>
      <c r="D636" s="757" t="s">
        <v>1753</v>
      </c>
      <c r="E636" s="757" t="s">
        <v>340</v>
      </c>
      <c r="F636" s="757">
        <v>1</v>
      </c>
      <c r="G636" s="757">
        <v>3</v>
      </c>
      <c r="H636" s="649" t="str">
        <f>IF($E636="","",(VLOOKUP($E636,所属・種目コード!$B$2:$D$160,3,0)))</f>
        <v>031179</v>
      </c>
      <c r="I636" t="s">
        <v>3592</v>
      </c>
      <c r="J636" s="758" t="str">
        <f t="shared" si="37"/>
        <v>遠野西中中</v>
      </c>
      <c r="K636" s="757" t="s">
        <v>2919</v>
      </c>
      <c r="L636" s="13" t="str">
        <f t="shared" si="36"/>
        <v>ﾌｼﾞﾜﾗ ﾘｷ</v>
      </c>
      <c r="M636" s="772"/>
      <c r="O636" s="13">
        <v>746</v>
      </c>
      <c r="P636" s="647" t="s">
        <v>825</v>
      </c>
      <c r="Q636" s="757" t="s">
        <v>1379</v>
      </c>
      <c r="R636" s="757" t="s">
        <v>1380</v>
      </c>
      <c r="S636" s="757" t="s">
        <v>237</v>
      </c>
      <c r="T636" s="757" t="s">
        <v>4414</v>
      </c>
      <c r="U636" s="757">
        <v>2</v>
      </c>
      <c r="W636" s="649" t="str">
        <f>IF($S636="","",(VLOOKUP($S636,所属・種目コード!$B$2:$D$160,3,0)))</f>
        <v>031151</v>
      </c>
      <c r="X636" t="s">
        <v>3592</v>
      </c>
      <c r="Y636" s="758" t="str">
        <f t="shared" si="38"/>
        <v>北上江釣子中中</v>
      </c>
      <c r="Z636" s="757" t="s">
        <v>5042</v>
      </c>
      <c r="AA636" s="769" t="str">
        <f t="shared" si="39"/>
        <v>ｺﾞﾄｳ ﾅﾙｾ</v>
      </c>
    </row>
    <row r="637" spans="2:27" ht="17" customHeight="1">
      <c r="B637" s="757">
        <v>776</v>
      </c>
      <c r="C637" s="757" t="s">
        <v>7081</v>
      </c>
      <c r="D637" s="757" t="s">
        <v>1749</v>
      </c>
      <c r="E637" s="757" t="s">
        <v>340</v>
      </c>
      <c r="F637" s="757">
        <v>1</v>
      </c>
      <c r="G637" s="757">
        <v>2</v>
      </c>
      <c r="H637" s="649" t="str">
        <f>IF($E637="","",(VLOOKUP($E637,所属・種目コード!$B$2:$D$160,3,0)))</f>
        <v>031179</v>
      </c>
      <c r="I637" t="s">
        <v>3592</v>
      </c>
      <c r="J637" s="758" t="str">
        <f t="shared" si="37"/>
        <v>遠野西中中</v>
      </c>
      <c r="K637" s="757" t="s">
        <v>2920</v>
      </c>
      <c r="L637" s="13" t="str">
        <f t="shared" si="36"/>
        <v>ｷｸﾁ ｾﾅ</v>
      </c>
      <c r="M637" s="772"/>
      <c r="O637" s="13">
        <v>747</v>
      </c>
      <c r="P637" s="647" t="s">
        <v>825</v>
      </c>
      <c r="Q637" s="757" t="s">
        <v>1381</v>
      </c>
      <c r="R637" s="757" t="s">
        <v>1382</v>
      </c>
      <c r="S637" s="757" t="s">
        <v>237</v>
      </c>
      <c r="T637" s="757" t="s">
        <v>4414</v>
      </c>
      <c r="U637" s="757">
        <v>2</v>
      </c>
      <c r="W637" s="649" t="str">
        <f>IF($S637="","",(VLOOKUP($S637,所属・種目コード!$B$2:$D$160,3,0)))</f>
        <v>031151</v>
      </c>
      <c r="X637" t="s">
        <v>3592</v>
      </c>
      <c r="Y637" s="758" t="str">
        <f t="shared" si="38"/>
        <v>北上江釣子中中</v>
      </c>
      <c r="Z637" s="757" t="s">
        <v>5043</v>
      </c>
      <c r="AA637" s="769" t="str">
        <f t="shared" si="39"/>
        <v>ｻﾄｳ ｱﾝｼﾞｭ</v>
      </c>
    </row>
    <row r="638" spans="2:27" ht="17" customHeight="1">
      <c r="B638" s="757">
        <v>777</v>
      </c>
      <c r="C638" s="757" t="s">
        <v>7082</v>
      </c>
      <c r="D638" s="757" t="s">
        <v>1750</v>
      </c>
      <c r="E638" s="757" t="s">
        <v>340</v>
      </c>
      <c r="F638" s="757">
        <v>1</v>
      </c>
      <c r="G638" s="757">
        <v>2</v>
      </c>
      <c r="H638" s="649" t="str">
        <f>IF($E638="","",(VLOOKUP($E638,所属・種目コード!$B$2:$D$160,3,0)))</f>
        <v>031179</v>
      </c>
      <c r="I638" t="s">
        <v>3592</v>
      </c>
      <c r="J638" s="758" t="str">
        <f t="shared" si="37"/>
        <v>遠野西中中</v>
      </c>
      <c r="K638" s="757" t="s">
        <v>2921</v>
      </c>
      <c r="L638" s="13" t="str">
        <f t="shared" si="36"/>
        <v>ｷｸﾁ ﾘｸﾄ</v>
      </c>
      <c r="M638" s="772"/>
      <c r="O638" s="13">
        <v>748</v>
      </c>
      <c r="P638" s="647" t="s">
        <v>825</v>
      </c>
      <c r="Q638" s="757" t="s">
        <v>1383</v>
      </c>
      <c r="R638" s="757" t="s">
        <v>1384</v>
      </c>
      <c r="S638" s="757" t="s">
        <v>237</v>
      </c>
      <c r="T638" s="757" t="s">
        <v>4414</v>
      </c>
      <c r="U638" s="757">
        <v>2</v>
      </c>
      <c r="W638" s="649" t="str">
        <f>IF($S638="","",(VLOOKUP($S638,所属・種目コード!$B$2:$D$160,3,0)))</f>
        <v>031151</v>
      </c>
      <c r="X638" t="s">
        <v>3592</v>
      </c>
      <c r="Y638" s="758" t="str">
        <f t="shared" si="38"/>
        <v>北上江釣子中中</v>
      </c>
      <c r="Z638" s="757" t="s">
        <v>5044</v>
      </c>
      <c r="AA638" s="769" t="str">
        <f t="shared" si="39"/>
        <v>ｽｶﾞﾜﾗ ｻｷ</v>
      </c>
    </row>
    <row r="639" spans="2:27" ht="17" customHeight="1">
      <c r="B639" s="757">
        <v>778</v>
      </c>
      <c r="C639" s="757" t="s">
        <v>7775</v>
      </c>
      <c r="D639" s="757" t="s">
        <v>3938</v>
      </c>
      <c r="E639" s="757" t="s">
        <v>340</v>
      </c>
      <c r="F639" s="757">
        <v>1</v>
      </c>
      <c r="G639" s="757">
        <v>2</v>
      </c>
      <c r="H639" s="649" t="str">
        <f>IF($E639="","",(VLOOKUP($E639,所属・種目コード!$B$2:$D$160,3,0)))</f>
        <v>031179</v>
      </c>
      <c r="I639" t="s">
        <v>3592</v>
      </c>
      <c r="J639" s="758" t="str">
        <f t="shared" si="37"/>
        <v>遠野西中中</v>
      </c>
      <c r="K639" s="757" t="s">
        <v>2922</v>
      </c>
      <c r="L639" s="13" t="str">
        <f t="shared" si="36"/>
        <v>ｻｻｷ ｺﾀﾛｳ</v>
      </c>
      <c r="M639" s="772"/>
      <c r="O639" s="13">
        <v>749</v>
      </c>
      <c r="P639" s="647" t="s">
        <v>825</v>
      </c>
      <c r="Q639" s="757" t="s">
        <v>1385</v>
      </c>
      <c r="R639" s="757" t="s">
        <v>1386</v>
      </c>
      <c r="S639" s="757" t="s">
        <v>237</v>
      </c>
      <c r="T639" s="757" t="s">
        <v>4414</v>
      </c>
      <c r="U639" s="757">
        <v>2</v>
      </c>
      <c r="W639" s="649" t="str">
        <f>IF($S639="","",(VLOOKUP($S639,所属・種目コード!$B$2:$D$160,3,0)))</f>
        <v>031151</v>
      </c>
      <c r="X639" t="s">
        <v>3592</v>
      </c>
      <c r="Y639" s="758" t="str">
        <f t="shared" si="38"/>
        <v>北上江釣子中中</v>
      </c>
      <c r="Z639" s="757" t="s">
        <v>4938</v>
      </c>
      <c r="AA639" s="769" t="str">
        <f t="shared" si="39"/>
        <v>ﾀｶﾊｼ ｱｶﾘ</v>
      </c>
    </row>
    <row r="640" spans="2:27" ht="17" customHeight="1">
      <c r="B640" s="757">
        <v>779</v>
      </c>
      <c r="C640" s="757" t="s">
        <v>7776</v>
      </c>
      <c r="D640" s="757" t="s">
        <v>1751</v>
      </c>
      <c r="E640" s="757" t="s">
        <v>340</v>
      </c>
      <c r="F640" s="757">
        <v>1</v>
      </c>
      <c r="G640" s="757">
        <v>2</v>
      </c>
      <c r="H640" s="649" t="str">
        <f>IF($E640="","",(VLOOKUP($E640,所属・種目コード!$B$2:$D$160,3,0)))</f>
        <v>031179</v>
      </c>
      <c r="I640" t="s">
        <v>3592</v>
      </c>
      <c r="J640" s="758" t="str">
        <f t="shared" si="37"/>
        <v>遠野西中中</v>
      </c>
      <c r="K640" s="757" t="s">
        <v>2923</v>
      </c>
      <c r="L640" s="13" t="str">
        <f t="shared" si="36"/>
        <v>ｻｻｷ ﾏｻﾊﾙ</v>
      </c>
      <c r="M640" s="772"/>
      <c r="O640" s="13">
        <v>750</v>
      </c>
      <c r="P640" s="647" t="s">
        <v>825</v>
      </c>
      <c r="Q640" s="757" t="s">
        <v>1387</v>
      </c>
      <c r="R640" s="757" t="s">
        <v>1388</v>
      </c>
      <c r="S640" s="757" t="s">
        <v>237</v>
      </c>
      <c r="T640" s="757" t="s">
        <v>4414</v>
      </c>
      <c r="U640" s="757">
        <v>2</v>
      </c>
      <c r="W640" s="649" t="str">
        <f>IF($S640="","",(VLOOKUP($S640,所属・種目コード!$B$2:$D$160,3,0)))</f>
        <v>031151</v>
      </c>
      <c r="X640" t="s">
        <v>3592</v>
      </c>
      <c r="Y640" s="758" t="str">
        <f t="shared" si="38"/>
        <v>北上江釣子中中</v>
      </c>
      <c r="Z640" s="757" t="s">
        <v>5045</v>
      </c>
      <c r="AA640" s="769" t="str">
        <f t="shared" si="39"/>
        <v>ﾀｶﾊｼ ｶﾎ</v>
      </c>
    </row>
    <row r="641" spans="2:27" ht="17" customHeight="1">
      <c r="B641" s="757">
        <v>780</v>
      </c>
      <c r="C641" s="757" t="s">
        <v>7777</v>
      </c>
      <c r="D641" s="757" t="s">
        <v>1754</v>
      </c>
      <c r="E641" s="757" t="s">
        <v>340</v>
      </c>
      <c r="F641" s="757">
        <v>1</v>
      </c>
      <c r="G641" s="757">
        <v>2</v>
      </c>
      <c r="H641" s="649" t="str">
        <f>IF($E641="","",(VLOOKUP($E641,所属・種目コード!$B$2:$D$160,3,0)))</f>
        <v>031179</v>
      </c>
      <c r="I641" t="s">
        <v>3592</v>
      </c>
      <c r="J641" s="758" t="str">
        <f t="shared" si="37"/>
        <v>遠野西中中</v>
      </c>
      <c r="K641" s="757" t="s">
        <v>2924</v>
      </c>
      <c r="L641" s="13" t="str">
        <f t="shared" ref="L641:L704" si="40">ASC(K641)</f>
        <v>ﾔｴｶﾞｼ ﾋﾛﾄ</v>
      </c>
      <c r="M641" s="772"/>
      <c r="O641" s="13">
        <v>751</v>
      </c>
      <c r="P641" s="647" t="s">
        <v>825</v>
      </c>
      <c r="Q641" s="757" t="s">
        <v>6593</v>
      </c>
      <c r="R641" s="757" t="s">
        <v>1389</v>
      </c>
      <c r="S641" s="757" t="s">
        <v>237</v>
      </c>
      <c r="T641" s="757" t="s">
        <v>4414</v>
      </c>
      <c r="U641" s="757">
        <v>2</v>
      </c>
      <c r="W641" s="649" t="str">
        <f>IF($S641="","",(VLOOKUP($S641,所属・種目コード!$B$2:$D$160,3,0)))</f>
        <v>031151</v>
      </c>
      <c r="X641" t="s">
        <v>3592</v>
      </c>
      <c r="Y641" s="758" t="str">
        <f t="shared" si="38"/>
        <v>北上江釣子中中</v>
      </c>
      <c r="Z641" s="757" t="s">
        <v>5046</v>
      </c>
      <c r="AA641" s="769" t="str">
        <f t="shared" si="39"/>
        <v>ﾃﾙｲ ﾘﾘｺ</v>
      </c>
    </row>
    <row r="642" spans="2:27" ht="17" customHeight="1">
      <c r="B642" s="757">
        <v>781</v>
      </c>
      <c r="C642" s="757" t="s">
        <v>7083</v>
      </c>
      <c r="D642" s="757" t="s">
        <v>3939</v>
      </c>
      <c r="E642" s="757" t="s">
        <v>360</v>
      </c>
      <c r="F642" s="757">
        <v>1</v>
      </c>
      <c r="G642" s="757">
        <v>3</v>
      </c>
      <c r="H642" s="649" t="str">
        <f>IF($E642="","",(VLOOKUP($E642,所属・種目コード!$B$2:$D$160,3,0)))</f>
        <v>031196</v>
      </c>
      <c r="I642" t="s">
        <v>3592</v>
      </c>
      <c r="J642" s="758" t="str">
        <f t="shared" ref="J642:J705" si="41">_xlfn.CONCAT(E642,I642)</f>
        <v>花巻北中中</v>
      </c>
      <c r="K642" s="757" t="s">
        <v>2925</v>
      </c>
      <c r="L642" s="13" t="str">
        <f t="shared" si="40"/>
        <v>ｲｺﾏ ｺｳﾀﾞｲ</v>
      </c>
      <c r="M642" s="772"/>
      <c r="O642" s="13">
        <v>752</v>
      </c>
      <c r="P642" s="647" t="s">
        <v>825</v>
      </c>
      <c r="Q642" s="757" t="s">
        <v>1390</v>
      </c>
      <c r="R642" s="757" t="s">
        <v>1391</v>
      </c>
      <c r="S642" s="757" t="s">
        <v>237</v>
      </c>
      <c r="T642" s="757" t="s">
        <v>4414</v>
      </c>
      <c r="U642" s="757">
        <v>2</v>
      </c>
      <c r="W642" s="649" t="str">
        <f>IF($S642="","",(VLOOKUP($S642,所属・種目コード!$B$2:$D$160,3,0)))</f>
        <v>031151</v>
      </c>
      <c r="X642" t="s">
        <v>3592</v>
      </c>
      <c r="Y642" s="758" t="str">
        <f t="shared" ref="Y642:Y705" si="42">_xlfn.CONCAT(S642,X642)</f>
        <v>北上江釣子中中</v>
      </c>
      <c r="Z642" s="757" t="s">
        <v>5047</v>
      </c>
      <c r="AA642" s="769" t="str">
        <f t="shared" ref="AA642:AA705" si="43">ASC(Z642)</f>
        <v>ﾋﾗｶﾞ ﾋﾖﾘ</v>
      </c>
    </row>
    <row r="643" spans="2:27" ht="17" customHeight="1">
      <c r="B643" s="757">
        <v>782</v>
      </c>
      <c r="C643" s="757" t="s">
        <v>7778</v>
      </c>
      <c r="D643" s="757" t="s">
        <v>1563</v>
      </c>
      <c r="E643" s="757" t="s">
        <v>360</v>
      </c>
      <c r="F643" s="757">
        <v>1</v>
      </c>
      <c r="G643" s="757">
        <v>3</v>
      </c>
      <c r="H643" s="649" t="str">
        <f>IF($E643="","",(VLOOKUP($E643,所属・種目コード!$B$2:$D$160,3,0)))</f>
        <v>031196</v>
      </c>
      <c r="I643" t="s">
        <v>3592</v>
      </c>
      <c r="J643" s="758" t="str">
        <f t="shared" si="41"/>
        <v>花巻北中中</v>
      </c>
      <c r="K643" s="757" t="s">
        <v>2926</v>
      </c>
      <c r="L643" s="13" t="str">
        <f t="shared" si="40"/>
        <v>ｲﾄｳ ﾕｴﾗ</v>
      </c>
      <c r="M643" s="772"/>
      <c r="O643" s="13">
        <v>753</v>
      </c>
      <c r="P643" s="647" t="s">
        <v>825</v>
      </c>
      <c r="Q643" s="757" t="s">
        <v>1392</v>
      </c>
      <c r="R643" s="757" t="s">
        <v>1393</v>
      </c>
      <c r="S643" s="757" t="s">
        <v>237</v>
      </c>
      <c r="T643" s="757" t="s">
        <v>4414</v>
      </c>
      <c r="U643" s="757">
        <v>2</v>
      </c>
      <c r="W643" s="649" t="str">
        <f>IF($S643="","",(VLOOKUP($S643,所属・種目コード!$B$2:$D$160,3,0)))</f>
        <v>031151</v>
      </c>
      <c r="X643" t="s">
        <v>3592</v>
      </c>
      <c r="Y643" s="758" t="str">
        <f t="shared" si="42"/>
        <v>北上江釣子中中</v>
      </c>
      <c r="Z643" s="757" t="s">
        <v>5048</v>
      </c>
      <c r="AA643" s="769" t="str">
        <f t="shared" si="43"/>
        <v>ﾌｼﾞﾜﾗ ﾐｵ</v>
      </c>
    </row>
    <row r="644" spans="2:27" ht="17" customHeight="1">
      <c r="B644" s="757">
        <v>783</v>
      </c>
      <c r="C644" s="757" t="s">
        <v>7084</v>
      </c>
      <c r="D644" s="757" t="s">
        <v>1564</v>
      </c>
      <c r="E644" s="757" t="s">
        <v>360</v>
      </c>
      <c r="F644" s="757">
        <v>1</v>
      </c>
      <c r="G644" s="757">
        <v>3</v>
      </c>
      <c r="H644" s="649" t="str">
        <f>IF($E644="","",(VLOOKUP($E644,所属・種目コード!$B$2:$D$160,3,0)))</f>
        <v>031196</v>
      </c>
      <c r="I644" t="s">
        <v>3592</v>
      </c>
      <c r="J644" s="758" t="str">
        <f t="shared" si="41"/>
        <v>花巻北中中</v>
      </c>
      <c r="K644" s="757" t="s">
        <v>2927</v>
      </c>
      <c r="L644" s="13" t="str">
        <f t="shared" si="40"/>
        <v>ｵﾉ ﾀｲﾖｳ</v>
      </c>
      <c r="M644" s="772"/>
      <c r="O644" s="13">
        <v>754</v>
      </c>
      <c r="P644" s="647" t="s">
        <v>825</v>
      </c>
      <c r="Q644" s="757" t="s">
        <v>8024</v>
      </c>
      <c r="R644" s="757" t="s">
        <v>5747</v>
      </c>
      <c r="S644" s="757" t="s">
        <v>237</v>
      </c>
      <c r="T644" s="757" t="s">
        <v>4414</v>
      </c>
      <c r="U644" s="757">
        <v>3</v>
      </c>
      <c r="W644" s="649" t="str">
        <f>IF($S644="","",(VLOOKUP($S644,所属・種目コード!$B$2:$D$160,3,0)))</f>
        <v>031151</v>
      </c>
      <c r="X644" t="s">
        <v>3592</v>
      </c>
      <c r="Y644" s="758" t="str">
        <f t="shared" si="42"/>
        <v>北上江釣子中中</v>
      </c>
      <c r="Z644" s="757" t="s">
        <v>5049</v>
      </c>
      <c r="AA644" s="769" t="str">
        <f t="shared" si="43"/>
        <v>ﾀﾆｳﾁ ｱｵｲ</v>
      </c>
    </row>
    <row r="645" spans="2:27" ht="17" customHeight="1">
      <c r="B645" s="757">
        <v>784</v>
      </c>
      <c r="C645" s="757" t="s">
        <v>7085</v>
      </c>
      <c r="D645" s="757" t="s">
        <v>1565</v>
      </c>
      <c r="E645" s="757" t="s">
        <v>360</v>
      </c>
      <c r="F645" s="757">
        <v>1</v>
      </c>
      <c r="G645" s="757">
        <v>3</v>
      </c>
      <c r="H645" s="649" t="str">
        <f>IF($E645="","",(VLOOKUP($E645,所属・種目コード!$B$2:$D$160,3,0)))</f>
        <v>031196</v>
      </c>
      <c r="I645" t="s">
        <v>3592</v>
      </c>
      <c r="J645" s="758" t="str">
        <f t="shared" si="41"/>
        <v>花巻北中中</v>
      </c>
      <c r="K645" s="757" t="s">
        <v>2928</v>
      </c>
      <c r="L645" s="13" t="str">
        <f t="shared" si="40"/>
        <v>ｷｸﾁ ｿﾗ</v>
      </c>
      <c r="M645" s="772"/>
      <c r="O645" s="13">
        <v>765</v>
      </c>
      <c r="P645" s="647" t="s">
        <v>825</v>
      </c>
      <c r="Q645" s="757" t="s">
        <v>6226</v>
      </c>
      <c r="R645" s="757" t="s">
        <v>5748</v>
      </c>
      <c r="S645" s="757" t="s">
        <v>5984</v>
      </c>
      <c r="T645" s="757" t="s">
        <v>4414</v>
      </c>
      <c r="U645" s="757">
        <v>2</v>
      </c>
      <c r="W645" s="649" t="str">
        <f>IF($S645="","",(VLOOKUP($S645,所属・種目コード!$B$2:$D$160,3,0)))</f>
        <v>031228</v>
      </c>
      <c r="X645" t="s">
        <v>3592</v>
      </c>
      <c r="Y645" s="758" t="str">
        <f t="shared" si="42"/>
        <v>盛岡城西中中</v>
      </c>
      <c r="Z645" s="757" t="s">
        <v>5050</v>
      </c>
      <c r="AA645" s="769" t="str">
        <f t="shared" si="43"/>
        <v>ｲﾉｳｴ ｶｼﾞｭ</v>
      </c>
    </row>
    <row r="646" spans="2:27" ht="17" customHeight="1">
      <c r="B646" s="757">
        <v>785</v>
      </c>
      <c r="C646" s="757" t="s">
        <v>7086</v>
      </c>
      <c r="D646" s="757" t="s">
        <v>3940</v>
      </c>
      <c r="E646" s="757" t="s">
        <v>360</v>
      </c>
      <c r="F646" s="757">
        <v>1</v>
      </c>
      <c r="G646" s="757">
        <v>3</v>
      </c>
      <c r="H646" s="649" t="str">
        <f>IF($E646="","",(VLOOKUP($E646,所属・種目コード!$B$2:$D$160,3,0)))</f>
        <v>031196</v>
      </c>
      <c r="I646" t="s">
        <v>3592</v>
      </c>
      <c r="J646" s="758" t="str">
        <f t="shared" si="41"/>
        <v>花巻北中中</v>
      </c>
      <c r="K646" s="757" t="s">
        <v>2929</v>
      </c>
      <c r="L646" s="13" t="str">
        <f t="shared" si="40"/>
        <v>ｷｸﾁ ﾅｵﾄ</v>
      </c>
      <c r="M646" s="772"/>
      <c r="O646" s="13">
        <v>766</v>
      </c>
      <c r="P646" s="647" t="s">
        <v>825</v>
      </c>
      <c r="Q646" s="757" t="s">
        <v>2142</v>
      </c>
      <c r="R646" s="757" t="s">
        <v>1896</v>
      </c>
      <c r="S646" s="757" t="s">
        <v>381</v>
      </c>
      <c r="T646" s="757" t="s">
        <v>4414</v>
      </c>
      <c r="U646" s="757">
        <v>3</v>
      </c>
      <c r="W646" s="649" t="str">
        <f>IF($S646="","",(VLOOKUP($S646,所属・種目コード!$B$2:$D$160,3,0)))</f>
        <v>031218</v>
      </c>
      <c r="X646" t="s">
        <v>3592</v>
      </c>
      <c r="Y646" s="758" t="str">
        <f t="shared" si="42"/>
        <v>上田中中</v>
      </c>
      <c r="Z646" s="757" t="s">
        <v>5051</v>
      </c>
      <c r="AA646" s="769" t="str">
        <f t="shared" si="43"/>
        <v>ｲﾂﾞﾂ ｱﾔｶ</v>
      </c>
    </row>
    <row r="647" spans="2:27" ht="17" customHeight="1">
      <c r="B647" s="757">
        <v>786</v>
      </c>
      <c r="C647" s="757" t="s">
        <v>7087</v>
      </c>
      <c r="D647" s="757" t="s">
        <v>3941</v>
      </c>
      <c r="E647" s="757" t="s">
        <v>360</v>
      </c>
      <c r="F647" s="757">
        <v>1</v>
      </c>
      <c r="G647" s="757">
        <v>3</v>
      </c>
      <c r="H647" s="649" t="str">
        <f>IF($E647="","",(VLOOKUP($E647,所属・種目コード!$B$2:$D$160,3,0)))</f>
        <v>031196</v>
      </c>
      <c r="I647" t="s">
        <v>3592</v>
      </c>
      <c r="J647" s="758" t="str">
        <f t="shared" si="41"/>
        <v>花巻北中中</v>
      </c>
      <c r="K647" s="757" t="s">
        <v>2930</v>
      </c>
      <c r="L647" s="13" t="str">
        <f t="shared" si="40"/>
        <v>ｷｸﾁ ﾊﾔﾄ</v>
      </c>
      <c r="M647" s="772"/>
      <c r="O647" s="13">
        <v>767</v>
      </c>
      <c r="P647" s="647" t="s">
        <v>825</v>
      </c>
      <c r="Q647" s="757" t="s">
        <v>2143</v>
      </c>
      <c r="R647" s="757" t="s">
        <v>1897</v>
      </c>
      <c r="S647" s="757" t="s">
        <v>381</v>
      </c>
      <c r="T647" s="757" t="s">
        <v>4414</v>
      </c>
      <c r="U647" s="757">
        <v>3</v>
      </c>
      <c r="W647" s="649" t="str">
        <f>IF($S647="","",(VLOOKUP($S647,所属・種目コード!$B$2:$D$160,3,0)))</f>
        <v>031218</v>
      </c>
      <c r="X647" t="s">
        <v>3592</v>
      </c>
      <c r="Y647" s="758" t="str">
        <f t="shared" si="42"/>
        <v>上田中中</v>
      </c>
      <c r="Z647" s="757" t="s">
        <v>5052</v>
      </c>
      <c r="AA647" s="769" t="str">
        <f t="shared" si="43"/>
        <v>ｶﾜﾑﾗ ﾏﾘｻ</v>
      </c>
    </row>
    <row r="648" spans="2:27" ht="17" customHeight="1">
      <c r="B648" s="757">
        <v>787</v>
      </c>
      <c r="C648" s="757" t="s">
        <v>7088</v>
      </c>
      <c r="D648" s="757" t="s">
        <v>1567</v>
      </c>
      <c r="E648" s="757" t="s">
        <v>360</v>
      </c>
      <c r="F648" s="757">
        <v>1</v>
      </c>
      <c r="G648" s="757">
        <v>3</v>
      </c>
      <c r="H648" s="649" t="str">
        <f>IF($E648="","",(VLOOKUP($E648,所属・種目コード!$B$2:$D$160,3,0)))</f>
        <v>031196</v>
      </c>
      <c r="I648" t="s">
        <v>3592</v>
      </c>
      <c r="J648" s="758" t="str">
        <f t="shared" si="41"/>
        <v>花巻北中中</v>
      </c>
      <c r="K648" s="757" t="s">
        <v>2931</v>
      </c>
      <c r="L648" s="13" t="str">
        <f t="shared" si="40"/>
        <v>ﾃﾙｲ ｱｲﾄ</v>
      </c>
      <c r="M648" s="772"/>
      <c r="O648" s="13">
        <v>768</v>
      </c>
      <c r="P648" s="647" t="s">
        <v>825</v>
      </c>
      <c r="Q648" s="757" t="s">
        <v>2144</v>
      </c>
      <c r="R648" s="757" t="s">
        <v>1898</v>
      </c>
      <c r="S648" s="757" t="s">
        <v>381</v>
      </c>
      <c r="T648" s="757" t="s">
        <v>4414</v>
      </c>
      <c r="U648" s="757">
        <v>3</v>
      </c>
      <c r="W648" s="649" t="str">
        <f>IF($S648="","",(VLOOKUP($S648,所属・種目コード!$B$2:$D$160,3,0)))</f>
        <v>031218</v>
      </c>
      <c r="X648" t="s">
        <v>3592</v>
      </c>
      <c r="Y648" s="758" t="str">
        <f t="shared" si="42"/>
        <v>上田中中</v>
      </c>
      <c r="Z648" s="757" t="s">
        <v>5053</v>
      </c>
      <c r="AA648" s="769" t="str">
        <f t="shared" si="43"/>
        <v>ｻｶﾓﾄ ﾕｳﾜ</v>
      </c>
    </row>
    <row r="649" spans="2:27" ht="17" customHeight="1">
      <c r="B649" s="757">
        <v>788</v>
      </c>
      <c r="C649" s="757" t="s">
        <v>7089</v>
      </c>
      <c r="D649" s="757" t="s">
        <v>1568</v>
      </c>
      <c r="E649" s="757" t="s">
        <v>360</v>
      </c>
      <c r="F649" s="757">
        <v>1</v>
      </c>
      <c r="G649" s="757">
        <v>2</v>
      </c>
      <c r="H649" s="649" t="str">
        <f>IF($E649="","",(VLOOKUP($E649,所属・種目コード!$B$2:$D$160,3,0)))</f>
        <v>031196</v>
      </c>
      <c r="I649" t="s">
        <v>3592</v>
      </c>
      <c r="J649" s="758" t="str">
        <f t="shared" si="41"/>
        <v>花巻北中中</v>
      </c>
      <c r="K649" s="757" t="s">
        <v>2932</v>
      </c>
      <c r="L649" s="13" t="str">
        <f t="shared" si="40"/>
        <v>ｸﾎﾞ ﾏｻﾄｼ</v>
      </c>
      <c r="M649" s="772"/>
      <c r="O649" s="13">
        <v>769</v>
      </c>
      <c r="P649" s="647" t="s">
        <v>802</v>
      </c>
      <c r="Q649" s="757" t="s">
        <v>8025</v>
      </c>
      <c r="R649" s="757" t="s">
        <v>1899</v>
      </c>
      <c r="S649" s="757" t="s">
        <v>381</v>
      </c>
      <c r="T649" s="757" t="s">
        <v>4414</v>
      </c>
      <c r="U649" s="757">
        <v>3</v>
      </c>
      <c r="W649" s="649" t="str">
        <f>IF($S649="","",(VLOOKUP($S649,所属・種目コード!$B$2:$D$160,3,0)))</f>
        <v>031218</v>
      </c>
      <c r="X649" t="s">
        <v>3592</v>
      </c>
      <c r="Y649" s="758" t="str">
        <f t="shared" si="42"/>
        <v>上田中中</v>
      </c>
      <c r="Z649" s="757" t="s">
        <v>5054</v>
      </c>
      <c r="AA649" s="769" t="str">
        <f t="shared" si="43"/>
        <v>ｻﾜﾌｼﾞ ﾏｲ</v>
      </c>
    </row>
    <row r="650" spans="2:27" ht="17" customHeight="1">
      <c r="B650" s="757">
        <v>790</v>
      </c>
      <c r="C650" s="757" t="s">
        <v>7090</v>
      </c>
      <c r="D650" s="757" t="s">
        <v>3942</v>
      </c>
      <c r="E650" s="757" t="s">
        <v>360</v>
      </c>
      <c r="F650" s="757">
        <v>1</v>
      </c>
      <c r="G650" s="757">
        <v>2</v>
      </c>
      <c r="H650" s="649" t="str">
        <f>IF($E650="","",(VLOOKUP($E650,所属・種目コード!$B$2:$D$160,3,0)))</f>
        <v>031196</v>
      </c>
      <c r="I650" t="s">
        <v>3592</v>
      </c>
      <c r="J650" s="758" t="str">
        <f t="shared" si="41"/>
        <v>花巻北中中</v>
      </c>
      <c r="K650" s="757" t="s">
        <v>2933</v>
      </c>
      <c r="L650" s="13" t="str">
        <f t="shared" si="40"/>
        <v>ｽｽﾞｷ ﾄﾓﾋｻ</v>
      </c>
      <c r="M650" s="772"/>
      <c r="O650" s="13">
        <v>770</v>
      </c>
      <c r="P650" s="647" t="s">
        <v>802</v>
      </c>
      <c r="Q650" s="757" t="s">
        <v>6227</v>
      </c>
      <c r="R650" s="757" t="s">
        <v>5749</v>
      </c>
      <c r="S650" s="757" t="s">
        <v>381</v>
      </c>
      <c r="T650" s="757" t="s">
        <v>4414</v>
      </c>
      <c r="U650" s="757">
        <v>3</v>
      </c>
      <c r="W650" s="649" t="str">
        <f>IF($S650="","",(VLOOKUP($S650,所属・種目コード!$B$2:$D$160,3,0)))</f>
        <v>031218</v>
      </c>
      <c r="X650" t="s">
        <v>3592</v>
      </c>
      <c r="Y650" s="758" t="str">
        <f t="shared" si="42"/>
        <v>上田中中</v>
      </c>
      <c r="Z650" s="757" t="s">
        <v>5055</v>
      </c>
      <c r="AA650" s="769" t="str">
        <f t="shared" si="43"/>
        <v>ｽｽﾞｷ ﾊﾙｶ</v>
      </c>
    </row>
    <row r="651" spans="2:27" ht="17" customHeight="1">
      <c r="B651" s="757">
        <v>791</v>
      </c>
      <c r="C651" s="757" t="s">
        <v>7779</v>
      </c>
      <c r="D651" s="757" t="s">
        <v>3943</v>
      </c>
      <c r="E651" s="757" t="s">
        <v>979</v>
      </c>
      <c r="F651" s="757">
        <v>1</v>
      </c>
      <c r="G651" s="757">
        <v>3</v>
      </c>
      <c r="H651" s="649" t="str">
        <f>IF($E651="","",(VLOOKUP($E651,所属・種目コード!$B$2:$D$160,3,0)))</f>
        <v>031523</v>
      </c>
      <c r="I651" t="s">
        <v>3592</v>
      </c>
      <c r="J651" s="758" t="str">
        <f t="shared" si="41"/>
        <v>西根第一中中</v>
      </c>
      <c r="K651" s="757" t="s">
        <v>2934</v>
      </c>
      <c r="L651" s="13" t="str">
        <f t="shared" si="40"/>
        <v>ｴﾝﾄﾞｳ ｱｽﾏ</v>
      </c>
      <c r="M651" s="772"/>
      <c r="O651" s="13">
        <v>771</v>
      </c>
      <c r="P651" s="647" t="s">
        <v>802</v>
      </c>
      <c r="Q651" s="757" t="s">
        <v>6228</v>
      </c>
      <c r="R651" s="757" t="s">
        <v>5750</v>
      </c>
      <c r="S651" s="757" t="s">
        <v>381</v>
      </c>
      <c r="T651" s="757" t="s">
        <v>4414</v>
      </c>
      <c r="U651" s="757">
        <v>3</v>
      </c>
      <c r="W651" s="649" t="str">
        <f>IF($S651="","",(VLOOKUP($S651,所属・種目コード!$B$2:$D$160,3,0)))</f>
        <v>031218</v>
      </c>
      <c r="X651" t="s">
        <v>3592</v>
      </c>
      <c r="Y651" s="758" t="str">
        <f t="shared" si="42"/>
        <v>上田中中</v>
      </c>
      <c r="Z651" s="757" t="s">
        <v>5056</v>
      </c>
      <c r="AA651" s="769" t="str">
        <f t="shared" si="43"/>
        <v>ﾊﾀﾅｶ ﾅﾅﾐ</v>
      </c>
    </row>
    <row r="652" spans="2:27" ht="17" customHeight="1">
      <c r="B652" s="757">
        <v>792</v>
      </c>
      <c r="C652" s="757" t="s">
        <v>7091</v>
      </c>
      <c r="D652" s="757" t="s">
        <v>3944</v>
      </c>
      <c r="E652" s="757" t="s">
        <v>979</v>
      </c>
      <c r="F652" s="757">
        <v>1</v>
      </c>
      <c r="G652" s="757">
        <v>3</v>
      </c>
      <c r="H652" s="649" t="str">
        <f>IF($E652="","",(VLOOKUP($E652,所属・種目コード!$B$2:$D$160,3,0)))</f>
        <v>031523</v>
      </c>
      <c r="I652" t="s">
        <v>3592</v>
      </c>
      <c r="J652" s="758" t="str">
        <f t="shared" si="41"/>
        <v>西根第一中中</v>
      </c>
      <c r="K652" s="757" t="s">
        <v>2935</v>
      </c>
      <c r="L652" s="13" t="str">
        <f t="shared" si="40"/>
        <v>ｾｷｸﾞﾁ ｼｮｳﾀ</v>
      </c>
      <c r="M652" s="772"/>
      <c r="O652" s="13">
        <v>772</v>
      </c>
      <c r="P652" s="647" t="s">
        <v>802</v>
      </c>
      <c r="Q652" s="757" t="s">
        <v>2145</v>
      </c>
      <c r="R652" s="757" t="s">
        <v>1900</v>
      </c>
      <c r="S652" s="757" t="s">
        <v>381</v>
      </c>
      <c r="T652" s="757" t="s">
        <v>4414</v>
      </c>
      <c r="U652" s="757">
        <v>3</v>
      </c>
      <c r="W652" s="649" t="str">
        <f>IF($S652="","",(VLOOKUP($S652,所属・種目コード!$B$2:$D$160,3,0)))</f>
        <v>031218</v>
      </c>
      <c r="X652" t="s">
        <v>3592</v>
      </c>
      <c r="Y652" s="758" t="str">
        <f t="shared" si="42"/>
        <v>上田中中</v>
      </c>
      <c r="Z652" s="757" t="s">
        <v>5057</v>
      </c>
      <c r="AA652" s="769" t="str">
        <f t="shared" si="43"/>
        <v>ﾊﾀﾅｶ ﾙﾅ</v>
      </c>
    </row>
    <row r="653" spans="2:27" ht="17" customHeight="1">
      <c r="B653" s="757">
        <v>793</v>
      </c>
      <c r="C653" s="757" t="s">
        <v>7780</v>
      </c>
      <c r="D653" s="757" t="s">
        <v>3945</v>
      </c>
      <c r="E653" s="757" t="s">
        <v>979</v>
      </c>
      <c r="F653" s="757">
        <v>1</v>
      </c>
      <c r="G653" s="757">
        <v>3</v>
      </c>
      <c r="H653" s="649" t="str">
        <f>IF($E653="","",(VLOOKUP($E653,所属・種目コード!$B$2:$D$160,3,0)))</f>
        <v>031523</v>
      </c>
      <c r="I653" t="s">
        <v>3592</v>
      </c>
      <c r="J653" s="758" t="str">
        <f t="shared" si="41"/>
        <v>西根第一中中</v>
      </c>
      <c r="K653" s="757" t="s">
        <v>2936</v>
      </c>
      <c r="L653" s="13" t="str">
        <f t="shared" si="40"/>
        <v>ﾂｼﾀﾞ ﾘｸﾄ</v>
      </c>
      <c r="M653" s="772"/>
      <c r="O653" s="13">
        <v>773</v>
      </c>
      <c r="P653" s="647" t="s">
        <v>802</v>
      </c>
      <c r="Q653" s="757" t="s">
        <v>2146</v>
      </c>
      <c r="R653" s="757" t="s">
        <v>1901</v>
      </c>
      <c r="S653" s="757" t="s">
        <v>381</v>
      </c>
      <c r="T653" s="757" t="s">
        <v>4414</v>
      </c>
      <c r="U653" s="757">
        <v>3</v>
      </c>
      <c r="W653" s="649" t="str">
        <f>IF($S653="","",(VLOOKUP($S653,所属・種目コード!$B$2:$D$160,3,0)))</f>
        <v>031218</v>
      </c>
      <c r="X653" t="s">
        <v>3592</v>
      </c>
      <c r="Y653" s="758" t="str">
        <f t="shared" si="42"/>
        <v>上田中中</v>
      </c>
      <c r="Z653" s="757" t="s">
        <v>5058</v>
      </c>
      <c r="AA653" s="769" t="str">
        <f t="shared" si="43"/>
        <v>ﾌｼﾞﾜﾗ ﾏｵ</v>
      </c>
    </row>
    <row r="654" spans="2:27" ht="17" customHeight="1">
      <c r="B654" s="757">
        <v>794</v>
      </c>
      <c r="C654" s="757" t="s">
        <v>7092</v>
      </c>
      <c r="D654" s="757" t="s">
        <v>3946</v>
      </c>
      <c r="E654" s="757" t="s">
        <v>979</v>
      </c>
      <c r="F654" s="757">
        <v>1</v>
      </c>
      <c r="G654" s="757">
        <v>3</v>
      </c>
      <c r="H654" s="649" t="str">
        <f>IF($E654="","",(VLOOKUP($E654,所属・種目コード!$B$2:$D$160,3,0)))</f>
        <v>031523</v>
      </c>
      <c r="I654" t="s">
        <v>3592</v>
      </c>
      <c r="J654" s="758" t="str">
        <f t="shared" si="41"/>
        <v>西根第一中中</v>
      </c>
      <c r="K654" s="757" t="s">
        <v>2937</v>
      </c>
      <c r="L654" s="13" t="str">
        <f t="shared" si="40"/>
        <v>ﾅｶﾑﾗ ｵｳｶﾞ</v>
      </c>
      <c r="M654" s="772"/>
      <c r="O654" s="13">
        <v>774</v>
      </c>
      <c r="P654" s="647" t="s">
        <v>802</v>
      </c>
      <c r="Q654" s="757" t="s">
        <v>2147</v>
      </c>
      <c r="R654" s="757" t="s">
        <v>1902</v>
      </c>
      <c r="S654" s="757" t="s">
        <v>381</v>
      </c>
      <c r="T654" s="757" t="s">
        <v>4414</v>
      </c>
      <c r="U654" s="757">
        <v>3</v>
      </c>
      <c r="W654" s="649" t="str">
        <f>IF($S654="","",(VLOOKUP($S654,所属・種目コード!$B$2:$D$160,3,0)))</f>
        <v>031218</v>
      </c>
      <c r="X654" t="s">
        <v>3592</v>
      </c>
      <c r="Y654" s="758" t="str">
        <f t="shared" si="42"/>
        <v>上田中中</v>
      </c>
      <c r="Z654" s="757" t="s">
        <v>5059</v>
      </c>
      <c r="AA654" s="769" t="str">
        <f t="shared" si="43"/>
        <v>ﾌﾅｷ ﾋﾅﾀ</v>
      </c>
    </row>
    <row r="655" spans="2:27" ht="17" customHeight="1">
      <c r="B655" s="757">
        <v>795</v>
      </c>
      <c r="C655" s="757" t="s">
        <v>7093</v>
      </c>
      <c r="D655" s="757" t="s">
        <v>3947</v>
      </c>
      <c r="E655" s="757" t="s">
        <v>979</v>
      </c>
      <c r="F655" s="757">
        <v>1</v>
      </c>
      <c r="G655" s="757">
        <v>3</v>
      </c>
      <c r="H655" s="649" t="str">
        <f>IF($E655="","",(VLOOKUP($E655,所属・種目コード!$B$2:$D$160,3,0)))</f>
        <v>031523</v>
      </c>
      <c r="I655" t="s">
        <v>3592</v>
      </c>
      <c r="J655" s="758" t="str">
        <f t="shared" si="41"/>
        <v>西根第一中中</v>
      </c>
      <c r="K655" s="757" t="s">
        <v>2938</v>
      </c>
      <c r="L655" s="13" t="str">
        <f t="shared" si="40"/>
        <v>ﾔﾏﾄ ﾕｳﾘ</v>
      </c>
      <c r="M655" s="772"/>
      <c r="O655" s="13">
        <v>775</v>
      </c>
      <c r="P655" s="647" t="s">
        <v>802</v>
      </c>
      <c r="Q655" s="757" t="s">
        <v>6229</v>
      </c>
      <c r="R655" s="757" t="s">
        <v>5751</v>
      </c>
      <c r="S655" s="757" t="s">
        <v>381</v>
      </c>
      <c r="T655" s="757" t="s">
        <v>4414</v>
      </c>
      <c r="U655" s="757">
        <v>2</v>
      </c>
      <c r="W655" s="649" t="str">
        <f>IF($S655="","",(VLOOKUP($S655,所属・種目コード!$B$2:$D$160,3,0)))</f>
        <v>031218</v>
      </c>
      <c r="X655" t="s">
        <v>3592</v>
      </c>
      <c r="Y655" s="758" t="str">
        <f t="shared" si="42"/>
        <v>上田中中</v>
      </c>
      <c r="Z655" s="757" t="s">
        <v>5060</v>
      </c>
      <c r="AA655" s="769" t="str">
        <f t="shared" si="43"/>
        <v>ｶﾈﾋﾗ ｱｲﾚｲ</v>
      </c>
    </row>
    <row r="656" spans="2:27" ht="17" customHeight="1">
      <c r="B656" s="757">
        <v>796</v>
      </c>
      <c r="C656" s="757" t="s">
        <v>7094</v>
      </c>
      <c r="D656" s="757" t="s">
        <v>3948</v>
      </c>
      <c r="E656" s="757" t="s">
        <v>979</v>
      </c>
      <c r="F656" s="757">
        <v>1</v>
      </c>
      <c r="G656" s="757">
        <v>2</v>
      </c>
      <c r="H656" s="649" t="str">
        <f>IF($E656="","",(VLOOKUP($E656,所属・種目コード!$B$2:$D$160,3,0)))</f>
        <v>031523</v>
      </c>
      <c r="I656" t="s">
        <v>3592</v>
      </c>
      <c r="J656" s="758" t="str">
        <f t="shared" si="41"/>
        <v>西根第一中中</v>
      </c>
      <c r="K656" s="757" t="s">
        <v>2939</v>
      </c>
      <c r="L656" s="13" t="str">
        <f t="shared" si="40"/>
        <v>ｴﾝﾄﾞｳ ﾀﾞｲｺﾞ</v>
      </c>
      <c r="M656" s="772"/>
      <c r="O656" s="13">
        <v>776</v>
      </c>
      <c r="P656" s="647" t="s">
        <v>802</v>
      </c>
      <c r="Q656" s="757" t="s">
        <v>6594</v>
      </c>
      <c r="R656" s="757" t="s">
        <v>1903</v>
      </c>
      <c r="S656" s="757" t="s">
        <v>381</v>
      </c>
      <c r="T656" s="757" t="s">
        <v>4414</v>
      </c>
      <c r="U656" s="757">
        <v>2</v>
      </c>
      <c r="W656" s="649" t="str">
        <f>IF($S656="","",(VLOOKUP($S656,所属・種目コード!$B$2:$D$160,3,0)))</f>
        <v>031218</v>
      </c>
      <c r="X656" t="s">
        <v>3592</v>
      </c>
      <c r="Y656" s="758" t="str">
        <f t="shared" si="42"/>
        <v>上田中中</v>
      </c>
      <c r="Z656" s="757" t="s">
        <v>5061</v>
      </c>
      <c r="AA656" s="769" t="str">
        <f t="shared" si="43"/>
        <v>ｸｼﾞ ﾏﾘﾝ</v>
      </c>
    </row>
    <row r="657" spans="2:27" ht="17" customHeight="1">
      <c r="B657" s="757">
        <v>797</v>
      </c>
      <c r="C657" s="757" t="s">
        <v>7095</v>
      </c>
      <c r="D657" s="757" t="s">
        <v>3949</v>
      </c>
      <c r="E657" s="757" t="s">
        <v>979</v>
      </c>
      <c r="F657" s="757">
        <v>1</v>
      </c>
      <c r="G657" s="757">
        <v>2</v>
      </c>
      <c r="H657" s="649" t="str">
        <f>IF($E657="","",(VLOOKUP($E657,所属・種目コード!$B$2:$D$160,3,0)))</f>
        <v>031523</v>
      </c>
      <c r="I657" t="s">
        <v>3592</v>
      </c>
      <c r="J657" s="758" t="str">
        <f t="shared" si="41"/>
        <v>西根第一中中</v>
      </c>
      <c r="K657" s="757" t="s">
        <v>2940</v>
      </c>
      <c r="L657" s="13" t="str">
        <f t="shared" si="40"/>
        <v>ｵｵﾂﾎﾞ ﾙｲ</v>
      </c>
      <c r="M657" s="772"/>
      <c r="O657" s="13">
        <v>777</v>
      </c>
      <c r="P657" s="647" t="s">
        <v>802</v>
      </c>
      <c r="Q657" s="757" t="s">
        <v>6230</v>
      </c>
      <c r="R657" s="757" t="s">
        <v>5752</v>
      </c>
      <c r="S657" s="757" t="s">
        <v>381</v>
      </c>
      <c r="T657" s="757" t="s">
        <v>4414</v>
      </c>
      <c r="U657" s="757">
        <v>2</v>
      </c>
      <c r="W657" s="649" t="str">
        <f>IF($S657="","",(VLOOKUP($S657,所属・種目コード!$B$2:$D$160,3,0)))</f>
        <v>031218</v>
      </c>
      <c r="X657" t="s">
        <v>3592</v>
      </c>
      <c r="Y657" s="758" t="str">
        <f t="shared" si="42"/>
        <v>上田中中</v>
      </c>
      <c r="Z657" s="757" t="s">
        <v>5062</v>
      </c>
      <c r="AA657" s="769" t="str">
        <f t="shared" si="43"/>
        <v>ｸﾄﾞｳ ﾘｻ</v>
      </c>
    </row>
    <row r="658" spans="2:27" ht="17" customHeight="1">
      <c r="B658" s="757">
        <v>798</v>
      </c>
      <c r="C658" s="757" t="s">
        <v>7096</v>
      </c>
      <c r="D658" s="757" t="s">
        <v>3950</v>
      </c>
      <c r="E658" s="757" t="s">
        <v>979</v>
      </c>
      <c r="F658" s="757">
        <v>1</v>
      </c>
      <c r="G658" s="757">
        <v>2</v>
      </c>
      <c r="H658" s="649" t="str">
        <f>IF($E658="","",(VLOOKUP($E658,所属・種目コード!$B$2:$D$160,3,0)))</f>
        <v>031523</v>
      </c>
      <c r="I658" t="s">
        <v>3592</v>
      </c>
      <c r="J658" s="758" t="str">
        <f t="shared" si="41"/>
        <v>西根第一中中</v>
      </c>
      <c r="K658" s="757" t="s">
        <v>2941</v>
      </c>
      <c r="L658" s="13" t="str">
        <f t="shared" si="40"/>
        <v>ｼｼﾄﾞ ｿｳﾀ</v>
      </c>
      <c r="M658" s="772"/>
      <c r="O658" s="13">
        <v>778</v>
      </c>
      <c r="P658" s="647" t="s">
        <v>802</v>
      </c>
      <c r="Q658" s="757" t="s">
        <v>6595</v>
      </c>
      <c r="R658" s="757" t="s">
        <v>5753</v>
      </c>
      <c r="S658" s="757" t="s">
        <v>381</v>
      </c>
      <c r="T658" s="757" t="s">
        <v>4414</v>
      </c>
      <c r="U658" s="757">
        <v>2</v>
      </c>
      <c r="W658" s="649" t="str">
        <f>IF($S658="","",(VLOOKUP($S658,所属・種目コード!$B$2:$D$160,3,0)))</f>
        <v>031218</v>
      </c>
      <c r="X658" t="s">
        <v>3592</v>
      </c>
      <c r="Y658" s="758" t="str">
        <f t="shared" si="42"/>
        <v>上田中中</v>
      </c>
      <c r="Z658" s="757" t="s">
        <v>5063</v>
      </c>
      <c r="AA658" s="769" t="str">
        <f t="shared" si="43"/>
        <v>ｻｻ ﾋﾏﾜﾘ</v>
      </c>
    </row>
    <row r="659" spans="2:27" ht="17" customHeight="1">
      <c r="B659" s="757">
        <v>799</v>
      </c>
      <c r="C659" s="757" t="s">
        <v>7097</v>
      </c>
      <c r="D659" s="757" t="s">
        <v>3951</v>
      </c>
      <c r="E659" s="757" t="s">
        <v>380</v>
      </c>
      <c r="F659" s="757">
        <v>1</v>
      </c>
      <c r="G659" s="757">
        <v>3</v>
      </c>
      <c r="H659" s="649" t="str">
        <f>IF($E659="","",(VLOOKUP($E659,所属・種目コード!$B$2:$D$160,3,0)))</f>
        <v>031217</v>
      </c>
      <c r="I659" t="s">
        <v>3592</v>
      </c>
      <c r="J659" s="758" t="str">
        <f t="shared" si="41"/>
        <v>盛岡飯岡中中</v>
      </c>
      <c r="K659" s="757" t="s">
        <v>2942</v>
      </c>
      <c r="L659" s="13" t="str">
        <f t="shared" si="40"/>
        <v>ﾀｶﾉ ﾘｮｳｼﾞｭ</v>
      </c>
      <c r="M659" s="772"/>
      <c r="O659" s="13">
        <v>779</v>
      </c>
      <c r="P659" s="647" t="s">
        <v>802</v>
      </c>
      <c r="Q659" s="757" t="s">
        <v>6231</v>
      </c>
      <c r="R659" s="757" t="s">
        <v>1610</v>
      </c>
      <c r="S659" s="757" t="s">
        <v>381</v>
      </c>
      <c r="T659" s="757" t="s">
        <v>4414</v>
      </c>
      <c r="U659" s="757">
        <v>2</v>
      </c>
      <c r="W659" s="649" t="str">
        <f>IF($S659="","",(VLOOKUP($S659,所属・種目コード!$B$2:$D$160,3,0)))</f>
        <v>031218</v>
      </c>
      <c r="X659" t="s">
        <v>3592</v>
      </c>
      <c r="Y659" s="758" t="str">
        <f t="shared" si="42"/>
        <v>上田中中</v>
      </c>
      <c r="Z659" s="757" t="s">
        <v>2462</v>
      </c>
      <c r="AA659" s="769" t="str">
        <f t="shared" si="43"/>
        <v>ｻﾄｳ ﾚﾝ</v>
      </c>
    </row>
    <row r="660" spans="2:27" ht="17" customHeight="1">
      <c r="B660" s="757">
        <v>800</v>
      </c>
      <c r="C660" s="757" t="s">
        <v>7098</v>
      </c>
      <c r="D660" s="757" t="s">
        <v>3952</v>
      </c>
      <c r="E660" s="757" t="s">
        <v>380</v>
      </c>
      <c r="F660" s="757">
        <v>1</v>
      </c>
      <c r="G660" s="757">
        <v>2</v>
      </c>
      <c r="H660" s="649" t="str">
        <f>IF($E660="","",(VLOOKUP($E660,所属・種目コード!$B$2:$D$160,3,0)))</f>
        <v>031217</v>
      </c>
      <c r="I660" t="s">
        <v>3592</v>
      </c>
      <c r="J660" s="758" t="str">
        <f t="shared" si="41"/>
        <v>盛岡飯岡中中</v>
      </c>
      <c r="K660" s="757" t="s">
        <v>2943</v>
      </c>
      <c r="L660" s="13" t="str">
        <f t="shared" si="40"/>
        <v>ｲﾜﾌﾞﾁ ﾏｻｷ</v>
      </c>
      <c r="M660" s="772"/>
      <c r="O660" s="13">
        <v>780</v>
      </c>
      <c r="P660" s="647" t="s">
        <v>802</v>
      </c>
      <c r="Q660" s="757" t="s">
        <v>2148</v>
      </c>
      <c r="R660" s="757" t="s">
        <v>1904</v>
      </c>
      <c r="S660" s="757" t="s">
        <v>381</v>
      </c>
      <c r="T660" s="757" t="s">
        <v>4414</v>
      </c>
      <c r="U660" s="757">
        <v>2</v>
      </c>
      <c r="W660" s="649" t="str">
        <f>IF($S660="","",(VLOOKUP($S660,所属・種目コード!$B$2:$D$160,3,0)))</f>
        <v>031218</v>
      </c>
      <c r="X660" t="s">
        <v>3592</v>
      </c>
      <c r="Y660" s="758" t="str">
        <f t="shared" si="42"/>
        <v>上田中中</v>
      </c>
      <c r="Z660" s="757" t="s">
        <v>5064</v>
      </c>
      <c r="AA660" s="769" t="str">
        <f t="shared" si="43"/>
        <v>ﾋﾗﾀ ｵﾘﾅ</v>
      </c>
    </row>
    <row r="661" spans="2:27" ht="17" customHeight="1">
      <c r="B661" s="757">
        <v>801</v>
      </c>
      <c r="C661" s="757" t="s">
        <v>7099</v>
      </c>
      <c r="D661" s="757" t="s">
        <v>3953</v>
      </c>
      <c r="E661" s="757" t="s">
        <v>380</v>
      </c>
      <c r="F661" s="757">
        <v>1</v>
      </c>
      <c r="G661" s="757">
        <v>2</v>
      </c>
      <c r="H661" s="649" t="str">
        <f>IF($E661="","",(VLOOKUP($E661,所属・種目コード!$B$2:$D$160,3,0)))</f>
        <v>031217</v>
      </c>
      <c r="I661" t="s">
        <v>3592</v>
      </c>
      <c r="J661" s="758" t="str">
        <f t="shared" si="41"/>
        <v>盛岡飯岡中中</v>
      </c>
      <c r="K661" s="757" t="s">
        <v>2944</v>
      </c>
      <c r="L661" s="13" t="str">
        <f t="shared" si="40"/>
        <v>ｵｲｶﾜ ｲﾌﾞｷ</v>
      </c>
      <c r="M661" s="772"/>
      <c r="O661" s="13">
        <v>781</v>
      </c>
      <c r="P661" s="647" t="s">
        <v>802</v>
      </c>
      <c r="Q661" s="757" t="s">
        <v>6232</v>
      </c>
      <c r="R661" s="757" t="s">
        <v>5754</v>
      </c>
      <c r="S661" s="757" t="s">
        <v>381</v>
      </c>
      <c r="T661" s="757" t="s">
        <v>4414</v>
      </c>
      <c r="U661" s="757">
        <v>2</v>
      </c>
      <c r="W661" s="649" t="str">
        <f>IF($S661="","",(VLOOKUP($S661,所属・種目コード!$B$2:$D$160,3,0)))</f>
        <v>031218</v>
      </c>
      <c r="X661" t="s">
        <v>3592</v>
      </c>
      <c r="Y661" s="758" t="str">
        <f t="shared" si="42"/>
        <v>上田中中</v>
      </c>
      <c r="Z661" s="757" t="s">
        <v>5065</v>
      </c>
      <c r="AA661" s="769" t="str">
        <f t="shared" si="43"/>
        <v>ﾑﾗｷ ﾋﾖﾘ</v>
      </c>
    </row>
    <row r="662" spans="2:27" ht="17" customHeight="1">
      <c r="B662" s="757">
        <v>802</v>
      </c>
      <c r="C662" s="757" t="s">
        <v>7100</v>
      </c>
      <c r="D662" s="757" t="s">
        <v>3954</v>
      </c>
      <c r="E662" s="757" t="s">
        <v>380</v>
      </c>
      <c r="F662" s="757">
        <v>1</v>
      </c>
      <c r="G662" s="757">
        <v>2</v>
      </c>
      <c r="H662" s="649" t="str">
        <f>IF($E662="","",(VLOOKUP($E662,所属・種目コード!$B$2:$D$160,3,0)))</f>
        <v>031217</v>
      </c>
      <c r="I662" t="s">
        <v>3592</v>
      </c>
      <c r="J662" s="758" t="str">
        <f t="shared" si="41"/>
        <v>盛岡飯岡中中</v>
      </c>
      <c r="K662" s="757" t="s">
        <v>2945</v>
      </c>
      <c r="L662" s="13" t="str">
        <f t="shared" si="40"/>
        <v>ｵｵﾔ ｸｳﾄ</v>
      </c>
      <c r="M662" s="772"/>
      <c r="O662" s="13">
        <v>782</v>
      </c>
      <c r="P662" s="647" t="s">
        <v>802</v>
      </c>
      <c r="Q662" s="757" t="s">
        <v>6233</v>
      </c>
      <c r="R662" s="757" t="s">
        <v>5755</v>
      </c>
      <c r="S662" s="757" t="s">
        <v>5990</v>
      </c>
      <c r="T662" s="757" t="s">
        <v>4414</v>
      </c>
      <c r="U662" s="757">
        <v>3</v>
      </c>
      <c r="W662" s="649" t="str">
        <f>IF($S662="","",(VLOOKUP($S662,所属・種目コード!$B$2:$D$160,3,0)))</f>
        <v>031129</v>
      </c>
      <c r="X662" t="s">
        <v>3592</v>
      </c>
      <c r="Y662" s="758" t="str">
        <f t="shared" si="42"/>
        <v>岩泉中中</v>
      </c>
      <c r="Z662" s="757" t="s">
        <v>5066</v>
      </c>
      <c r="AA662" s="769" t="str">
        <f t="shared" si="43"/>
        <v>ｷﾀﾑﾗ ﾕｶ</v>
      </c>
    </row>
    <row r="663" spans="2:27" ht="17" customHeight="1">
      <c r="B663" s="757">
        <v>803</v>
      </c>
      <c r="C663" s="757" t="s">
        <v>7101</v>
      </c>
      <c r="D663" s="757" t="s">
        <v>3955</v>
      </c>
      <c r="E663" s="757" t="s">
        <v>380</v>
      </c>
      <c r="F663" s="757">
        <v>1</v>
      </c>
      <c r="G663" s="757">
        <v>2</v>
      </c>
      <c r="H663" s="649" t="str">
        <f>IF($E663="","",(VLOOKUP($E663,所属・種目コード!$B$2:$D$160,3,0)))</f>
        <v>031217</v>
      </c>
      <c r="I663" t="s">
        <v>3592</v>
      </c>
      <c r="J663" s="758" t="str">
        <f t="shared" si="41"/>
        <v>盛岡飯岡中中</v>
      </c>
      <c r="K663" s="757" t="s">
        <v>2946</v>
      </c>
      <c r="L663" s="13" t="str">
        <f t="shared" si="40"/>
        <v>ｶﾄｳ ﾕｳﾄ</v>
      </c>
      <c r="M663" s="772"/>
      <c r="O663" s="13">
        <v>783</v>
      </c>
      <c r="P663" s="647" t="s">
        <v>802</v>
      </c>
      <c r="Q663" s="757" t="s">
        <v>6596</v>
      </c>
      <c r="R663" s="757" t="s">
        <v>5756</v>
      </c>
      <c r="S663" s="757" t="s">
        <v>5990</v>
      </c>
      <c r="T663" s="757" t="s">
        <v>4414</v>
      </c>
      <c r="U663" s="757">
        <v>3</v>
      </c>
      <c r="W663" s="649" t="str">
        <f>IF($S663="","",(VLOOKUP($S663,所属・種目コード!$B$2:$D$160,3,0)))</f>
        <v>031129</v>
      </c>
      <c r="X663" t="s">
        <v>3592</v>
      </c>
      <c r="Y663" s="758" t="str">
        <f t="shared" si="42"/>
        <v>岩泉中中</v>
      </c>
      <c r="Z663" s="757" t="s">
        <v>5067</v>
      </c>
      <c r="AA663" s="769" t="str">
        <f t="shared" si="43"/>
        <v>ｻｲｸﾄﾞｳ ﾓﾓｶ</v>
      </c>
    </row>
    <row r="664" spans="2:27" ht="17" customHeight="1">
      <c r="B664" s="757">
        <v>804</v>
      </c>
      <c r="C664" s="757" t="s">
        <v>7102</v>
      </c>
      <c r="D664" s="757" t="s">
        <v>3956</v>
      </c>
      <c r="E664" s="757" t="s">
        <v>380</v>
      </c>
      <c r="F664" s="757">
        <v>1</v>
      </c>
      <c r="G664" s="757">
        <v>2</v>
      </c>
      <c r="H664" s="649" t="str">
        <f>IF($E664="","",(VLOOKUP($E664,所属・種目コード!$B$2:$D$160,3,0)))</f>
        <v>031217</v>
      </c>
      <c r="I664" t="s">
        <v>3592</v>
      </c>
      <c r="J664" s="758" t="str">
        <f t="shared" si="41"/>
        <v>盛岡飯岡中中</v>
      </c>
      <c r="K664" s="757" t="s">
        <v>2947</v>
      </c>
      <c r="L664" s="13" t="str">
        <f t="shared" si="40"/>
        <v>ｷｸﾁ ﾘｭｳｷ</v>
      </c>
      <c r="M664" s="772"/>
      <c r="O664" s="13">
        <v>784</v>
      </c>
      <c r="P664" s="647" t="s">
        <v>802</v>
      </c>
      <c r="Q664" s="757" t="s">
        <v>8026</v>
      </c>
      <c r="R664" s="757" t="s">
        <v>5757</v>
      </c>
      <c r="S664" s="757" t="s">
        <v>5990</v>
      </c>
      <c r="T664" s="757" t="s">
        <v>4414</v>
      </c>
      <c r="U664" s="757">
        <v>3</v>
      </c>
      <c r="W664" s="649" t="str">
        <f>IF($S664="","",(VLOOKUP($S664,所属・種目コード!$B$2:$D$160,3,0)))</f>
        <v>031129</v>
      </c>
      <c r="X664" t="s">
        <v>3592</v>
      </c>
      <c r="Y664" s="758" t="str">
        <f t="shared" si="42"/>
        <v>岩泉中中</v>
      </c>
      <c r="Z664" s="757" t="s">
        <v>5068</v>
      </c>
      <c r="AA664" s="769" t="str">
        <f t="shared" si="43"/>
        <v>ﾊﾀｹﾔﾏ ﾂﾊﾞｷ</v>
      </c>
    </row>
    <row r="665" spans="2:27" ht="17" customHeight="1">
      <c r="B665" s="757">
        <v>805</v>
      </c>
      <c r="C665" s="757" t="s">
        <v>7781</v>
      </c>
      <c r="D665" s="757" t="s">
        <v>3957</v>
      </c>
      <c r="E665" s="757" t="s">
        <v>380</v>
      </c>
      <c r="F665" s="757">
        <v>1</v>
      </c>
      <c r="G665" s="757">
        <v>2</v>
      </c>
      <c r="H665" s="649" t="str">
        <f>IF($E665="","",(VLOOKUP($E665,所属・種目コード!$B$2:$D$160,3,0)))</f>
        <v>031217</v>
      </c>
      <c r="I665" t="s">
        <v>3592</v>
      </c>
      <c r="J665" s="758" t="str">
        <f t="shared" si="41"/>
        <v>盛岡飯岡中中</v>
      </c>
      <c r="K665" s="757" t="s">
        <v>2948</v>
      </c>
      <c r="L665" s="13" t="str">
        <f t="shared" si="40"/>
        <v>ｻｻｷ ﾘｭｳｾｲ</v>
      </c>
      <c r="M665" s="772"/>
      <c r="O665" s="13">
        <v>785</v>
      </c>
      <c r="P665" s="647" t="s">
        <v>802</v>
      </c>
      <c r="Q665" s="757" t="s">
        <v>6234</v>
      </c>
      <c r="R665" s="757" t="s">
        <v>5758</v>
      </c>
      <c r="S665" s="757" t="s">
        <v>5990</v>
      </c>
      <c r="T665" s="757" t="s">
        <v>4414</v>
      </c>
      <c r="U665" s="757">
        <v>3</v>
      </c>
      <c r="W665" s="649" t="str">
        <f>IF($S665="","",(VLOOKUP($S665,所属・種目コード!$B$2:$D$160,3,0)))</f>
        <v>031129</v>
      </c>
      <c r="X665" t="s">
        <v>3592</v>
      </c>
      <c r="Y665" s="758" t="str">
        <f t="shared" si="42"/>
        <v>岩泉中中</v>
      </c>
      <c r="Z665" s="757" t="s">
        <v>5069</v>
      </c>
      <c r="AA665" s="769" t="str">
        <f t="shared" si="43"/>
        <v>ﾐｶﾐ ｽﾐｶ</v>
      </c>
    </row>
    <row r="666" spans="2:27" ht="17" customHeight="1">
      <c r="B666" s="757">
        <v>806</v>
      </c>
      <c r="C666" s="757" t="s">
        <v>7103</v>
      </c>
      <c r="D666" s="757" t="s">
        <v>3958</v>
      </c>
      <c r="E666" s="757" t="s">
        <v>380</v>
      </c>
      <c r="F666" s="757">
        <v>1</v>
      </c>
      <c r="G666" s="757">
        <v>2</v>
      </c>
      <c r="H666" s="649" t="str">
        <f>IF($E666="","",(VLOOKUP($E666,所属・種目コード!$B$2:$D$160,3,0)))</f>
        <v>031217</v>
      </c>
      <c r="I666" t="s">
        <v>3592</v>
      </c>
      <c r="J666" s="758" t="str">
        <f t="shared" si="41"/>
        <v>盛岡飯岡中中</v>
      </c>
      <c r="K666" s="757" t="s">
        <v>2949</v>
      </c>
      <c r="L666" s="13" t="str">
        <f t="shared" si="40"/>
        <v>ﾐﾔﾉ ﾋﾃﾞﾄｼ</v>
      </c>
      <c r="M666" s="772"/>
      <c r="O666" s="13">
        <v>786</v>
      </c>
      <c r="P666" s="647" t="s">
        <v>779</v>
      </c>
      <c r="Q666" s="757" t="s">
        <v>6235</v>
      </c>
      <c r="R666" s="757" t="s">
        <v>5759</v>
      </c>
      <c r="S666" s="757" t="s">
        <v>5990</v>
      </c>
      <c r="T666" s="757" t="s">
        <v>4414</v>
      </c>
      <c r="U666" s="757">
        <v>3</v>
      </c>
      <c r="W666" s="649" t="str">
        <f>IF($S666="","",(VLOOKUP($S666,所属・種目コード!$B$2:$D$160,3,0)))</f>
        <v>031129</v>
      </c>
      <c r="X666" t="s">
        <v>3592</v>
      </c>
      <c r="Y666" s="758" t="str">
        <f t="shared" si="42"/>
        <v>岩泉中中</v>
      </c>
      <c r="Z666" s="757" t="s">
        <v>5070</v>
      </c>
      <c r="AA666" s="769" t="str">
        <f t="shared" si="43"/>
        <v>ﾓﾄﾐﾔ ｺｺｱ</v>
      </c>
    </row>
    <row r="667" spans="2:27" ht="17" customHeight="1">
      <c r="B667" s="757">
        <v>814</v>
      </c>
      <c r="C667" s="757" t="s">
        <v>7782</v>
      </c>
      <c r="D667" s="757" t="s">
        <v>3959</v>
      </c>
      <c r="E667" s="757" t="s">
        <v>1980</v>
      </c>
      <c r="F667" s="757">
        <v>1</v>
      </c>
      <c r="G667" s="757">
        <v>3</v>
      </c>
      <c r="H667" s="649" t="str">
        <f>IF($E667="","",(VLOOKUP($E667,所属・種目コード!$B$2:$D$160,3,0)))</f>
        <v>031505</v>
      </c>
      <c r="I667" t="s">
        <v>3592</v>
      </c>
      <c r="J667" s="758" t="str">
        <f t="shared" si="41"/>
        <v>一関東中中</v>
      </c>
      <c r="K667" s="757" t="s">
        <v>2950</v>
      </c>
      <c r="L667" s="13" t="str">
        <f t="shared" si="40"/>
        <v>ｻｻｷ ﾊﾙﾄ</v>
      </c>
      <c r="M667" s="772"/>
      <c r="O667" s="13">
        <v>787</v>
      </c>
      <c r="P667" s="647" t="s">
        <v>779</v>
      </c>
      <c r="Q667" s="757" t="s">
        <v>6236</v>
      </c>
      <c r="R667" s="757" t="s">
        <v>5760</v>
      </c>
      <c r="S667" s="757" t="s">
        <v>5990</v>
      </c>
      <c r="T667" s="757" t="s">
        <v>4414</v>
      </c>
      <c r="U667" s="757">
        <v>2</v>
      </c>
      <c r="W667" s="649" t="str">
        <f>IF($S667="","",(VLOOKUP($S667,所属・種目コード!$B$2:$D$160,3,0)))</f>
        <v>031129</v>
      </c>
      <c r="X667" t="s">
        <v>3592</v>
      </c>
      <c r="Y667" s="758" t="str">
        <f t="shared" si="42"/>
        <v>岩泉中中</v>
      </c>
      <c r="Z667" s="757" t="s">
        <v>5071</v>
      </c>
      <c r="AA667" s="769" t="str">
        <f t="shared" si="43"/>
        <v>ｵｵｷ ｱﾔﾉ</v>
      </c>
    </row>
    <row r="668" spans="2:27" ht="17" customHeight="1">
      <c r="B668" s="757">
        <v>815</v>
      </c>
      <c r="C668" s="757" t="s">
        <v>7104</v>
      </c>
      <c r="D668" s="757" t="s">
        <v>3960</v>
      </c>
      <c r="E668" s="757" t="s">
        <v>1980</v>
      </c>
      <c r="F668" s="757">
        <v>1</v>
      </c>
      <c r="G668" s="757">
        <v>3</v>
      </c>
      <c r="H668" s="649" t="str">
        <f>IF($E668="","",(VLOOKUP($E668,所属・種目コード!$B$2:$D$160,3,0)))</f>
        <v>031505</v>
      </c>
      <c r="I668" t="s">
        <v>3592</v>
      </c>
      <c r="J668" s="758" t="str">
        <f t="shared" si="41"/>
        <v>一関東中中</v>
      </c>
      <c r="K668" s="757" t="s">
        <v>2951</v>
      </c>
      <c r="L668" s="13" t="str">
        <f t="shared" si="40"/>
        <v>ﾔﾏﾅｶ ﾖｳｷ</v>
      </c>
      <c r="M668" s="772"/>
      <c r="O668" s="13">
        <v>788</v>
      </c>
      <c r="P668" s="647" t="s">
        <v>779</v>
      </c>
      <c r="Q668" s="757" t="s">
        <v>6237</v>
      </c>
      <c r="R668" s="757" t="s">
        <v>5761</v>
      </c>
      <c r="S668" s="757" t="s">
        <v>5990</v>
      </c>
      <c r="T668" s="757" t="s">
        <v>4414</v>
      </c>
      <c r="U668" s="757">
        <v>2</v>
      </c>
      <c r="W668" s="649" t="str">
        <f>IF($S668="","",(VLOOKUP($S668,所属・種目コード!$B$2:$D$160,3,0)))</f>
        <v>031129</v>
      </c>
      <c r="X668" t="s">
        <v>3592</v>
      </c>
      <c r="Y668" s="758" t="str">
        <f t="shared" si="42"/>
        <v>岩泉中中</v>
      </c>
      <c r="Z668" s="757" t="s">
        <v>5072</v>
      </c>
      <c r="AA668" s="769" t="str">
        <f t="shared" si="43"/>
        <v>ｷｸﾁ ｸﾚｱ</v>
      </c>
    </row>
    <row r="669" spans="2:27" ht="17" customHeight="1">
      <c r="B669" s="757">
        <v>816</v>
      </c>
      <c r="C669" s="757" t="s">
        <v>7105</v>
      </c>
      <c r="D669" s="757" t="s">
        <v>3961</v>
      </c>
      <c r="E669" s="757" t="s">
        <v>1980</v>
      </c>
      <c r="F669" s="757">
        <v>1</v>
      </c>
      <c r="G669" s="757">
        <v>2</v>
      </c>
      <c r="H669" s="649" t="str">
        <f>IF($E669="","",(VLOOKUP($E669,所属・種目コード!$B$2:$D$160,3,0)))</f>
        <v>031505</v>
      </c>
      <c r="I669" t="s">
        <v>3592</v>
      </c>
      <c r="J669" s="758" t="str">
        <f t="shared" si="41"/>
        <v>一関東中中</v>
      </c>
      <c r="K669" s="757" t="s">
        <v>2952</v>
      </c>
      <c r="L669" s="13" t="str">
        <f t="shared" si="40"/>
        <v>ｷｸｶﾜ ﾀﾞｲｷ</v>
      </c>
      <c r="M669" s="772"/>
      <c r="O669" s="13">
        <v>789</v>
      </c>
      <c r="P669" s="647" t="s">
        <v>779</v>
      </c>
      <c r="Q669" s="757" t="s">
        <v>8027</v>
      </c>
      <c r="R669" s="757" t="s">
        <v>5762</v>
      </c>
      <c r="S669" s="757" t="s">
        <v>5990</v>
      </c>
      <c r="T669" s="757" t="s">
        <v>4414</v>
      </c>
      <c r="U669" s="757">
        <v>2</v>
      </c>
      <c r="W669" s="649" t="str">
        <f>IF($S669="","",(VLOOKUP($S669,所属・種目コード!$B$2:$D$160,3,0)))</f>
        <v>031129</v>
      </c>
      <c r="X669" t="s">
        <v>3592</v>
      </c>
      <c r="Y669" s="758" t="str">
        <f t="shared" si="42"/>
        <v>岩泉中中</v>
      </c>
      <c r="Z669" s="757" t="s">
        <v>5073</v>
      </c>
      <c r="AA669" s="769" t="str">
        <f t="shared" si="43"/>
        <v>ｸﾄﾞｳ ﾅｷﾞｻ</v>
      </c>
    </row>
    <row r="670" spans="2:27" ht="17" customHeight="1">
      <c r="B670" s="757">
        <v>817</v>
      </c>
      <c r="C670" s="757" t="s">
        <v>7783</v>
      </c>
      <c r="D670" s="757" t="s">
        <v>1763</v>
      </c>
      <c r="E670" s="757" t="s">
        <v>1980</v>
      </c>
      <c r="F670" s="757">
        <v>1</v>
      </c>
      <c r="G670" s="757">
        <v>2</v>
      </c>
      <c r="H670" s="649" t="str">
        <f>IF($E670="","",(VLOOKUP($E670,所属・種目コード!$B$2:$D$160,3,0)))</f>
        <v>031505</v>
      </c>
      <c r="I670" t="s">
        <v>3592</v>
      </c>
      <c r="J670" s="758" t="str">
        <f t="shared" si="41"/>
        <v>一関東中中</v>
      </c>
      <c r="K670" s="757" t="s">
        <v>2953</v>
      </c>
      <c r="L670" s="13" t="str">
        <f t="shared" si="40"/>
        <v>ｻｻｷ ﾘｭｳﾄ</v>
      </c>
      <c r="M670" s="772"/>
      <c r="O670" s="13">
        <v>790</v>
      </c>
      <c r="P670" s="647" t="s">
        <v>779</v>
      </c>
      <c r="Q670" s="757" t="s">
        <v>6238</v>
      </c>
      <c r="R670" s="757" t="s">
        <v>5763</v>
      </c>
      <c r="S670" s="757" t="s">
        <v>5990</v>
      </c>
      <c r="T670" s="757" t="s">
        <v>4414</v>
      </c>
      <c r="U670" s="757">
        <v>2</v>
      </c>
      <c r="W670" s="649" t="str">
        <f>IF($S670="","",(VLOOKUP($S670,所属・種目コード!$B$2:$D$160,3,0)))</f>
        <v>031129</v>
      </c>
      <c r="X670" t="s">
        <v>3592</v>
      </c>
      <c r="Y670" s="758" t="str">
        <f t="shared" si="42"/>
        <v>岩泉中中</v>
      </c>
      <c r="Z670" s="757" t="s">
        <v>5074</v>
      </c>
      <c r="AA670" s="769" t="str">
        <f t="shared" si="43"/>
        <v>ﾀｸｻﾘ ｱｷﾎ</v>
      </c>
    </row>
    <row r="671" spans="2:27" ht="17" customHeight="1">
      <c r="B671" s="757">
        <v>818</v>
      </c>
      <c r="C671" s="757" t="s">
        <v>7961</v>
      </c>
      <c r="D671" s="757" t="s">
        <v>1764</v>
      </c>
      <c r="E671" s="757" t="s">
        <v>1980</v>
      </c>
      <c r="F671" s="757">
        <v>1</v>
      </c>
      <c r="G671" s="757">
        <v>2</v>
      </c>
      <c r="H671" s="649" t="str">
        <f>IF($E671="","",(VLOOKUP($E671,所属・種目コード!$B$2:$D$160,3,0)))</f>
        <v>031505</v>
      </c>
      <c r="I671" t="s">
        <v>3592</v>
      </c>
      <c r="J671" s="758" t="str">
        <f t="shared" si="41"/>
        <v>一関東中中</v>
      </c>
      <c r="K671" s="757" t="s">
        <v>2954</v>
      </c>
      <c r="L671" s="13" t="str">
        <f t="shared" si="40"/>
        <v>ｻﾄｳ ｼｭｳ</v>
      </c>
      <c r="M671" s="772"/>
      <c r="O671" s="13">
        <v>791</v>
      </c>
      <c r="P671" s="647" t="s">
        <v>779</v>
      </c>
      <c r="Q671" s="757" t="s">
        <v>6239</v>
      </c>
      <c r="R671" s="757" t="s">
        <v>5764</v>
      </c>
      <c r="S671" s="757" t="s">
        <v>5990</v>
      </c>
      <c r="T671" s="757" t="s">
        <v>4414</v>
      </c>
      <c r="U671" s="757">
        <v>2</v>
      </c>
      <c r="W671" s="649" t="str">
        <f>IF($S671="","",(VLOOKUP($S671,所属・種目コード!$B$2:$D$160,3,0)))</f>
        <v>031129</v>
      </c>
      <c r="X671" t="s">
        <v>3592</v>
      </c>
      <c r="Y671" s="758" t="str">
        <f t="shared" si="42"/>
        <v>岩泉中中</v>
      </c>
      <c r="Z671" s="757" t="s">
        <v>5075</v>
      </c>
      <c r="AA671" s="769" t="str">
        <f t="shared" si="43"/>
        <v>ﾊﾀｹﾔﾏ ﾉｿﾞﾐ</v>
      </c>
    </row>
    <row r="672" spans="2:27" ht="17" customHeight="1">
      <c r="B672" s="757">
        <v>819</v>
      </c>
      <c r="C672" s="757" t="s">
        <v>7106</v>
      </c>
      <c r="D672" s="757" t="s">
        <v>3962</v>
      </c>
      <c r="E672" s="757" t="s">
        <v>1980</v>
      </c>
      <c r="F672" s="757">
        <v>1</v>
      </c>
      <c r="G672" s="757">
        <v>2</v>
      </c>
      <c r="H672" s="649" t="str">
        <f>IF($E672="","",(VLOOKUP($E672,所属・種目コード!$B$2:$D$160,3,0)))</f>
        <v>031505</v>
      </c>
      <c r="I672" t="s">
        <v>3592</v>
      </c>
      <c r="J672" s="758" t="str">
        <f t="shared" si="41"/>
        <v>一関東中中</v>
      </c>
      <c r="K672" s="757" t="s">
        <v>2955</v>
      </c>
      <c r="L672" s="13" t="str">
        <f t="shared" si="40"/>
        <v>ﾁﾊﾞ ﾕｳｷ</v>
      </c>
      <c r="M672" s="772"/>
      <c r="O672" s="13">
        <v>792</v>
      </c>
      <c r="P672" s="647" t="s">
        <v>779</v>
      </c>
      <c r="Q672" s="757" t="s">
        <v>6240</v>
      </c>
      <c r="R672" s="757" t="s">
        <v>5765</v>
      </c>
      <c r="S672" s="757" t="s">
        <v>425</v>
      </c>
      <c r="T672" s="757" t="s">
        <v>4414</v>
      </c>
      <c r="U672" s="757">
        <v>3</v>
      </c>
      <c r="W672" s="649" t="str">
        <f>IF($S672="","",(VLOOKUP($S672,所属・種目コード!$B$2:$D$160,3,0)))</f>
        <v>031229</v>
      </c>
      <c r="X672" t="s">
        <v>3592</v>
      </c>
      <c r="Y672" s="758" t="str">
        <f t="shared" si="42"/>
        <v>盛岡城東中中</v>
      </c>
      <c r="Z672" s="757" t="s">
        <v>5076</v>
      </c>
      <c r="AA672" s="769" t="str">
        <f t="shared" si="43"/>
        <v>ｱﾈﾀｲ ﾘｵ</v>
      </c>
    </row>
    <row r="673" spans="2:27" ht="17" customHeight="1">
      <c r="B673" s="757">
        <v>820</v>
      </c>
      <c r="C673" s="757" t="s">
        <v>7784</v>
      </c>
      <c r="D673" s="757" t="s">
        <v>3963</v>
      </c>
      <c r="E673" s="757" t="s">
        <v>379</v>
      </c>
      <c r="F673" s="757">
        <v>1</v>
      </c>
      <c r="G673" s="757">
        <v>3</v>
      </c>
      <c r="H673" s="649" t="str">
        <f>IF($E673="","",(VLOOKUP($E673,所属・種目コード!$B$2:$D$160,3,0)))</f>
        <v>031216</v>
      </c>
      <c r="I673" t="s">
        <v>3592</v>
      </c>
      <c r="J673" s="758" t="str">
        <f t="shared" si="41"/>
        <v>宮古西中中</v>
      </c>
      <c r="K673" s="757" t="s">
        <v>2956</v>
      </c>
      <c r="L673" s="13" t="str">
        <f t="shared" si="40"/>
        <v>ｵﾉﾃﾞﾗ ｼｮｳﾔ</v>
      </c>
      <c r="M673" s="772"/>
      <c r="O673" s="13">
        <v>793</v>
      </c>
      <c r="P673" s="647" t="s">
        <v>779</v>
      </c>
      <c r="Q673" s="757" t="s">
        <v>2247</v>
      </c>
      <c r="R673" s="757" t="s">
        <v>2050</v>
      </c>
      <c r="S673" s="757" t="s">
        <v>425</v>
      </c>
      <c r="T673" s="757" t="s">
        <v>4414</v>
      </c>
      <c r="U673" s="757">
        <v>3</v>
      </c>
      <c r="W673" s="649" t="str">
        <f>IF($S673="","",(VLOOKUP($S673,所属・種目コード!$B$2:$D$160,3,0)))</f>
        <v>031229</v>
      </c>
      <c r="X673" t="s">
        <v>3592</v>
      </c>
      <c r="Y673" s="758" t="str">
        <f t="shared" si="42"/>
        <v>盛岡城東中中</v>
      </c>
      <c r="Z673" s="757" t="s">
        <v>5077</v>
      </c>
      <c r="AA673" s="769" t="str">
        <f t="shared" si="43"/>
        <v>ｵﾉ ﾙｶ</v>
      </c>
    </row>
    <row r="674" spans="2:27" ht="17" customHeight="1">
      <c r="B674" s="757">
        <v>821</v>
      </c>
      <c r="C674" s="757" t="s">
        <v>7107</v>
      </c>
      <c r="D674" s="757" t="s">
        <v>3964</v>
      </c>
      <c r="E674" s="757" t="s">
        <v>379</v>
      </c>
      <c r="F674" s="757">
        <v>1</v>
      </c>
      <c r="G674" s="757">
        <v>3</v>
      </c>
      <c r="H674" s="649" t="str">
        <f>IF($E674="","",(VLOOKUP($E674,所属・種目コード!$B$2:$D$160,3,0)))</f>
        <v>031216</v>
      </c>
      <c r="I674" t="s">
        <v>3592</v>
      </c>
      <c r="J674" s="758" t="str">
        <f t="shared" si="41"/>
        <v>宮古西中中</v>
      </c>
      <c r="K674" s="757" t="s">
        <v>2957</v>
      </c>
      <c r="L674" s="13" t="str">
        <f t="shared" si="40"/>
        <v>ﾓﾘｼﾀ ｶｽﾞｷ</v>
      </c>
      <c r="M674" s="772"/>
      <c r="O674" s="13">
        <v>794</v>
      </c>
      <c r="P674" s="647" t="s">
        <v>779</v>
      </c>
      <c r="Q674" s="757" t="s">
        <v>6241</v>
      </c>
      <c r="R674" s="757" t="s">
        <v>5766</v>
      </c>
      <c r="S674" s="757" t="s">
        <v>425</v>
      </c>
      <c r="T674" s="757" t="s">
        <v>4414</v>
      </c>
      <c r="U674" s="757">
        <v>2</v>
      </c>
      <c r="W674" s="649" t="str">
        <f>IF($S674="","",(VLOOKUP($S674,所属・種目コード!$B$2:$D$160,3,0)))</f>
        <v>031229</v>
      </c>
      <c r="X674" t="s">
        <v>3592</v>
      </c>
      <c r="Y674" s="758" t="str">
        <f t="shared" si="42"/>
        <v>盛岡城東中中</v>
      </c>
      <c r="Z674" s="757" t="s">
        <v>5078</v>
      </c>
      <c r="AA674" s="769" t="str">
        <f t="shared" si="43"/>
        <v>ｺﾊﾞﾔｼ ｱｲﾘ</v>
      </c>
    </row>
    <row r="675" spans="2:27" ht="17" customHeight="1">
      <c r="B675" s="757">
        <v>822</v>
      </c>
      <c r="C675" s="757" t="s">
        <v>7108</v>
      </c>
      <c r="D675" s="757" t="s">
        <v>3965</v>
      </c>
      <c r="E675" s="757" t="s">
        <v>379</v>
      </c>
      <c r="F675" s="757">
        <v>1</v>
      </c>
      <c r="G675" s="757">
        <v>3</v>
      </c>
      <c r="H675" s="649" t="str">
        <f>IF($E675="","",(VLOOKUP($E675,所属・種目コード!$B$2:$D$160,3,0)))</f>
        <v>031216</v>
      </c>
      <c r="I675" t="s">
        <v>3592</v>
      </c>
      <c r="J675" s="758" t="str">
        <f t="shared" si="41"/>
        <v>宮古西中中</v>
      </c>
      <c r="K675" s="757" t="s">
        <v>2958</v>
      </c>
      <c r="L675" s="13" t="str">
        <f t="shared" si="40"/>
        <v>ﾖｼﾀﾞ ｶｽﾞｷ</v>
      </c>
      <c r="M675" s="772"/>
      <c r="O675" s="13">
        <v>795</v>
      </c>
      <c r="P675" s="647" t="s">
        <v>779</v>
      </c>
      <c r="Q675" s="757" t="s">
        <v>6242</v>
      </c>
      <c r="R675" s="757" t="s">
        <v>5767</v>
      </c>
      <c r="S675" s="757" t="s">
        <v>425</v>
      </c>
      <c r="T675" s="757" t="s">
        <v>4414</v>
      </c>
      <c r="U675" s="757">
        <v>2</v>
      </c>
      <c r="W675" s="649" t="str">
        <f>IF($S675="","",(VLOOKUP($S675,所属・種目コード!$B$2:$D$160,3,0)))</f>
        <v>031229</v>
      </c>
      <c r="X675" t="s">
        <v>3592</v>
      </c>
      <c r="Y675" s="758" t="str">
        <f t="shared" si="42"/>
        <v>盛岡城東中中</v>
      </c>
      <c r="Z675" s="757" t="s">
        <v>5079</v>
      </c>
      <c r="AA675" s="769" t="str">
        <f t="shared" si="43"/>
        <v>ﾌｸﾑﾗ ﾐｵ</v>
      </c>
    </row>
    <row r="676" spans="2:27" ht="17" customHeight="1">
      <c r="B676" s="757">
        <v>823</v>
      </c>
      <c r="C676" s="757" t="s">
        <v>7109</v>
      </c>
      <c r="D676" s="757" t="s">
        <v>3966</v>
      </c>
      <c r="E676" s="757" t="s">
        <v>379</v>
      </c>
      <c r="F676" s="757">
        <v>1</v>
      </c>
      <c r="G676" s="757">
        <v>2</v>
      </c>
      <c r="H676" s="649" t="str">
        <f>IF($E676="","",(VLOOKUP($E676,所属・種目コード!$B$2:$D$160,3,0)))</f>
        <v>031216</v>
      </c>
      <c r="I676" t="s">
        <v>3592</v>
      </c>
      <c r="J676" s="758" t="str">
        <f t="shared" si="41"/>
        <v>宮古西中中</v>
      </c>
      <c r="K676" s="757" t="s">
        <v>2959</v>
      </c>
      <c r="L676" s="13" t="str">
        <f t="shared" si="40"/>
        <v>ｲﾜｷ ﾘﾋﾄ</v>
      </c>
      <c r="M676" s="772"/>
      <c r="O676" s="13">
        <v>796</v>
      </c>
      <c r="P676" s="647" t="s">
        <v>779</v>
      </c>
      <c r="Q676" s="757" t="s">
        <v>6243</v>
      </c>
      <c r="R676" s="757" t="s">
        <v>5466</v>
      </c>
      <c r="S676" s="757" t="s">
        <v>425</v>
      </c>
      <c r="T676" s="757" t="s">
        <v>4414</v>
      </c>
      <c r="U676" s="757">
        <v>2</v>
      </c>
      <c r="W676" s="649" t="str">
        <f>IF($S676="","",(VLOOKUP($S676,所属・種目コード!$B$2:$D$160,3,0)))</f>
        <v>031229</v>
      </c>
      <c r="X676" t="s">
        <v>3592</v>
      </c>
      <c r="Y676" s="758" t="str">
        <f t="shared" si="42"/>
        <v>盛岡城東中中</v>
      </c>
      <c r="Z676" s="757" t="s">
        <v>4548</v>
      </c>
      <c r="AA676" s="769" t="str">
        <f t="shared" si="43"/>
        <v>ﾖｼﾀﾞ ｱﾔｶ</v>
      </c>
    </row>
    <row r="677" spans="2:27" ht="17" customHeight="1">
      <c r="B677" s="757">
        <v>824</v>
      </c>
      <c r="C677" s="757" t="s">
        <v>7110</v>
      </c>
      <c r="D677" s="757" t="s">
        <v>3967</v>
      </c>
      <c r="E677" s="757" t="s">
        <v>379</v>
      </c>
      <c r="F677" s="757">
        <v>1</v>
      </c>
      <c r="G677" s="757">
        <v>2</v>
      </c>
      <c r="H677" s="649" t="str">
        <f>IF($E677="","",(VLOOKUP($E677,所属・種目コード!$B$2:$D$160,3,0)))</f>
        <v>031216</v>
      </c>
      <c r="I677" t="s">
        <v>3592</v>
      </c>
      <c r="J677" s="758" t="str">
        <f t="shared" si="41"/>
        <v>宮古西中中</v>
      </c>
      <c r="K677" s="757" t="s">
        <v>2960</v>
      </c>
      <c r="L677" s="13" t="str">
        <f t="shared" si="40"/>
        <v>ｸﾘﾊﾗ ﾕｲﾄ</v>
      </c>
      <c r="M677" s="772"/>
      <c r="O677" s="13">
        <v>804</v>
      </c>
      <c r="P677" s="647" t="s">
        <v>779</v>
      </c>
      <c r="Q677" s="757" t="s">
        <v>6244</v>
      </c>
      <c r="R677" s="757" t="s">
        <v>5768</v>
      </c>
      <c r="S677" s="757" t="s">
        <v>5991</v>
      </c>
      <c r="T677" s="757" t="s">
        <v>4414</v>
      </c>
      <c r="U677" s="757">
        <v>3</v>
      </c>
      <c r="W677" s="649" t="str">
        <f>IF($S677="","",(VLOOKUP($S677,所属・種目コード!$B$2:$D$160,3,0)))</f>
        <v>031120</v>
      </c>
      <c r="X677" t="s">
        <v>3592</v>
      </c>
      <c r="Y677" s="758" t="str">
        <f t="shared" si="42"/>
        <v>磐井中中</v>
      </c>
      <c r="Z677" s="757" t="s">
        <v>5080</v>
      </c>
      <c r="AA677" s="769" t="str">
        <f t="shared" si="43"/>
        <v>ｴﾝﾄﾞｳ ﾌｳｶ</v>
      </c>
    </row>
    <row r="678" spans="2:27" ht="17" customHeight="1">
      <c r="B678" s="757">
        <v>825</v>
      </c>
      <c r="C678" s="757" t="s">
        <v>7785</v>
      </c>
      <c r="D678" s="757" t="s">
        <v>3968</v>
      </c>
      <c r="E678" s="757" t="s">
        <v>379</v>
      </c>
      <c r="F678" s="757">
        <v>1</v>
      </c>
      <c r="G678" s="757">
        <v>2</v>
      </c>
      <c r="H678" s="649" t="str">
        <f>IF($E678="","",(VLOOKUP($E678,所属・種目コード!$B$2:$D$160,3,0)))</f>
        <v>031216</v>
      </c>
      <c r="I678" t="s">
        <v>3592</v>
      </c>
      <c r="J678" s="758" t="str">
        <f t="shared" si="41"/>
        <v>宮古西中中</v>
      </c>
      <c r="K678" s="757" t="s">
        <v>2961</v>
      </c>
      <c r="L678" s="13" t="str">
        <f t="shared" si="40"/>
        <v>ｻｻｷ ｶﾅﾀ</v>
      </c>
      <c r="M678" s="772"/>
      <c r="O678" s="13">
        <v>805</v>
      </c>
      <c r="P678" s="647" t="s">
        <v>779</v>
      </c>
      <c r="Q678" s="757" t="s">
        <v>6597</v>
      </c>
      <c r="R678" s="757" t="s">
        <v>5769</v>
      </c>
      <c r="S678" s="757" t="s">
        <v>5991</v>
      </c>
      <c r="T678" s="757" t="s">
        <v>4414</v>
      </c>
      <c r="U678" s="757">
        <v>3</v>
      </c>
      <c r="W678" s="649" t="str">
        <f>IF($S678="","",(VLOOKUP($S678,所属・種目コード!$B$2:$D$160,3,0)))</f>
        <v>031120</v>
      </c>
      <c r="X678" t="s">
        <v>3592</v>
      </c>
      <c r="Y678" s="758" t="str">
        <f t="shared" si="42"/>
        <v>磐井中中</v>
      </c>
      <c r="Z678" s="757" t="s">
        <v>5081</v>
      </c>
      <c r="AA678" s="769" t="str">
        <f t="shared" si="43"/>
        <v>ｵﾉﾃﾞﾗ ﾐｵ</v>
      </c>
    </row>
    <row r="679" spans="2:27" ht="17" customHeight="1">
      <c r="B679" s="757">
        <v>826</v>
      </c>
      <c r="C679" s="757" t="s">
        <v>7111</v>
      </c>
      <c r="D679" s="757" t="s">
        <v>3969</v>
      </c>
      <c r="E679" s="757" t="s">
        <v>379</v>
      </c>
      <c r="F679" s="757">
        <v>1</v>
      </c>
      <c r="G679" s="757">
        <v>2</v>
      </c>
      <c r="H679" s="649" t="str">
        <f>IF($E679="","",(VLOOKUP($E679,所属・種目コード!$B$2:$D$160,3,0)))</f>
        <v>031216</v>
      </c>
      <c r="I679" t="s">
        <v>3592</v>
      </c>
      <c r="J679" s="758" t="str">
        <f t="shared" si="41"/>
        <v>宮古西中中</v>
      </c>
      <c r="K679" s="757" t="s">
        <v>2962</v>
      </c>
      <c r="L679" s="13" t="str">
        <f t="shared" si="40"/>
        <v>ｻﾜﾀﾞ ｼｵﾝ</v>
      </c>
      <c r="M679" s="772"/>
      <c r="O679" s="13">
        <v>806</v>
      </c>
      <c r="P679" s="647" t="s">
        <v>825</v>
      </c>
      <c r="Q679" s="757" t="s">
        <v>6245</v>
      </c>
      <c r="R679" s="757" t="s">
        <v>5770</v>
      </c>
      <c r="S679" s="757" t="s">
        <v>5991</v>
      </c>
      <c r="T679" s="757" t="s">
        <v>4414</v>
      </c>
      <c r="U679" s="757">
        <v>3</v>
      </c>
      <c r="W679" s="649" t="str">
        <f>IF($S679="","",(VLOOKUP($S679,所属・種目コード!$B$2:$D$160,3,0)))</f>
        <v>031120</v>
      </c>
      <c r="X679" t="s">
        <v>3592</v>
      </c>
      <c r="Y679" s="758" t="str">
        <f t="shared" si="42"/>
        <v>磐井中中</v>
      </c>
      <c r="Z679" s="757" t="s">
        <v>5082</v>
      </c>
      <c r="AA679" s="769" t="str">
        <f t="shared" si="43"/>
        <v>ﾁﾊﾞ ｱｲﾐ</v>
      </c>
    </row>
    <row r="680" spans="2:27" ht="17" customHeight="1">
      <c r="B680" s="757">
        <v>827</v>
      </c>
      <c r="C680" s="757" t="s">
        <v>7112</v>
      </c>
      <c r="D680" s="757" t="s">
        <v>3970</v>
      </c>
      <c r="E680" s="757" t="s">
        <v>118</v>
      </c>
      <c r="F680" s="757">
        <v>1</v>
      </c>
      <c r="G680" s="757">
        <v>3</v>
      </c>
      <c r="H680" s="649" t="str">
        <f>IF($E680="","",(VLOOKUP($E680,所属・種目コード!$B$2:$D$160,3,0)))</f>
        <v>031125</v>
      </c>
      <c r="I680" t="s">
        <v>3592</v>
      </c>
      <c r="J680" s="758" t="str">
        <f t="shared" si="41"/>
        <v>室根中中</v>
      </c>
      <c r="K680" s="757" t="s">
        <v>2963</v>
      </c>
      <c r="L680" s="13" t="str">
        <f t="shared" si="40"/>
        <v>ｲﾜﾌﾞﾁ ﾕｳﾜ</v>
      </c>
      <c r="M680" s="772"/>
      <c r="O680" s="13">
        <v>807</v>
      </c>
      <c r="P680" s="647" t="s">
        <v>825</v>
      </c>
      <c r="Q680" s="757" t="s">
        <v>6246</v>
      </c>
      <c r="R680" s="757" t="s">
        <v>5771</v>
      </c>
      <c r="S680" s="757" t="s">
        <v>5991</v>
      </c>
      <c r="T680" s="757" t="s">
        <v>4414</v>
      </c>
      <c r="U680" s="757">
        <v>3</v>
      </c>
      <c r="W680" s="649" t="str">
        <f>IF($S680="","",(VLOOKUP($S680,所属・種目コード!$B$2:$D$160,3,0)))</f>
        <v>031120</v>
      </c>
      <c r="X680" t="s">
        <v>3592</v>
      </c>
      <c r="Y680" s="758" t="str">
        <f t="shared" si="42"/>
        <v>磐井中中</v>
      </c>
      <c r="Z680" s="757" t="s">
        <v>5083</v>
      </c>
      <c r="AA680" s="769" t="str">
        <f t="shared" si="43"/>
        <v>ﾁﾊﾞ ﾄﾓｶ</v>
      </c>
    </row>
    <row r="681" spans="2:27" ht="17" customHeight="1">
      <c r="B681" s="757">
        <v>828</v>
      </c>
      <c r="C681" s="757" t="s">
        <v>7113</v>
      </c>
      <c r="D681" s="757" t="s">
        <v>3971</v>
      </c>
      <c r="E681" s="757" t="s">
        <v>118</v>
      </c>
      <c r="F681" s="757">
        <v>1</v>
      </c>
      <c r="G681" s="757">
        <v>3</v>
      </c>
      <c r="H681" s="649" t="str">
        <f>IF($E681="","",(VLOOKUP($E681,所属・種目コード!$B$2:$D$160,3,0)))</f>
        <v>031125</v>
      </c>
      <c r="I681" t="s">
        <v>3592</v>
      </c>
      <c r="J681" s="758" t="str">
        <f t="shared" si="41"/>
        <v>室根中中</v>
      </c>
      <c r="K681" s="757" t="s">
        <v>2964</v>
      </c>
      <c r="L681" s="13" t="str">
        <f t="shared" si="40"/>
        <v>ｵｲｶﾜ ﾔﾏﾄ</v>
      </c>
      <c r="M681" s="772"/>
      <c r="O681" s="13">
        <v>808</v>
      </c>
      <c r="P681" s="647" t="s">
        <v>780</v>
      </c>
      <c r="Q681" s="757" t="s">
        <v>6598</v>
      </c>
      <c r="R681" s="757" t="s">
        <v>5772</v>
      </c>
      <c r="S681" s="757" t="s">
        <v>5991</v>
      </c>
      <c r="T681" s="757" t="s">
        <v>4414</v>
      </c>
      <c r="U681" s="757">
        <v>3</v>
      </c>
      <c r="W681" s="649" t="str">
        <f>IF($S681="","",(VLOOKUP($S681,所属・種目コード!$B$2:$D$160,3,0)))</f>
        <v>031120</v>
      </c>
      <c r="X681" t="s">
        <v>3592</v>
      </c>
      <c r="Y681" s="758" t="str">
        <f t="shared" si="42"/>
        <v>磐井中中</v>
      </c>
      <c r="Z681" s="757" t="s">
        <v>5084</v>
      </c>
      <c r="AA681" s="769" t="str">
        <f t="shared" si="43"/>
        <v>ﾁﾊﾞ ﾅｷﾞｻ</v>
      </c>
    </row>
    <row r="682" spans="2:27" ht="17" customHeight="1">
      <c r="B682" s="757">
        <v>829</v>
      </c>
      <c r="C682" s="757" t="s">
        <v>7114</v>
      </c>
      <c r="D682" s="757" t="s">
        <v>1637</v>
      </c>
      <c r="E682" s="757" t="s">
        <v>118</v>
      </c>
      <c r="F682" s="757">
        <v>1</v>
      </c>
      <c r="G682" s="757">
        <v>3</v>
      </c>
      <c r="H682" s="649" t="str">
        <f>IF($E682="","",(VLOOKUP($E682,所属・種目コード!$B$2:$D$160,3,0)))</f>
        <v>031125</v>
      </c>
      <c r="I682" t="s">
        <v>3592</v>
      </c>
      <c r="J682" s="758" t="str">
        <f t="shared" si="41"/>
        <v>室根中中</v>
      </c>
      <c r="K682" s="757" t="s">
        <v>2965</v>
      </c>
      <c r="L682" s="13" t="str">
        <f t="shared" si="40"/>
        <v>ｽｶﾞﾜﾗ ﾊﾙﾄ</v>
      </c>
      <c r="M682" s="772"/>
      <c r="O682" s="13">
        <v>809</v>
      </c>
      <c r="P682" s="647" t="s">
        <v>780</v>
      </c>
      <c r="Q682" s="757" t="s">
        <v>6247</v>
      </c>
      <c r="R682" s="757" t="s">
        <v>5773</v>
      </c>
      <c r="S682" s="757" t="s">
        <v>5991</v>
      </c>
      <c r="T682" s="757" t="s">
        <v>4414</v>
      </c>
      <c r="U682" s="757">
        <v>3</v>
      </c>
      <c r="W682" s="649" t="str">
        <f>IF($S682="","",(VLOOKUP($S682,所属・種目コード!$B$2:$D$160,3,0)))</f>
        <v>031120</v>
      </c>
      <c r="X682" t="s">
        <v>3592</v>
      </c>
      <c r="Y682" s="758" t="str">
        <f t="shared" si="42"/>
        <v>磐井中中</v>
      </c>
      <c r="Z682" s="757" t="s">
        <v>5085</v>
      </c>
      <c r="AA682" s="769" t="str">
        <f t="shared" si="43"/>
        <v>ﾁﾊﾞ ﾉﾘｶ</v>
      </c>
    </row>
    <row r="683" spans="2:27" ht="17" customHeight="1">
      <c r="B683" s="757">
        <v>830</v>
      </c>
      <c r="C683" s="757" t="s">
        <v>7115</v>
      </c>
      <c r="D683" s="757" t="s">
        <v>3972</v>
      </c>
      <c r="E683" s="757" t="s">
        <v>118</v>
      </c>
      <c r="F683" s="757">
        <v>1</v>
      </c>
      <c r="G683" s="757">
        <v>2</v>
      </c>
      <c r="H683" s="649" t="str">
        <f>IF($E683="","",(VLOOKUP($E683,所属・種目コード!$B$2:$D$160,3,0)))</f>
        <v>031125</v>
      </c>
      <c r="I683" t="s">
        <v>3592</v>
      </c>
      <c r="J683" s="758" t="str">
        <f t="shared" si="41"/>
        <v>室根中中</v>
      </c>
      <c r="K683" s="757" t="s">
        <v>2966</v>
      </c>
      <c r="L683" s="13" t="str">
        <f t="shared" si="40"/>
        <v>ｲﾜﾌﾞﾁ ﾀｲﾖｳ</v>
      </c>
      <c r="M683" s="772"/>
      <c r="O683" s="13">
        <v>810</v>
      </c>
      <c r="P683" s="647" t="s">
        <v>780</v>
      </c>
      <c r="Q683" s="757" t="s">
        <v>8028</v>
      </c>
      <c r="R683" s="757" t="s">
        <v>5774</v>
      </c>
      <c r="S683" s="757" t="s">
        <v>5991</v>
      </c>
      <c r="T683" s="757" t="s">
        <v>4414</v>
      </c>
      <c r="U683" s="757">
        <v>3</v>
      </c>
      <c r="W683" s="649" t="str">
        <f>IF($S683="","",(VLOOKUP($S683,所属・種目コード!$B$2:$D$160,3,0)))</f>
        <v>031120</v>
      </c>
      <c r="X683" t="s">
        <v>3592</v>
      </c>
      <c r="Y683" s="758" t="str">
        <f t="shared" si="42"/>
        <v>磐井中中</v>
      </c>
      <c r="Z683" s="757" t="s">
        <v>5086</v>
      </c>
      <c r="AA683" s="769" t="str">
        <f t="shared" si="43"/>
        <v>ﾏﾂﾓﾄ ﾕｳ</v>
      </c>
    </row>
    <row r="684" spans="2:27" ht="17" customHeight="1">
      <c r="B684" s="757">
        <v>831</v>
      </c>
      <c r="C684" s="757" t="s">
        <v>7116</v>
      </c>
      <c r="D684" s="757" t="s">
        <v>3973</v>
      </c>
      <c r="E684" s="757" t="s">
        <v>118</v>
      </c>
      <c r="F684" s="757">
        <v>1</v>
      </c>
      <c r="G684" s="757">
        <v>2</v>
      </c>
      <c r="H684" s="649" t="str">
        <f>IF($E684="","",(VLOOKUP($E684,所属・種目コード!$B$2:$D$160,3,0)))</f>
        <v>031125</v>
      </c>
      <c r="I684" t="s">
        <v>3592</v>
      </c>
      <c r="J684" s="758" t="str">
        <f t="shared" si="41"/>
        <v>室根中中</v>
      </c>
      <c r="K684" s="757" t="s">
        <v>2967</v>
      </c>
      <c r="L684" s="13" t="str">
        <f t="shared" si="40"/>
        <v>ｲﾜﾌﾞﾁ ﾘｮｳﾀ</v>
      </c>
      <c r="M684" s="772"/>
      <c r="O684" s="13">
        <v>811</v>
      </c>
      <c r="P684" s="647" t="s">
        <v>780</v>
      </c>
      <c r="Q684" s="757" t="s">
        <v>2245</v>
      </c>
      <c r="R684" s="757" t="s">
        <v>2047</v>
      </c>
      <c r="S684" s="757" t="s">
        <v>425</v>
      </c>
      <c r="T684" s="757" t="s">
        <v>4414</v>
      </c>
      <c r="U684" s="757">
        <v>3</v>
      </c>
      <c r="W684" s="649" t="str">
        <f>IF($S684="","",(VLOOKUP($S684,所属・種目コード!$B$2:$D$160,3,0)))</f>
        <v>031229</v>
      </c>
      <c r="X684" t="s">
        <v>3592</v>
      </c>
      <c r="Y684" s="758" t="str">
        <f t="shared" si="42"/>
        <v>盛岡城東中中</v>
      </c>
      <c r="Z684" s="757" t="s">
        <v>5087</v>
      </c>
      <c r="AA684" s="769" t="str">
        <f t="shared" si="43"/>
        <v>ｱﾍﾞ ｺｺﾐ</v>
      </c>
    </row>
    <row r="685" spans="2:27" ht="17" customHeight="1">
      <c r="B685" s="757">
        <v>832</v>
      </c>
      <c r="C685" s="757" t="s">
        <v>7959</v>
      </c>
      <c r="D685" s="757" t="s">
        <v>3974</v>
      </c>
      <c r="E685" s="757" t="s">
        <v>118</v>
      </c>
      <c r="F685" s="757">
        <v>1</v>
      </c>
      <c r="G685" s="757">
        <v>2</v>
      </c>
      <c r="H685" s="649" t="str">
        <f>IF($E685="","",(VLOOKUP($E685,所属・種目コード!$B$2:$D$160,3,0)))</f>
        <v>031125</v>
      </c>
      <c r="I685" t="s">
        <v>3592</v>
      </c>
      <c r="J685" s="758" t="str">
        <f t="shared" si="41"/>
        <v>室根中中</v>
      </c>
      <c r="K685" s="757" t="s">
        <v>2968</v>
      </c>
      <c r="L685" s="13" t="str">
        <f t="shared" si="40"/>
        <v>ｵｲｶﾜ ﾘｮｳ</v>
      </c>
      <c r="M685" s="772"/>
      <c r="O685" s="13">
        <v>812</v>
      </c>
      <c r="P685" s="647" t="s">
        <v>842</v>
      </c>
      <c r="Q685" s="757" t="s">
        <v>2246</v>
      </c>
      <c r="R685" s="757" t="s">
        <v>2048</v>
      </c>
      <c r="S685" s="757" t="s">
        <v>425</v>
      </c>
      <c r="T685" s="757" t="s">
        <v>4414</v>
      </c>
      <c r="U685" s="757">
        <v>3</v>
      </c>
      <c r="W685" s="649" t="str">
        <f>IF($S685="","",(VLOOKUP($S685,所属・種目コード!$B$2:$D$160,3,0)))</f>
        <v>031229</v>
      </c>
      <c r="X685" t="s">
        <v>3592</v>
      </c>
      <c r="Y685" s="758" t="str">
        <f t="shared" si="42"/>
        <v>盛岡城東中中</v>
      </c>
      <c r="Z685" s="757" t="s">
        <v>5088</v>
      </c>
      <c r="AA685" s="769" t="str">
        <f t="shared" si="43"/>
        <v>ｴﾝﾄﾞｳ ﾕｽﾞ</v>
      </c>
    </row>
    <row r="686" spans="2:27" ht="17" customHeight="1">
      <c r="B686" s="757">
        <v>833</v>
      </c>
      <c r="C686" s="757" t="s">
        <v>7960</v>
      </c>
      <c r="D686" s="757" t="s">
        <v>3975</v>
      </c>
      <c r="E686" s="757" t="s">
        <v>118</v>
      </c>
      <c r="F686" s="757">
        <v>1</v>
      </c>
      <c r="G686" s="757">
        <v>2</v>
      </c>
      <c r="H686" s="649" t="str">
        <f>IF($E686="","",(VLOOKUP($E686,所属・種目コード!$B$2:$D$160,3,0)))</f>
        <v>031125</v>
      </c>
      <c r="I686" t="s">
        <v>3592</v>
      </c>
      <c r="J686" s="758" t="str">
        <f t="shared" si="41"/>
        <v>室根中中</v>
      </c>
      <c r="K686" s="757" t="s">
        <v>2969</v>
      </c>
      <c r="L686" s="13" t="str">
        <f t="shared" si="40"/>
        <v>ｽｶﾞﾜﾗ ﾀｹﾙ</v>
      </c>
      <c r="M686" s="772"/>
      <c r="O686" s="13">
        <v>813</v>
      </c>
      <c r="P686" s="647" t="s">
        <v>842</v>
      </c>
      <c r="Q686" s="757" t="s">
        <v>6600</v>
      </c>
      <c r="R686" s="757" t="s">
        <v>2049</v>
      </c>
      <c r="S686" s="757" t="s">
        <v>425</v>
      </c>
      <c r="T686" s="757" t="s">
        <v>4414</v>
      </c>
      <c r="U686" s="757">
        <v>3</v>
      </c>
      <c r="W686" s="649" t="str">
        <f>IF($S686="","",(VLOOKUP($S686,所属・種目コード!$B$2:$D$160,3,0)))</f>
        <v>031229</v>
      </c>
      <c r="X686" t="s">
        <v>3592</v>
      </c>
      <c r="Y686" s="758" t="str">
        <f t="shared" si="42"/>
        <v>盛岡城東中中</v>
      </c>
      <c r="Z686" s="757" t="s">
        <v>5089</v>
      </c>
      <c r="AA686" s="769" t="str">
        <f t="shared" si="43"/>
        <v>ｵｶﾞｻﾜﾗ ｳﾗﾗ</v>
      </c>
    </row>
    <row r="687" spans="2:27" ht="17" customHeight="1">
      <c r="B687" s="757">
        <v>834</v>
      </c>
      <c r="C687" s="757" t="s">
        <v>7117</v>
      </c>
      <c r="D687" s="757" t="s">
        <v>3976</v>
      </c>
      <c r="E687" s="757" t="s">
        <v>118</v>
      </c>
      <c r="F687" s="757">
        <v>1</v>
      </c>
      <c r="G687" s="757">
        <v>2</v>
      </c>
      <c r="H687" s="649" t="str">
        <f>IF($E687="","",(VLOOKUP($E687,所属・種目コード!$B$2:$D$160,3,0)))</f>
        <v>031125</v>
      </c>
      <c r="I687" t="s">
        <v>3592</v>
      </c>
      <c r="J687" s="758" t="str">
        <f t="shared" si="41"/>
        <v>室根中中</v>
      </c>
      <c r="K687" s="757" t="s">
        <v>2970</v>
      </c>
      <c r="L687" s="13" t="str">
        <f t="shared" si="40"/>
        <v>ﾐｳﾗ ﾕｲﾄ</v>
      </c>
      <c r="M687" s="772"/>
      <c r="O687" s="13">
        <v>814</v>
      </c>
      <c r="P687" s="647" t="s">
        <v>859</v>
      </c>
      <c r="Q687" s="757" t="s">
        <v>6599</v>
      </c>
      <c r="R687" s="757" t="s">
        <v>2051</v>
      </c>
      <c r="S687" s="757" t="s">
        <v>425</v>
      </c>
      <c r="T687" s="757" t="s">
        <v>4414</v>
      </c>
      <c r="U687" s="757">
        <v>3</v>
      </c>
      <c r="W687" s="649" t="str">
        <f>IF($S687="","",(VLOOKUP($S687,所属・種目コード!$B$2:$D$160,3,0)))</f>
        <v>031229</v>
      </c>
      <c r="X687" t="s">
        <v>3592</v>
      </c>
      <c r="Y687" s="758" t="str">
        <f t="shared" si="42"/>
        <v>盛岡城東中中</v>
      </c>
      <c r="Z687" s="757" t="s">
        <v>5090</v>
      </c>
      <c r="AA687" s="769" t="str">
        <f t="shared" si="43"/>
        <v>ｵﾉﾃﾞﾗ ｱﾝﾘ</v>
      </c>
    </row>
    <row r="688" spans="2:27" ht="17" customHeight="1">
      <c r="B688" s="757">
        <v>835</v>
      </c>
      <c r="C688" s="757" t="s">
        <v>7118</v>
      </c>
      <c r="D688" s="757" t="s">
        <v>3977</v>
      </c>
      <c r="E688" s="757" t="s">
        <v>1421</v>
      </c>
      <c r="F688" s="757">
        <v>1</v>
      </c>
      <c r="G688" s="757">
        <v>3</v>
      </c>
      <c r="H688" s="649" t="str">
        <f>IF($E688="","",(VLOOKUP($E688,所属・種目コード!$B$2:$D$160,3,0)))</f>
        <v>031186</v>
      </c>
      <c r="I688" t="s">
        <v>3592</v>
      </c>
      <c r="J688" s="758" t="str">
        <f t="shared" si="41"/>
        <v>野田中中</v>
      </c>
      <c r="K688" s="757" t="s">
        <v>2971</v>
      </c>
      <c r="L688" s="13" t="str">
        <f t="shared" si="40"/>
        <v>ﾅｶﾑﾗ ｼｮｳｷ</v>
      </c>
      <c r="M688" s="772"/>
      <c r="O688" s="13">
        <v>815</v>
      </c>
      <c r="P688" s="647" t="s">
        <v>859</v>
      </c>
      <c r="Q688" s="757" t="s">
        <v>2248</v>
      </c>
      <c r="R688" s="757" t="s">
        <v>2052</v>
      </c>
      <c r="S688" s="757" t="s">
        <v>425</v>
      </c>
      <c r="T688" s="757" t="s">
        <v>4414</v>
      </c>
      <c r="U688" s="757">
        <v>2</v>
      </c>
      <c r="W688" s="649" t="str">
        <f>IF($S688="","",(VLOOKUP($S688,所属・種目コード!$B$2:$D$160,3,0)))</f>
        <v>031229</v>
      </c>
      <c r="X688" t="s">
        <v>3592</v>
      </c>
      <c r="Y688" s="758" t="str">
        <f t="shared" si="42"/>
        <v>盛岡城東中中</v>
      </c>
      <c r="Z688" s="757" t="s">
        <v>5091</v>
      </c>
      <c r="AA688" s="769" t="str">
        <f t="shared" si="43"/>
        <v>ｻｲﾄｳ ﾎﾅﾐ</v>
      </c>
    </row>
    <row r="689" spans="2:27" ht="17" customHeight="1">
      <c r="B689" s="757">
        <v>836</v>
      </c>
      <c r="C689" s="757" t="s">
        <v>7119</v>
      </c>
      <c r="D689" s="757" t="s">
        <v>3978</v>
      </c>
      <c r="E689" s="757" t="s">
        <v>1421</v>
      </c>
      <c r="F689" s="757">
        <v>1</v>
      </c>
      <c r="G689" s="757">
        <v>3</v>
      </c>
      <c r="H689" s="649" t="str">
        <f>IF($E689="","",(VLOOKUP($E689,所属・種目コード!$B$2:$D$160,3,0)))</f>
        <v>031186</v>
      </c>
      <c r="I689" t="s">
        <v>3592</v>
      </c>
      <c r="J689" s="758" t="str">
        <f t="shared" si="41"/>
        <v>野田中中</v>
      </c>
      <c r="K689" s="757" t="s">
        <v>2972</v>
      </c>
      <c r="L689" s="13" t="str">
        <f t="shared" si="40"/>
        <v>ﾆｲﾔﾏ ﾀｲｷ</v>
      </c>
      <c r="M689" s="772"/>
      <c r="O689" s="13">
        <v>816</v>
      </c>
      <c r="P689" s="647" t="s">
        <v>859</v>
      </c>
      <c r="Q689" s="757" t="s">
        <v>6248</v>
      </c>
      <c r="R689" s="757" t="s">
        <v>5775</v>
      </c>
      <c r="S689" s="757" t="s">
        <v>3596</v>
      </c>
      <c r="T689" s="757" t="s">
        <v>4414</v>
      </c>
      <c r="U689" s="757">
        <v>3</v>
      </c>
      <c r="W689" s="649" t="str">
        <f>IF($S689="","",(VLOOKUP($S689,所属・種目コード!$B$2:$D$160,3,0)))</f>
        <v>031220</v>
      </c>
      <c r="X689" t="s">
        <v>3592</v>
      </c>
      <c r="Y689" s="758" t="str">
        <f t="shared" si="42"/>
        <v>乙部中中</v>
      </c>
      <c r="Z689" s="757" t="s">
        <v>5092</v>
      </c>
      <c r="AA689" s="769" t="str">
        <f t="shared" si="43"/>
        <v>ｴﾝﾄﾞｳ ｸｳﾙ</v>
      </c>
    </row>
    <row r="690" spans="2:27" ht="17" customHeight="1">
      <c r="B690" s="757">
        <v>837</v>
      </c>
      <c r="C690" s="757" t="s">
        <v>7120</v>
      </c>
      <c r="D690" s="757" t="s">
        <v>3979</v>
      </c>
      <c r="E690" s="757" t="s">
        <v>1421</v>
      </c>
      <c r="F690" s="757">
        <v>1</v>
      </c>
      <c r="G690" s="757">
        <v>3</v>
      </c>
      <c r="H690" s="649" t="str">
        <f>IF($E690="","",(VLOOKUP($E690,所属・種目コード!$B$2:$D$160,3,0)))</f>
        <v>031186</v>
      </c>
      <c r="I690" t="s">
        <v>3592</v>
      </c>
      <c r="J690" s="758" t="str">
        <f t="shared" si="41"/>
        <v>野田中中</v>
      </c>
      <c r="K690" s="757" t="s">
        <v>2973</v>
      </c>
      <c r="L690" s="13" t="str">
        <f t="shared" si="40"/>
        <v>ﾋﾅﾀ ﾊﾙ</v>
      </c>
      <c r="M690" s="772"/>
      <c r="O690" s="13">
        <v>817</v>
      </c>
      <c r="P690" s="647" t="s">
        <v>859</v>
      </c>
      <c r="Q690" s="757" t="s">
        <v>6249</v>
      </c>
      <c r="R690" s="757" t="s">
        <v>5776</v>
      </c>
      <c r="S690" s="757" t="s">
        <v>3596</v>
      </c>
      <c r="T690" s="757" t="s">
        <v>4414</v>
      </c>
      <c r="U690" s="757">
        <v>3</v>
      </c>
      <c r="W690" s="649" t="str">
        <f>IF($S690="","",(VLOOKUP($S690,所属・種目コード!$B$2:$D$160,3,0)))</f>
        <v>031220</v>
      </c>
      <c r="X690" t="s">
        <v>3592</v>
      </c>
      <c r="Y690" s="758" t="str">
        <f t="shared" si="42"/>
        <v>乙部中中</v>
      </c>
      <c r="Z690" s="757" t="s">
        <v>5093</v>
      </c>
      <c r="AA690" s="769" t="str">
        <f t="shared" si="43"/>
        <v>ｺﾀｷ ｺﾊｸ</v>
      </c>
    </row>
    <row r="691" spans="2:27" ht="17" customHeight="1">
      <c r="B691" s="757">
        <v>838</v>
      </c>
      <c r="C691" s="757" t="s">
        <v>7121</v>
      </c>
      <c r="D691" s="757" t="s">
        <v>3980</v>
      </c>
      <c r="E691" s="757" t="s">
        <v>1421</v>
      </c>
      <c r="F691" s="757">
        <v>1</v>
      </c>
      <c r="G691" s="757">
        <v>2</v>
      </c>
      <c r="H691" s="649" t="str">
        <f>IF($E691="","",(VLOOKUP($E691,所属・種目コード!$B$2:$D$160,3,0)))</f>
        <v>031186</v>
      </c>
      <c r="I691" t="s">
        <v>3592</v>
      </c>
      <c r="J691" s="758" t="str">
        <f t="shared" si="41"/>
        <v>野田中中</v>
      </c>
      <c r="K691" s="757" t="s">
        <v>2974</v>
      </c>
      <c r="L691" s="13" t="str">
        <f t="shared" si="40"/>
        <v>ｼﾓﾊﾀ ｹｲｼﾝ</v>
      </c>
      <c r="M691" s="772"/>
      <c r="O691" s="13">
        <v>818</v>
      </c>
      <c r="P691" s="647" t="s">
        <v>859</v>
      </c>
      <c r="Q691" s="757" t="s">
        <v>6601</v>
      </c>
      <c r="R691" s="757" t="s">
        <v>5777</v>
      </c>
      <c r="S691" s="757" t="s">
        <v>3596</v>
      </c>
      <c r="T691" s="757" t="s">
        <v>4414</v>
      </c>
      <c r="U691" s="757">
        <v>3</v>
      </c>
      <c r="W691" s="649" t="str">
        <f>IF($S691="","",(VLOOKUP($S691,所属・種目コード!$B$2:$D$160,3,0)))</f>
        <v>031220</v>
      </c>
      <c r="X691" t="s">
        <v>3592</v>
      </c>
      <c r="Y691" s="758" t="str">
        <f t="shared" si="42"/>
        <v>乙部中中</v>
      </c>
      <c r="Z691" s="757" t="s">
        <v>5094</v>
      </c>
      <c r="AA691" s="769" t="str">
        <f t="shared" si="43"/>
        <v>ｻｻｷ ﾕｱ</v>
      </c>
    </row>
    <row r="692" spans="2:27" ht="17" customHeight="1">
      <c r="B692" s="757">
        <v>839</v>
      </c>
      <c r="C692" s="757" t="s">
        <v>7122</v>
      </c>
      <c r="D692" s="757" t="s">
        <v>3981</v>
      </c>
      <c r="E692" s="757" t="s">
        <v>1421</v>
      </c>
      <c r="F692" s="757">
        <v>1</v>
      </c>
      <c r="G692" s="757">
        <v>2</v>
      </c>
      <c r="H692" s="649" t="str">
        <f>IF($E692="","",(VLOOKUP($E692,所属・種目コード!$B$2:$D$160,3,0)))</f>
        <v>031186</v>
      </c>
      <c r="I692" t="s">
        <v>3592</v>
      </c>
      <c r="J692" s="758" t="str">
        <f t="shared" si="41"/>
        <v>野田中中</v>
      </c>
      <c r="K692" s="757" t="s">
        <v>2975</v>
      </c>
      <c r="L692" s="13" t="str">
        <f t="shared" si="40"/>
        <v>ｾｷﾓﾄ ｾｲﾔ</v>
      </c>
      <c r="M692" s="772"/>
      <c r="O692" s="13">
        <v>819</v>
      </c>
      <c r="P692" s="647" t="s">
        <v>859</v>
      </c>
      <c r="Q692" s="757" t="s">
        <v>6250</v>
      </c>
      <c r="R692" s="757" t="s">
        <v>5778</v>
      </c>
      <c r="S692" s="757" t="s">
        <v>3596</v>
      </c>
      <c r="T692" s="757" t="s">
        <v>4414</v>
      </c>
      <c r="U692" s="757">
        <v>3</v>
      </c>
      <c r="W692" s="649" t="str">
        <f>IF($S692="","",(VLOOKUP($S692,所属・種目コード!$B$2:$D$160,3,0)))</f>
        <v>031220</v>
      </c>
      <c r="X692" t="s">
        <v>3592</v>
      </c>
      <c r="Y692" s="758" t="str">
        <f t="shared" si="42"/>
        <v>乙部中中</v>
      </c>
      <c r="Z692" s="757" t="s">
        <v>5095</v>
      </c>
      <c r="AA692" s="769" t="str">
        <f t="shared" si="43"/>
        <v>ﾀﾔﾏ ｼｭﾉﾝ</v>
      </c>
    </row>
    <row r="693" spans="2:27" ht="17" customHeight="1">
      <c r="B693" s="757">
        <v>840</v>
      </c>
      <c r="C693" s="757" t="s">
        <v>7123</v>
      </c>
      <c r="D693" s="757" t="s">
        <v>3982</v>
      </c>
      <c r="E693" s="757" t="s">
        <v>1421</v>
      </c>
      <c r="F693" s="757">
        <v>1</v>
      </c>
      <c r="G693" s="757">
        <v>2</v>
      </c>
      <c r="H693" s="649" t="str">
        <f>IF($E693="","",(VLOOKUP($E693,所属・種目コード!$B$2:$D$160,3,0)))</f>
        <v>031186</v>
      </c>
      <c r="I693" t="s">
        <v>3592</v>
      </c>
      <c r="J693" s="758" t="str">
        <f t="shared" si="41"/>
        <v>野田中中</v>
      </c>
      <c r="K693" s="757" t="s">
        <v>2976</v>
      </c>
      <c r="L693" s="13" t="str">
        <f t="shared" si="40"/>
        <v>ﾅｶﾉ ﾚｵ</v>
      </c>
      <c r="M693" s="772"/>
      <c r="O693" s="13">
        <v>820</v>
      </c>
      <c r="P693" s="647" t="s">
        <v>1432</v>
      </c>
      <c r="Q693" s="757" t="s">
        <v>6251</v>
      </c>
      <c r="R693" s="757" t="s">
        <v>5779</v>
      </c>
      <c r="S693" s="757" t="s">
        <v>3596</v>
      </c>
      <c r="T693" s="757" t="s">
        <v>4414</v>
      </c>
      <c r="U693" s="757">
        <v>3</v>
      </c>
      <c r="W693" s="649" t="str">
        <f>IF($S693="","",(VLOOKUP($S693,所属・種目コード!$B$2:$D$160,3,0)))</f>
        <v>031220</v>
      </c>
      <c r="X693" t="s">
        <v>3592</v>
      </c>
      <c r="Y693" s="758" t="str">
        <f t="shared" si="42"/>
        <v>乙部中中</v>
      </c>
      <c r="Z693" s="757" t="s">
        <v>5096</v>
      </c>
      <c r="AA693" s="769" t="str">
        <f t="shared" si="43"/>
        <v>ﾌｼﾞﾜﾗ ｱｲｶ</v>
      </c>
    </row>
    <row r="694" spans="2:27" ht="17" customHeight="1">
      <c r="B694" s="757">
        <v>841</v>
      </c>
      <c r="C694" s="757" t="s">
        <v>7124</v>
      </c>
      <c r="D694" s="757" t="s">
        <v>3983</v>
      </c>
      <c r="E694" s="757" t="s">
        <v>1421</v>
      </c>
      <c r="F694" s="757">
        <v>1</v>
      </c>
      <c r="G694" s="757">
        <v>2</v>
      </c>
      <c r="H694" s="649" t="str">
        <f>IF($E694="","",(VLOOKUP($E694,所属・種目コード!$B$2:$D$160,3,0)))</f>
        <v>031186</v>
      </c>
      <c r="I694" t="s">
        <v>3592</v>
      </c>
      <c r="J694" s="758" t="str">
        <f t="shared" si="41"/>
        <v>野田中中</v>
      </c>
      <c r="K694" s="757" t="s">
        <v>2977</v>
      </c>
      <c r="L694" s="13" t="str">
        <f t="shared" si="40"/>
        <v>ﾏｲﾀ ﾕｳｾｲ</v>
      </c>
      <c r="M694" s="772"/>
      <c r="O694" s="13">
        <v>821</v>
      </c>
      <c r="P694" s="647" t="s">
        <v>866</v>
      </c>
      <c r="Q694" s="757" t="s">
        <v>6252</v>
      </c>
      <c r="R694" s="757" t="s">
        <v>5780</v>
      </c>
      <c r="S694" s="757" t="s">
        <v>3596</v>
      </c>
      <c r="T694" s="757" t="s">
        <v>4414</v>
      </c>
      <c r="U694" s="757">
        <v>3</v>
      </c>
      <c r="W694" s="649" t="str">
        <f>IF($S694="","",(VLOOKUP($S694,所属・種目コード!$B$2:$D$160,3,0)))</f>
        <v>031220</v>
      </c>
      <c r="X694" t="s">
        <v>3592</v>
      </c>
      <c r="Y694" s="758" t="str">
        <f t="shared" si="42"/>
        <v>乙部中中</v>
      </c>
      <c r="Z694" s="757" t="s">
        <v>5097</v>
      </c>
      <c r="AA694" s="769" t="str">
        <f t="shared" si="43"/>
        <v>ﾑｶｲﾀﾞ ﾏﾘﾉ</v>
      </c>
    </row>
    <row r="695" spans="2:27" ht="17" customHeight="1">
      <c r="B695" s="757">
        <v>842</v>
      </c>
      <c r="C695" s="757" t="s">
        <v>7125</v>
      </c>
      <c r="D695" s="757" t="s">
        <v>3984</v>
      </c>
      <c r="E695" s="757" t="s">
        <v>1421</v>
      </c>
      <c r="F695" s="757">
        <v>1</v>
      </c>
      <c r="G695" s="757">
        <v>2</v>
      </c>
      <c r="H695" s="649" t="str">
        <f>IF($E695="","",(VLOOKUP($E695,所属・種目コード!$B$2:$D$160,3,0)))</f>
        <v>031186</v>
      </c>
      <c r="I695" t="s">
        <v>3592</v>
      </c>
      <c r="J695" s="758" t="str">
        <f t="shared" si="41"/>
        <v>野田中中</v>
      </c>
      <c r="K695" s="757" t="s">
        <v>2978</v>
      </c>
      <c r="L695" s="13" t="str">
        <f t="shared" si="40"/>
        <v>ﾏﾂｶﾜ ｱﾕﾄ</v>
      </c>
      <c r="M695" s="772"/>
      <c r="O695" s="13">
        <v>822</v>
      </c>
      <c r="P695" s="647" t="s">
        <v>866</v>
      </c>
      <c r="Q695" s="757" t="s">
        <v>6253</v>
      </c>
      <c r="R695" s="757" t="s">
        <v>5781</v>
      </c>
      <c r="S695" s="757" t="s">
        <v>3596</v>
      </c>
      <c r="T695" s="757" t="s">
        <v>4414</v>
      </c>
      <c r="U695" s="757">
        <v>2</v>
      </c>
      <c r="W695" s="649" t="str">
        <f>IF($S695="","",(VLOOKUP($S695,所属・種目コード!$B$2:$D$160,3,0)))</f>
        <v>031220</v>
      </c>
      <c r="X695" t="s">
        <v>3592</v>
      </c>
      <c r="Y695" s="758" t="str">
        <f t="shared" si="42"/>
        <v>乙部中中</v>
      </c>
      <c r="Z695" s="757" t="s">
        <v>5098</v>
      </c>
      <c r="AA695" s="769" t="str">
        <f t="shared" si="43"/>
        <v>ﾐｳﾗ ﾊﾂﾞｷ</v>
      </c>
    </row>
    <row r="696" spans="2:27" ht="17" customHeight="1">
      <c r="B696" s="757">
        <v>843</v>
      </c>
      <c r="C696" s="757" t="s">
        <v>7126</v>
      </c>
      <c r="D696" s="757" t="s">
        <v>1071</v>
      </c>
      <c r="E696" s="757" t="s">
        <v>265</v>
      </c>
      <c r="F696" s="757">
        <v>1</v>
      </c>
      <c r="G696" s="757">
        <v>3</v>
      </c>
      <c r="H696" s="649" t="str">
        <f>IF($E696="","",(VLOOKUP($E696,所属・種目コード!$B$2:$D$160,3,0)))</f>
        <v>031158</v>
      </c>
      <c r="I696" t="s">
        <v>3592</v>
      </c>
      <c r="J696" s="758" t="str">
        <f t="shared" si="41"/>
        <v>久慈中中</v>
      </c>
      <c r="K696" s="757" t="s">
        <v>2979</v>
      </c>
      <c r="L696" s="13" t="str">
        <f t="shared" si="40"/>
        <v>ｲｽﾞﾐﾀﾞ ｶｲ</v>
      </c>
      <c r="M696" s="772"/>
      <c r="O696" s="13">
        <v>823</v>
      </c>
      <c r="P696" s="647" t="s">
        <v>866</v>
      </c>
      <c r="Q696" s="757" t="s">
        <v>6254</v>
      </c>
      <c r="R696" s="757" t="s">
        <v>5782</v>
      </c>
      <c r="S696" s="757" t="s">
        <v>3596</v>
      </c>
      <c r="T696" s="757" t="s">
        <v>4414</v>
      </c>
      <c r="U696" s="757">
        <v>2</v>
      </c>
      <c r="W696" s="649" t="str">
        <f>IF($S696="","",(VLOOKUP($S696,所属・種目コード!$B$2:$D$160,3,0)))</f>
        <v>031220</v>
      </c>
      <c r="X696" t="s">
        <v>3592</v>
      </c>
      <c r="Y696" s="758" t="str">
        <f t="shared" si="42"/>
        <v>乙部中中</v>
      </c>
      <c r="Z696" s="757" t="s">
        <v>5099</v>
      </c>
      <c r="AA696" s="769" t="str">
        <f t="shared" si="43"/>
        <v>ｱﾍﾞ ﾘｻ</v>
      </c>
    </row>
    <row r="697" spans="2:27" ht="17" customHeight="1">
      <c r="B697" s="757">
        <v>844</v>
      </c>
      <c r="C697" s="757" t="s">
        <v>7127</v>
      </c>
      <c r="D697" s="757" t="s">
        <v>3985</v>
      </c>
      <c r="E697" s="757" t="s">
        <v>265</v>
      </c>
      <c r="F697" s="757">
        <v>1</v>
      </c>
      <c r="G697" s="757">
        <v>3</v>
      </c>
      <c r="H697" s="649" t="str">
        <f>IF($E697="","",(VLOOKUP($E697,所属・種目コード!$B$2:$D$160,3,0)))</f>
        <v>031158</v>
      </c>
      <c r="I697" t="s">
        <v>3592</v>
      </c>
      <c r="J697" s="758" t="str">
        <f t="shared" si="41"/>
        <v>久慈中中</v>
      </c>
      <c r="K697" s="757" t="s">
        <v>2980</v>
      </c>
      <c r="L697" s="13" t="str">
        <f t="shared" si="40"/>
        <v>ｵｵｻﾜ ﾋﾛﾄ</v>
      </c>
      <c r="M697" s="772"/>
      <c r="O697" s="13">
        <v>824</v>
      </c>
      <c r="P697" s="647" t="s">
        <v>866</v>
      </c>
      <c r="Q697" s="757" t="s">
        <v>6255</v>
      </c>
      <c r="R697" s="757" t="s">
        <v>5783</v>
      </c>
      <c r="S697" s="757" t="s">
        <v>133</v>
      </c>
      <c r="T697" s="757" t="s">
        <v>4414</v>
      </c>
      <c r="U697" s="757">
        <v>3</v>
      </c>
      <c r="W697" s="649" t="str">
        <f>IF($S697="","",(VLOOKUP($S697,所属・種目コード!$B$2:$D$160,3,0)))</f>
        <v>031128</v>
      </c>
      <c r="X697" t="s">
        <v>3592</v>
      </c>
      <c r="Y697" s="758" t="str">
        <f t="shared" si="42"/>
        <v>奥中山中中</v>
      </c>
      <c r="Z697" s="757" t="s">
        <v>5100</v>
      </c>
      <c r="AA697" s="769" t="str">
        <f t="shared" si="43"/>
        <v>ｻｶﾓﾄ ｶﾚﾝ</v>
      </c>
    </row>
    <row r="698" spans="2:27" ht="17" customHeight="1">
      <c r="B698" s="757">
        <v>845</v>
      </c>
      <c r="C698" s="757" t="s">
        <v>7786</v>
      </c>
      <c r="D698" s="757" t="s">
        <v>3986</v>
      </c>
      <c r="E698" s="757" t="s">
        <v>265</v>
      </c>
      <c r="F698" s="757">
        <v>1</v>
      </c>
      <c r="G698" s="757">
        <v>3</v>
      </c>
      <c r="H698" s="649" t="str">
        <f>IF($E698="","",(VLOOKUP($E698,所属・種目コード!$B$2:$D$160,3,0)))</f>
        <v>031158</v>
      </c>
      <c r="I698" t="s">
        <v>3592</v>
      </c>
      <c r="J698" s="758" t="str">
        <f t="shared" si="41"/>
        <v>久慈中中</v>
      </c>
      <c r="K698" s="757" t="s">
        <v>2981</v>
      </c>
      <c r="L698" s="13" t="str">
        <f t="shared" si="40"/>
        <v>ｵｵﾊｼﾊﾞ ﾐﾋﾛ</v>
      </c>
      <c r="M698" s="772"/>
      <c r="O698" s="13">
        <v>825</v>
      </c>
      <c r="P698" s="647" t="s">
        <v>866</v>
      </c>
      <c r="Q698" s="757" t="s">
        <v>6602</v>
      </c>
      <c r="R698" s="757" t="s">
        <v>5784</v>
      </c>
      <c r="S698" s="757" t="s">
        <v>133</v>
      </c>
      <c r="T698" s="757" t="s">
        <v>4414</v>
      </c>
      <c r="U698" s="757">
        <v>3</v>
      </c>
      <c r="W698" s="649" t="str">
        <f>IF($S698="","",(VLOOKUP($S698,所属・種目コード!$B$2:$D$160,3,0)))</f>
        <v>031128</v>
      </c>
      <c r="X698" t="s">
        <v>3592</v>
      </c>
      <c r="Y698" s="758" t="str">
        <f t="shared" si="42"/>
        <v>奥中山中中</v>
      </c>
      <c r="Z698" s="757" t="s">
        <v>5101</v>
      </c>
      <c r="AA698" s="769" t="str">
        <f t="shared" si="43"/>
        <v>ﾏｲﾀ ﾓﾓｶ</v>
      </c>
    </row>
    <row r="699" spans="2:27" ht="17" customHeight="1">
      <c r="B699" s="757">
        <v>846</v>
      </c>
      <c r="C699" s="757" t="s">
        <v>7128</v>
      </c>
      <c r="D699" s="757" t="s">
        <v>1072</v>
      </c>
      <c r="E699" s="757" t="s">
        <v>265</v>
      </c>
      <c r="F699" s="757">
        <v>1</v>
      </c>
      <c r="G699" s="757">
        <v>3</v>
      </c>
      <c r="H699" s="649" t="str">
        <f>IF($E699="","",(VLOOKUP($E699,所属・種目コード!$B$2:$D$160,3,0)))</f>
        <v>031158</v>
      </c>
      <c r="I699" t="s">
        <v>3592</v>
      </c>
      <c r="J699" s="758" t="str">
        <f t="shared" si="41"/>
        <v>久慈中中</v>
      </c>
      <c r="K699" s="757" t="s">
        <v>2982</v>
      </c>
      <c r="L699" s="13" t="str">
        <f t="shared" si="40"/>
        <v>ｵｵﾊﾀ ｶｲ</v>
      </c>
      <c r="M699" s="772"/>
      <c r="O699" s="13">
        <v>826</v>
      </c>
      <c r="P699" s="647" t="s">
        <v>866</v>
      </c>
      <c r="Q699" s="757" t="s">
        <v>8029</v>
      </c>
      <c r="R699" s="757" t="s">
        <v>5785</v>
      </c>
      <c r="S699" s="757" t="s">
        <v>133</v>
      </c>
      <c r="T699" s="757" t="s">
        <v>4414</v>
      </c>
      <c r="U699" s="757">
        <v>2</v>
      </c>
      <c r="W699" s="649" t="str">
        <f>IF($S699="","",(VLOOKUP($S699,所属・種目コード!$B$2:$D$160,3,0)))</f>
        <v>031128</v>
      </c>
      <c r="X699" t="s">
        <v>3592</v>
      </c>
      <c r="Y699" s="758" t="str">
        <f t="shared" si="42"/>
        <v>奥中山中中</v>
      </c>
      <c r="Z699" s="757" t="s">
        <v>5102</v>
      </c>
      <c r="AA699" s="769" t="str">
        <f t="shared" si="43"/>
        <v>ｵｻﾞｷ ﾅｺﾞﾐ</v>
      </c>
    </row>
    <row r="700" spans="2:27" ht="17" customHeight="1">
      <c r="B700" s="757">
        <v>847</v>
      </c>
      <c r="C700" s="757" t="s">
        <v>7129</v>
      </c>
      <c r="D700" s="757" t="s">
        <v>3987</v>
      </c>
      <c r="E700" s="757" t="s">
        <v>265</v>
      </c>
      <c r="F700" s="757">
        <v>1</v>
      </c>
      <c r="G700" s="757">
        <v>3</v>
      </c>
      <c r="H700" s="649" t="str">
        <f>IF($E700="","",(VLOOKUP($E700,所属・種目コード!$B$2:$D$160,3,0)))</f>
        <v>031158</v>
      </c>
      <c r="I700" t="s">
        <v>3592</v>
      </c>
      <c r="J700" s="758" t="str">
        <f t="shared" si="41"/>
        <v>久慈中中</v>
      </c>
      <c r="K700" s="757" t="s">
        <v>2983</v>
      </c>
      <c r="L700" s="13" t="str">
        <f t="shared" si="40"/>
        <v>ｶﾈﾀ ﾌﾐﾔ</v>
      </c>
      <c r="M700" s="772"/>
      <c r="O700" s="13">
        <v>827</v>
      </c>
      <c r="P700" s="647" t="s">
        <v>866</v>
      </c>
      <c r="Q700" s="757" t="s">
        <v>6603</v>
      </c>
      <c r="R700" s="757" t="s">
        <v>5786</v>
      </c>
      <c r="S700" s="757" t="s">
        <v>133</v>
      </c>
      <c r="T700" s="757" t="s">
        <v>4414</v>
      </c>
      <c r="U700" s="757">
        <v>2</v>
      </c>
      <c r="W700" s="649" t="str">
        <f>IF($S700="","",(VLOOKUP($S700,所属・種目コード!$B$2:$D$160,3,0)))</f>
        <v>031128</v>
      </c>
      <c r="X700" t="s">
        <v>3592</v>
      </c>
      <c r="Y700" s="758" t="str">
        <f t="shared" si="42"/>
        <v>奥中山中中</v>
      </c>
      <c r="Z700" s="757" t="s">
        <v>5103</v>
      </c>
      <c r="AA700" s="769" t="str">
        <f t="shared" si="43"/>
        <v>ﾊﾅｼﾀ ｶﾅﾉ</v>
      </c>
    </row>
    <row r="701" spans="2:27" ht="17" customHeight="1">
      <c r="B701" s="757">
        <v>848</v>
      </c>
      <c r="C701" s="757" t="s">
        <v>7787</v>
      </c>
      <c r="D701" s="757" t="s">
        <v>3988</v>
      </c>
      <c r="E701" s="757" t="s">
        <v>265</v>
      </c>
      <c r="F701" s="757">
        <v>1</v>
      </c>
      <c r="G701" s="757">
        <v>3</v>
      </c>
      <c r="H701" s="649" t="str">
        <f>IF($E701="","",(VLOOKUP($E701,所属・種目コード!$B$2:$D$160,3,0)))</f>
        <v>031158</v>
      </c>
      <c r="I701" t="s">
        <v>3592</v>
      </c>
      <c r="J701" s="758" t="str">
        <f t="shared" si="41"/>
        <v>久慈中中</v>
      </c>
      <c r="K701" s="757" t="s">
        <v>2984</v>
      </c>
      <c r="L701" s="13" t="str">
        <f t="shared" si="40"/>
        <v>ｹﾝﾈﾝﾀﾞｲ ｼｭﾝｽｹ</v>
      </c>
      <c r="M701" s="772"/>
      <c r="O701" s="13">
        <v>828</v>
      </c>
      <c r="P701" s="647" t="s">
        <v>866</v>
      </c>
      <c r="Q701" s="757" t="s">
        <v>6604</v>
      </c>
      <c r="R701" s="757" t="s">
        <v>5787</v>
      </c>
      <c r="S701" s="757" t="s">
        <v>133</v>
      </c>
      <c r="T701" s="757" t="s">
        <v>4414</v>
      </c>
      <c r="U701" s="757">
        <v>2</v>
      </c>
      <c r="W701" s="649" t="str">
        <f>IF($S701="","",(VLOOKUP($S701,所属・種目コード!$B$2:$D$160,3,0)))</f>
        <v>031128</v>
      </c>
      <c r="X701" t="s">
        <v>3592</v>
      </c>
      <c r="Y701" s="758" t="str">
        <f t="shared" si="42"/>
        <v>奥中山中中</v>
      </c>
      <c r="Z701" s="757" t="s">
        <v>5104</v>
      </c>
      <c r="AA701" s="769" t="str">
        <f t="shared" si="43"/>
        <v>ﾐﾝﾌﾞﾀ ｱﾔｶ</v>
      </c>
    </row>
    <row r="702" spans="2:27" ht="17" customHeight="1">
      <c r="B702" s="757">
        <v>849</v>
      </c>
      <c r="C702" s="757" t="s">
        <v>7130</v>
      </c>
      <c r="D702" s="757" t="s">
        <v>3989</v>
      </c>
      <c r="E702" s="757" t="s">
        <v>265</v>
      </c>
      <c r="F702" s="757">
        <v>1</v>
      </c>
      <c r="G702" s="757">
        <v>3</v>
      </c>
      <c r="H702" s="649" t="str">
        <f>IF($E702="","",(VLOOKUP($E702,所属・種目コード!$B$2:$D$160,3,0)))</f>
        <v>031158</v>
      </c>
      <c r="I702" t="s">
        <v>3592</v>
      </c>
      <c r="J702" s="758" t="str">
        <f t="shared" si="41"/>
        <v>久慈中中</v>
      </c>
      <c r="K702" s="757" t="s">
        <v>2985</v>
      </c>
      <c r="L702" s="13" t="str">
        <f t="shared" si="40"/>
        <v>ﾂﾂﾐﾅｲ ﾄﾓﾔ</v>
      </c>
      <c r="M702" s="772"/>
      <c r="O702" s="13">
        <v>829</v>
      </c>
      <c r="P702" s="647" t="s">
        <v>866</v>
      </c>
      <c r="Q702" s="757" t="s">
        <v>6605</v>
      </c>
      <c r="R702" s="757" t="s">
        <v>5788</v>
      </c>
      <c r="S702" s="757" t="s">
        <v>133</v>
      </c>
      <c r="T702" s="757" t="s">
        <v>4414</v>
      </c>
      <c r="U702" s="757">
        <v>2</v>
      </c>
      <c r="W702" s="649" t="str">
        <f>IF($S702="","",(VLOOKUP($S702,所属・種目コード!$B$2:$D$160,3,0)))</f>
        <v>031128</v>
      </c>
      <c r="X702" t="s">
        <v>3592</v>
      </c>
      <c r="Y702" s="758" t="str">
        <f t="shared" si="42"/>
        <v>奥中山中中</v>
      </c>
      <c r="Z702" s="757" t="s">
        <v>5105</v>
      </c>
      <c r="AA702" s="769" t="str">
        <f t="shared" si="43"/>
        <v>ﾐﾝﾌﾞﾀ ﾕﾅ</v>
      </c>
    </row>
    <row r="703" spans="2:27" ht="17" customHeight="1">
      <c r="B703" s="757">
        <v>850</v>
      </c>
      <c r="C703" s="757" t="s">
        <v>7131</v>
      </c>
      <c r="D703" s="757" t="s">
        <v>3990</v>
      </c>
      <c r="E703" s="757" t="s">
        <v>265</v>
      </c>
      <c r="F703" s="757">
        <v>1</v>
      </c>
      <c r="G703" s="757">
        <v>3</v>
      </c>
      <c r="H703" s="649" t="str">
        <f>IF($E703="","",(VLOOKUP($E703,所属・種目コード!$B$2:$D$160,3,0)))</f>
        <v>031158</v>
      </c>
      <c r="I703" t="s">
        <v>3592</v>
      </c>
      <c r="J703" s="758" t="str">
        <f t="shared" si="41"/>
        <v>久慈中中</v>
      </c>
      <c r="K703" s="757" t="s">
        <v>2986</v>
      </c>
      <c r="L703" s="13" t="str">
        <f t="shared" si="40"/>
        <v>ﾅｶﾞﾉ ｼｮｳﾀ</v>
      </c>
      <c r="M703" s="772"/>
      <c r="O703" s="13">
        <v>830</v>
      </c>
      <c r="P703" s="647" t="s">
        <v>866</v>
      </c>
      <c r="Q703" s="757" t="s">
        <v>6256</v>
      </c>
      <c r="R703" s="757" t="s">
        <v>5789</v>
      </c>
      <c r="S703" s="757" t="s">
        <v>133</v>
      </c>
      <c r="T703" s="757" t="s">
        <v>4414</v>
      </c>
      <c r="U703" s="757">
        <v>1</v>
      </c>
      <c r="W703" s="649" t="str">
        <f>IF($S703="","",(VLOOKUP($S703,所属・種目コード!$B$2:$D$160,3,0)))</f>
        <v>031128</v>
      </c>
      <c r="X703" t="s">
        <v>3592</v>
      </c>
      <c r="Y703" s="758" t="str">
        <f t="shared" si="42"/>
        <v>奥中山中中</v>
      </c>
      <c r="Z703" s="757" t="s">
        <v>5106</v>
      </c>
      <c r="AA703" s="769" t="str">
        <f t="shared" si="43"/>
        <v>ｶﾏｲｼ ﾁﾅ</v>
      </c>
    </row>
    <row r="704" spans="2:27" ht="17" customHeight="1">
      <c r="B704" s="757">
        <v>851</v>
      </c>
      <c r="C704" s="757" t="s">
        <v>7132</v>
      </c>
      <c r="D704" s="757" t="s">
        <v>3991</v>
      </c>
      <c r="E704" s="757" t="s">
        <v>265</v>
      </c>
      <c r="F704" s="757">
        <v>1</v>
      </c>
      <c r="G704" s="757">
        <v>3</v>
      </c>
      <c r="H704" s="649" t="str">
        <f>IF($E704="","",(VLOOKUP($E704,所属・種目コード!$B$2:$D$160,3,0)))</f>
        <v>031158</v>
      </c>
      <c r="I704" t="s">
        <v>3592</v>
      </c>
      <c r="J704" s="758" t="str">
        <f t="shared" si="41"/>
        <v>久慈中中</v>
      </c>
      <c r="K704" s="757" t="s">
        <v>2987</v>
      </c>
      <c r="L704" s="13" t="str">
        <f t="shared" si="40"/>
        <v>ﾌｼﾞﾓﾘ ﾄｳｲ</v>
      </c>
      <c r="M704" s="772"/>
      <c r="O704" s="13">
        <v>831</v>
      </c>
      <c r="P704" s="647" t="s">
        <v>866</v>
      </c>
      <c r="Q704" s="757" t="s">
        <v>6257</v>
      </c>
      <c r="R704" s="757" t="s">
        <v>5790</v>
      </c>
      <c r="S704" s="757" t="s">
        <v>133</v>
      </c>
      <c r="T704" s="757" t="s">
        <v>4414</v>
      </c>
      <c r="U704" s="757">
        <v>1</v>
      </c>
      <c r="W704" s="649" t="str">
        <f>IF($S704="","",(VLOOKUP($S704,所属・種目コード!$B$2:$D$160,3,0)))</f>
        <v>031128</v>
      </c>
      <c r="X704" t="s">
        <v>3592</v>
      </c>
      <c r="Y704" s="758" t="str">
        <f t="shared" si="42"/>
        <v>奥中山中中</v>
      </c>
      <c r="Z704" s="757" t="s">
        <v>5107</v>
      </c>
      <c r="AA704" s="769" t="str">
        <f t="shared" si="43"/>
        <v>ｺﾏｷ ﾏｵ</v>
      </c>
    </row>
    <row r="705" spans="2:27" ht="17" customHeight="1">
      <c r="B705" s="757">
        <v>852</v>
      </c>
      <c r="C705" s="757" t="s">
        <v>7958</v>
      </c>
      <c r="D705" s="757" t="s">
        <v>3992</v>
      </c>
      <c r="E705" s="757" t="s">
        <v>265</v>
      </c>
      <c r="F705" s="757">
        <v>1</v>
      </c>
      <c r="G705" s="757">
        <v>3</v>
      </c>
      <c r="H705" s="649" t="str">
        <f>IF($E705="","",(VLOOKUP($E705,所属・種目コード!$B$2:$D$160,3,0)))</f>
        <v>031158</v>
      </c>
      <c r="I705" t="s">
        <v>3592</v>
      </c>
      <c r="J705" s="758" t="str">
        <f t="shared" si="41"/>
        <v>久慈中中</v>
      </c>
      <c r="K705" s="757" t="s">
        <v>2988</v>
      </c>
      <c r="L705" s="13" t="str">
        <f t="shared" ref="L705:L768" si="44">ASC(K705)</f>
        <v>ﾎﾝﾅﾐ ｶｲ</v>
      </c>
      <c r="M705" s="772"/>
      <c r="O705" s="13">
        <v>832</v>
      </c>
      <c r="P705" s="647" t="s">
        <v>866</v>
      </c>
      <c r="Q705" s="757" t="s">
        <v>6258</v>
      </c>
      <c r="R705" s="757" t="s">
        <v>5791</v>
      </c>
      <c r="S705" s="757" t="s">
        <v>133</v>
      </c>
      <c r="T705" s="757" t="s">
        <v>4414</v>
      </c>
      <c r="U705" s="757">
        <v>1</v>
      </c>
      <c r="W705" s="649" t="str">
        <f>IF($S705="","",(VLOOKUP($S705,所属・種目コード!$B$2:$D$160,3,0)))</f>
        <v>031128</v>
      </c>
      <c r="X705" t="s">
        <v>3592</v>
      </c>
      <c r="Y705" s="758" t="str">
        <f t="shared" si="42"/>
        <v>奥中山中中</v>
      </c>
      <c r="Z705" s="757" t="s">
        <v>5108</v>
      </c>
      <c r="AA705" s="769" t="str">
        <f t="shared" si="43"/>
        <v>ｾｷﾑｶｲ ﾌｳｶ</v>
      </c>
    </row>
    <row r="706" spans="2:27" ht="17" customHeight="1">
      <c r="B706" s="757">
        <v>853</v>
      </c>
      <c r="C706" s="757" t="s">
        <v>7957</v>
      </c>
      <c r="D706" s="757" t="s">
        <v>3993</v>
      </c>
      <c r="E706" s="757" t="s">
        <v>265</v>
      </c>
      <c r="F706" s="757">
        <v>1</v>
      </c>
      <c r="G706" s="757">
        <v>3</v>
      </c>
      <c r="H706" s="649" t="str">
        <f>IF($E706="","",(VLOOKUP($E706,所属・種目コード!$B$2:$D$160,3,0)))</f>
        <v>031158</v>
      </c>
      <c r="I706" t="s">
        <v>3592</v>
      </c>
      <c r="J706" s="758" t="str">
        <f t="shared" ref="J706:J769" si="45">_xlfn.CONCAT(E706,I706)</f>
        <v>久慈中中</v>
      </c>
      <c r="K706" s="757" t="s">
        <v>2989</v>
      </c>
      <c r="L706" s="13" t="str">
        <f t="shared" si="44"/>
        <v>ﾐﾅﾐ ﾔﾏﾄ</v>
      </c>
      <c r="M706" s="772"/>
      <c r="O706" s="13">
        <v>833</v>
      </c>
      <c r="P706" s="647" t="s">
        <v>866</v>
      </c>
      <c r="Q706" s="757" t="s">
        <v>6259</v>
      </c>
      <c r="R706" s="757" t="s">
        <v>5792</v>
      </c>
      <c r="S706" s="757" t="s">
        <v>133</v>
      </c>
      <c r="T706" s="757" t="s">
        <v>4414</v>
      </c>
      <c r="U706" s="757">
        <v>1</v>
      </c>
      <c r="W706" s="649" t="str">
        <f>IF($S706="","",(VLOOKUP($S706,所属・種目コード!$B$2:$D$160,3,0)))</f>
        <v>031128</v>
      </c>
      <c r="X706" t="s">
        <v>3592</v>
      </c>
      <c r="Y706" s="758" t="str">
        <f t="shared" ref="Y706:Y769" si="46">_xlfn.CONCAT(S706,X706)</f>
        <v>奥中山中中</v>
      </c>
      <c r="Z706" s="757" t="s">
        <v>5109</v>
      </c>
      <c r="AA706" s="769" t="str">
        <f t="shared" ref="AA706:AA769" si="47">ASC(Z706)</f>
        <v>ﾀﾃﾔﾏ ﾐﾂﾞｷ</v>
      </c>
    </row>
    <row r="707" spans="2:27" ht="17" customHeight="1">
      <c r="B707" s="757">
        <v>854</v>
      </c>
      <c r="C707" s="757" t="s">
        <v>7133</v>
      </c>
      <c r="D707" s="757" t="s">
        <v>1479</v>
      </c>
      <c r="E707" s="757" t="s">
        <v>265</v>
      </c>
      <c r="F707" s="757">
        <v>1</v>
      </c>
      <c r="G707" s="757">
        <v>2</v>
      </c>
      <c r="H707" s="649" t="str">
        <f>IF($E707="","",(VLOOKUP($E707,所属・種目コード!$B$2:$D$160,3,0)))</f>
        <v>031158</v>
      </c>
      <c r="I707" t="s">
        <v>3592</v>
      </c>
      <c r="J707" s="758" t="str">
        <f t="shared" si="45"/>
        <v>久慈中中</v>
      </c>
      <c r="K707" s="757" t="s">
        <v>2990</v>
      </c>
      <c r="L707" s="13" t="str">
        <f t="shared" si="44"/>
        <v>ｱｲﾀﾞ ｺｳﾀﾛｳ</v>
      </c>
      <c r="M707" s="772"/>
      <c r="O707" s="13">
        <v>846</v>
      </c>
      <c r="P707" s="647" t="s">
        <v>866</v>
      </c>
      <c r="Q707" s="757" t="s">
        <v>2114</v>
      </c>
      <c r="R707" s="757" t="s">
        <v>1854</v>
      </c>
      <c r="S707" s="757" t="s">
        <v>426</v>
      </c>
      <c r="T707" s="757" t="s">
        <v>4414</v>
      </c>
      <c r="U707" s="757">
        <v>3</v>
      </c>
      <c r="W707" s="649" t="str">
        <f>IF($S707="","",(VLOOKUP($S707,所属・種目コード!$B$2:$D$160,3,0)))</f>
        <v>031230</v>
      </c>
      <c r="X707" t="s">
        <v>3592</v>
      </c>
      <c r="Y707" s="758" t="str">
        <f t="shared" si="46"/>
        <v>盛岡仙北中中</v>
      </c>
      <c r="Z707" s="757" t="s">
        <v>5110</v>
      </c>
      <c r="AA707" s="769" t="str">
        <f t="shared" si="47"/>
        <v>ｲｽﾞﾐｶﾜ ｱｵﾊﾞ</v>
      </c>
    </row>
    <row r="708" spans="2:27" ht="17" customHeight="1">
      <c r="B708" s="757">
        <v>855</v>
      </c>
      <c r="C708" s="757" t="s">
        <v>7134</v>
      </c>
      <c r="D708" s="757" t="s">
        <v>3994</v>
      </c>
      <c r="E708" s="757" t="s">
        <v>265</v>
      </c>
      <c r="F708" s="757">
        <v>1</v>
      </c>
      <c r="G708" s="757">
        <v>2</v>
      </c>
      <c r="H708" s="649" t="str">
        <f>IF($E708="","",(VLOOKUP($E708,所属・種目コード!$B$2:$D$160,3,0)))</f>
        <v>031158</v>
      </c>
      <c r="I708" t="s">
        <v>3592</v>
      </c>
      <c r="J708" s="758" t="str">
        <f t="shared" si="45"/>
        <v>久慈中中</v>
      </c>
      <c r="K708" s="757" t="s">
        <v>2991</v>
      </c>
      <c r="L708" s="13" t="str">
        <f t="shared" si="44"/>
        <v>ｶﾄｳ ﾘｮｳﾄ</v>
      </c>
      <c r="M708" s="772"/>
      <c r="O708" s="13">
        <v>847</v>
      </c>
      <c r="P708" s="647" t="s">
        <v>866</v>
      </c>
      <c r="Q708" s="757" t="s">
        <v>2115</v>
      </c>
      <c r="R708" s="757" t="s">
        <v>1855</v>
      </c>
      <c r="S708" s="757" t="s">
        <v>426</v>
      </c>
      <c r="T708" s="757" t="s">
        <v>4414</v>
      </c>
      <c r="U708" s="757">
        <v>3</v>
      </c>
      <c r="W708" s="649" t="str">
        <f>IF($S708="","",(VLOOKUP($S708,所属・種目コード!$B$2:$D$160,3,0)))</f>
        <v>031230</v>
      </c>
      <c r="X708" t="s">
        <v>3592</v>
      </c>
      <c r="Y708" s="758" t="str">
        <f t="shared" si="46"/>
        <v>盛岡仙北中中</v>
      </c>
      <c r="Z708" s="757" t="s">
        <v>5111</v>
      </c>
      <c r="AA708" s="769" t="str">
        <f t="shared" si="47"/>
        <v>ｲﾊﾗ ｿﾗ</v>
      </c>
    </row>
    <row r="709" spans="2:27" ht="17" customHeight="1">
      <c r="B709" s="757">
        <v>856</v>
      </c>
      <c r="C709" s="757" t="s">
        <v>7135</v>
      </c>
      <c r="D709" s="757" t="s">
        <v>1480</v>
      </c>
      <c r="E709" s="757" t="s">
        <v>265</v>
      </c>
      <c r="F709" s="757">
        <v>1</v>
      </c>
      <c r="G709" s="757">
        <v>2</v>
      </c>
      <c r="H709" s="649" t="str">
        <f>IF($E709="","",(VLOOKUP($E709,所属・種目コード!$B$2:$D$160,3,0)))</f>
        <v>031158</v>
      </c>
      <c r="I709" t="s">
        <v>3592</v>
      </c>
      <c r="J709" s="758" t="str">
        <f t="shared" si="45"/>
        <v>久慈中中</v>
      </c>
      <c r="K709" s="757" t="s">
        <v>2992</v>
      </c>
      <c r="L709" s="13" t="str">
        <f t="shared" si="44"/>
        <v>ｸﾎﾞ ﾊﾙｷ</v>
      </c>
      <c r="M709" s="772"/>
      <c r="O709" s="13">
        <v>848</v>
      </c>
      <c r="P709" s="647" t="s">
        <v>761</v>
      </c>
      <c r="Q709" s="757" t="s">
        <v>2116</v>
      </c>
      <c r="R709" s="757" t="s">
        <v>1856</v>
      </c>
      <c r="S709" s="757" t="s">
        <v>426</v>
      </c>
      <c r="T709" s="757" t="s">
        <v>4414</v>
      </c>
      <c r="U709" s="757">
        <v>3</v>
      </c>
      <c r="W709" s="649" t="str">
        <f>IF($S709="","",(VLOOKUP($S709,所属・種目コード!$B$2:$D$160,3,0)))</f>
        <v>031230</v>
      </c>
      <c r="X709" t="s">
        <v>3592</v>
      </c>
      <c r="Y709" s="758" t="str">
        <f t="shared" si="46"/>
        <v>盛岡仙北中中</v>
      </c>
      <c r="Z709" s="757" t="s">
        <v>5112</v>
      </c>
      <c r="AA709" s="769" t="str">
        <f t="shared" si="47"/>
        <v>ｻｸﾗﾀﾞ ﾕｱ</v>
      </c>
    </row>
    <row r="710" spans="2:27" ht="17" customHeight="1">
      <c r="B710" s="757">
        <v>857</v>
      </c>
      <c r="C710" s="757" t="s">
        <v>7956</v>
      </c>
      <c r="D710" s="757" t="s">
        <v>3995</v>
      </c>
      <c r="E710" s="757" t="s">
        <v>265</v>
      </c>
      <c r="F710" s="757">
        <v>1</v>
      </c>
      <c r="G710" s="757">
        <v>2</v>
      </c>
      <c r="H710" s="649" t="str">
        <f>IF($E710="","",(VLOOKUP($E710,所属・種目コード!$B$2:$D$160,3,0)))</f>
        <v>031158</v>
      </c>
      <c r="I710" t="s">
        <v>3592</v>
      </c>
      <c r="J710" s="758" t="str">
        <f t="shared" si="45"/>
        <v>久慈中中</v>
      </c>
      <c r="K710" s="757" t="s">
        <v>2993</v>
      </c>
      <c r="L710" s="13" t="str">
        <f t="shared" si="44"/>
        <v>ｸﾜﾀ ｼｭｳ</v>
      </c>
      <c r="M710" s="772"/>
      <c r="O710" s="13">
        <v>849</v>
      </c>
      <c r="P710" s="647" t="s">
        <v>761</v>
      </c>
      <c r="Q710" s="757" t="s">
        <v>6606</v>
      </c>
      <c r="R710" s="757" t="s">
        <v>5793</v>
      </c>
      <c r="S710" s="757" t="s">
        <v>426</v>
      </c>
      <c r="T710" s="757" t="s">
        <v>4414</v>
      </c>
      <c r="U710" s="757">
        <v>2</v>
      </c>
      <c r="W710" s="649" t="str">
        <f>IF($S710="","",(VLOOKUP($S710,所属・種目コード!$B$2:$D$160,3,0)))</f>
        <v>031230</v>
      </c>
      <c r="X710" t="s">
        <v>3592</v>
      </c>
      <c r="Y710" s="758" t="str">
        <f t="shared" si="46"/>
        <v>盛岡仙北中中</v>
      </c>
      <c r="Z710" s="757" t="s">
        <v>5113</v>
      </c>
      <c r="AA710" s="769" t="str">
        <f t="shared" si="47"/>
        <v>ﾊﾆｳ ｺﾄﾈ</v>
      </c>
    </row>
    <row r="711" spans="2:27" ht="17" customHeight="1">
      <c r="B711" s="757">
        <v>858</v>
      </c>
      <c r="C711" s="757" t="s">
        <v>7955</v>
      </c>
      <c r="D711" s="757" t="s">
        <v>1481</v>
      </c>
      <c r="E711" s="757" t="s">
        <v>265</v>
      </c>
      <c r="F711" s="757">
        <v>1</v>
      </c>
      <c r="G711" s="757">
        <v>2</v>
      </c>
      <c r="H711" s="649" t="str">
        <f>IF($E711="","",(VLOOKUP($E711,所属・種目コード!$B$2:$D$160,3,0)))</f>
        <v>031158</v>
      </c>
      <c r="I711" t="s">
        <v>3592</v>
      </c>
      <c r="J711" s="758" t="str">
        <f t="shared" si="45"/>
        <v>久慈中中</v>
      </c>
      <c r="K711" s="757" t="s">
        <v>2994</v>
      </c>
      <c r="L711" s="13" t="str">
        <f t="shared" si="44"/>
        <v>ｻｲｶﾁ ｿﾗ</v>
      </c>
      <c r="M711" s="772"/>
      <c r="O711" s="13">
        <v>850</v>
      </c>
      <c r="P711" s="647" t="s">
        <v>761</v>
      </c>
      <c r="Q711" s="757" t="s">
        <v>6607</v>
      </c>
      <c r="R711" s="757" t="s">
        <v>1857</v>
      </c>
      <c r="S711" s="757" t="s">
        <v>426</v>
      </c>
      <c r="T711" s="757" t="s">
        <v>4414</v>
      </c>
      <c r="U711" s="757">
        <v>2</v>
      </c>
      <c r="W711" s="649" t="str">
        <f>IF($S711="","",(VLOOKUP($S711,所属・種目コード!$B$2:$D$160,3,0)))</f>
        <v>031230</v>
      </c>
      <c r="X711" t="s">
        <v>3592</v>
      </c>
      <c r="Y711" s="758" t="str">
        <f t="shared" si="46"/>
        <v>盛岡仙北中中</v>
      </c>
      <c r="Z711" s="757" t="s">
        <v>5114</v>
      </c>
      <c r="AA711" s="769" t="str">
        <f t="shared" si="47"/>
        <v>ﾎｿｺﾞｴ ｸﾙﾐ</v>
      </c>
    </row>
    <row r="712" spans="2:27" ht="17" customHeight="1">
      <c r="B712" s="757">
        <v>859</v>
      </c>
      <c r="C712" s="757" t="s">
        <v>7788</v>
      </c>
      <c r="D712" s="757" t="s">
        <v>1482</v>
      </c>
      <c r="E712" s="757" t="s">
        <v>265</v>
      </c>
      <c r="F712" s="757">
        <v>1</v>
      </c>
      <c r="G712" s="757">
        <v>2</v>
      </c>
      <c r="H712" s="649" t="str">
        <f>IF($E712="","",(VLOOKUP($E712,所属・種目コード!$B$2:$D$160,3,0)))</f>
        <v>031158</v>
      </c>
      <c r="I712" t="s">
        <v>3592</v>
      </c>
      <c r="J712" s="758" t="str">
        <f t="shared" si="45"/>
        <v>久慈中中</v>
      </c>
      <c r="K712" s="757" t="s">
        <v>2995</v>
      </c>
      <c r="L712" s="13" t="str">
        <f t="shared" si="44"/>
        <v>ｻｻｷ ｱｲﾄ</v>
      </c>
      <c r="M712" s="772"/>
      <c r="O712" s="13">
        <v>851</v>
      </c>
      <c r="P712" s="647" t="s">
        <v>761</v>
      </c>
      <c r="Q712" s="757" t="s">
        <v>8030</v>
      </c>
      <c r="R712" s="757" t="s">
        <v>1858</v>
      </c>
      <c r="S712" s="757" t="s">
        <v>426</v>
      </c>
      <c r="T712" s="757" t="s">
        <v>4414</v>
      </c>
      <c r="U712" s="757">
        <v>2</v>
      </c>
      <c r="W712" s="649" t="str">
        <f>IF($S712="","",(VLOOKUP($S712,所属・種目コード!$B$2:$D$160,3,0)))</f>
        <v>031230</v>
      </c>
      <c r="X712" t="s">
        <v>3592</v>
      </c>
      <c r="Y712" s="758" t="str">
        <f t="shared" si="46"/>
        <v>盛岡仙北中中</v>
      </c>
      <c r="Z712" s="757" t="s">
        <v>5115</v>
      </c>
      <c r="AA712" s="769" t="str">
        <f t="shared" si="47"/>
        <v>ﾐｳﾗ ﾓｴ</v>
      </c>
    </row>
    <row r="713" spans="2:27" ht="17" customHeight="1">
      <c r="B713" s="757">
        <v>860</v>
      </c>
      <c r="C713" s="757" t="s">
        <v>7789</v>
      </c>
      <c r="D713" s="757" t="s">
        <v>3996</v>
      </c>
      <c r="E713" s="757" t="s">
        <v>265</v>
      </c>
      <c r="F713" s="757">
        <v>1</v>
      </c>
      <c r="G713" s="757">
        <v>2</v>
      </c>
      <c r="H713" s="649" t="str">
        <f>IF($E713="","",(VLOOKUP($E713,所属・種目コード!$B$2:$D$160,3,0)))</f>
        <v>031158</v>
      </c>
      <c r="I713" t="s">
        <v>3592</v>
      </c>
      <c r="J713" s="758" t="str">
        <f t="shared" si="45"/>
        <v>久慈中中</v>
      </c>
      <c r="K713" s="757" t="s">
        <v>2996</v>
      </c>
      <c r="L713" s="13" t="str">
        <f t="shared" si="44"/>
        <v>ｻｻｷ ﾘｭｳｶﾞ</v>
      </c>
      <c r="M713" s="772"/>
      <c r="O713" s="13">
        <v>852</v>
      </c>
      <c r="P713" s="647" t="s">
        <v>766</v>
      </c>
      <c r="Q713" s="757" t="s">
        <v>2117</v>
      </c>
      <c r="R713" s="757" t="s">
        <v>1859</v>
      </c>
      <c r="S713" s="757" t="s">
        <v>426</v>
      </c>
      <c r="T713" s="757" t="s">
        <v>4414</v>
      </c>
      <c r="U713" s="757">
        <v>2</v>
      </c>
      <c r="W713" s="649" t="str">
        <f>IF($S713="","",(VLOOKUP($S713,所属・種目コード!$B$2:$D$160,3,0)))</f>
        <v>031230</v>
      </c>
      <c r="X713" t="s">
        <v>3592</v>
      </c>
      <c r="Y713" s="758" t="str">
        <f t="shared" si="46"/>
        <v>盛岡仙北中中</v>
      </c>
      <c r="Z713" s="757" t="s">
        <v>5116</v>
      </c>
      <c r="AA713" s="769" t="str">
        <f t="shared" si="47"/>
        <v>ﾓｳﾅｲ ｻｷﾎ</v>
      </c>
    </row>
    <row r="714" spans="2:27" ht="17" customHeight="1">
      <c r="B714" s="757">
        <v>861</v>
      </c>
      <c r="C714" s="757" t="s">
        <v>7136</v>
      </c>
      <c r="D714" s="757" t="s">
        <v>1483</v>
      </c>
      <c r="E714" s="757" t="s">
        <v>265</v>
      </c>
      <c r="F714" s="757">
        <v>1</v>
      </c>
      <c r="G714" s="757">
        <v>2</v>
      </c>
      <c r="H714" s="649" t="str">
        <f>IF($E714="","",(VLOOKUP($E714,所属・種目コード!$B$2:$D$160,3,0)))</f>
        <v>031158</v>
      </c>
      <c r="I714" t="s">
        <v>3592</v>
      </c>
      <c r="J714" s="758" t="str">
        <f t="shared" si="45"/>
        <v>久慈中中</v>
      </c>
      <c r="K714" s="757" t="s">
        <v>2997</v>
      </c>
      <c r="L714" s="13" t="str">
        <f t="shared" si="44"/>
        <v>ｻﾄｳ ﾘｸﾄ</v>
      </c>
      <c r="M714" s="772"/>
      <c r="O714" s="13">
        <v>853</v>
      </c>
      <c r="P714" s="647" t="s">
        <v>774</v>
      </c>
      <c r="Q714" s="757" t="s">
        <v>6608</v>
      </c>
      <c r="R714" s="757" t="s">
        <v>2037</v>
      </c>
      <c r="S714" s="757" t="s">
        <v>342</v>
      </c>
      <c r="T714" s="757" t="s">
        <v>4414</v>
      </c>
      <c r="U714" s="757">
        <v>3</v>
      </c>
      <c r="W714" s="649" t="str">
        <f>IF($S714="","",(VLOOKUP($S714,所属・種目コード!$B$2:$D$160,3,0)))</f>
        <v>031180</v>
      </c>
      <c r="X714" t="s">
        <v>3592</v>
      </c>
      <c r="Y714" s="758" t="str">
        <f t="shared" si="46"/>
        <v>遠野東中中</v>
      </c>
      <c r="Z714" s="757" t="s">
        <v>5117</v>
      </c>
      <c r="AA714" s="769" t="str">
        <f t="shared" si="47"/>
        <v>ｻｻｷ ﾏｲｺ</v>
      </c>
    </row>
    <row r="715" spans="2:27" ht="17" customHeight="1">
      <c r="B715" s="757">
        <v>862</v>
      </c>
      <c r="C715" s="757" t="s">
        <v>7137</v>
      </c>
      <c r="D715" s="757" t="s">
        <v>3997</v>
      </c>
      <c r="E715" s="757" t="s">
        <v>265</v>
      </c>
      <c r="F715" s="757">
        <v>1</v>
      </c>
      <c r="G715" s="757">
        <v>2</v>
      </c>
      <c r="H715" s="649" t="str">
        <f>IF($E715="","",(VLOOKUP($E715,所属・種目コード!$B$2:$D$160,3,0)))</f>
        <v>031158</v>
      </c>
      <c r="I715" t="s">
        <v>3592</v>
      </c>
      <c r="J715" s="758" t="str">
        <f t="shared" si="45"/>
        <v>久慈中中</v>
      </c>
      <c r="K715" s="757" t="s">
        <v>2998</v>
      </c>
      <c r="L715" s="13" t="str">
        <f t="shared" si="44"/>
        <v>ｽｽﾞｷ ｹｲﾀ</v>
      </c>
      <c r="M715" s="772"/>
      <c r="O715" s="13">
        <v>854</v>
      </c>
      <c r="P715" s="647" t="s">
        <v>871</v>
      </c>
      <c r="Q715" s="757" t="s">
        <v>6609</v>
      </c>
      <c r="R715" s="757" t="s">
        <v>5794</v>
      </c>
      <c r="S715" s="757" t="s">
        <v>419</v>
      </c>
      <c r="T715" s="757" t="s">
        <v>4414</v>
      </c>
      <c r="U715" s="757">
        <v>3</v>
      </c>
      <c r="W715" s="649" t="str">
        <f>IF($S715="","",(VLOOKUP($S715,所属・種目コード!$B$2:$D$160,3,0)))</f>
        <v>031222</v>
      </c>
      <c r="X715" t="s">
        <v>3592</v>
      </c>
      <c r="Y715" s="758" t="str">
        <f t="shared" si="46"/>
        <v>盛岡北松園中中</v>
      </c>
      <c r="Z715" s="757" t="s">
        <v>5118</v>
      </c>
      <c r="AA715" s="769" t="str">
        <f t="shared" si="47"/>
        <v>ｵｶﾞｻﾜﾗ ｱﾔﾈ</v>
      </c>
    </row>
    <row r="716" spans="2:27" ht="17" customHeight="1">
      <c r="B716" s="757">
        <v>863</v>
      </c>
      <c r="C716" s="757" t="s">
        <v>7138</v>
      </c>
      <c r="D716" s="757" t="s">
        <v>3998</v>
      </c>
      <c r="E716" s="757" t="s">
        <v>265</v>
      </c>
      <c r="F716" s="757">
        <v>1</v>
      </c>
      <c r="G716" s="757">
        <v>2</v>
      </c>
      <c r="H716" s="649" t="str">
        <f>IF($E716="","",(VLOOKUP($E716,所属・種目コード!$B$2:$D$160,3,0)))</f>
        <v>031158</v>
      </c>
      <c r="I716" t="s">
        <v>3592</v>
      </c>
      <c r="J716" s="758" t="str">
        <f t="shared" si="45"/>
        <v>久慈中中</v>
      </c>
      <c r="K716" s="757" t="s">
        <v>2999</v>
      </c>
      <c r="L716" s="13" t="str">
        <f t="shared" si="44"/>
        <v>ﾄﾀﾞﾃ ﾗｲｱ</v>
      </c>
      <c r="M716" s="772"/>
      <c r="O716" s="13">
        <v>855</v>
      </c>
      <c r="P716" s="647" t="s">
        <v>871</v>
      </c>
      <c r="Q716" s="757" t="s">
        <v>6260</v>
      </c>
      <c r="R716" s="757" t="s">
        <v>5795</v>
      </c>
      <c r="S716" s="757" t="s">
        <v>419</v>
      </c>
      <c r="T716" s="757" t="s">
        <v>4414</v>
      </c>
      <c r="U716" s="757">
        <v>3</v>
      </c>
      <c r="W716" s="649" t="str">
        <f>IF($S716="","",(VLOOKUP($S716,所属・種目コード!$B$2:$D$160,3,0)))</f>
        <v>031222</v>
      </c>
      <c r="X716" t="s">
        <v>3592</v>
      </c>
      <c r="Y716" s="758" t="str">
        <f t="shared" si="46"/>
        <v>盛岡北松園中中</v>
      </c>
      <c r="Z716" s="757" t="s">
        <v>5119</v>
      </c>
      <c r="AA716" s="769" t="str">
        <f t="shared" si="47"/>
        <v>ｶﾈﾀ ｺﾄ</v>
      </c>
    </row>
    <row r="717" spans="2:27" ht="17" customHeight="1">
      <c r="B717" s="757">
        <v>864</v>
      </c>
      <c r="C717" s="757" t="s">
        <v>7139</v>
      </c>
      <c r="D717" s="757" t="s">
        <v>1484</v>
      </c>
      <c r="E717" s="757" t="s">
        <v>265</v>
      </c>
      <c r="F717" s="757">
        <v>1</v>
      </c>
      <c r="G717" s="757">
        <v>2</v>
      </c>
      <c r="H717" s="649" t="str">
        <f>IF($E717="","",(VLOOKUP($E717,所属・種目コード!$B$2:$D$160,3,0)))</f>
        <v>031158</v>
      </c>
      <c r="I717" t="s">
        <v>3592</v>
      </c>
      <c r="J717" s="758" t="str">
        <f t="shared" si="45"/>
        <v>久慈中中</v>
      </c>
      <c r="K717" s="757" t="s">
        <v>3000</v>
      </c>
      <c r="L717" s="13" t="str">
        <f t="shared" si="44"/>
        <v>ﾐｶﾜ ﾋﾛﾄ</v>
      </c>
      <c r="M717" s="772"/>
      <c r="O717" s="13">
        <v>856</v>
      </c>
      <c r="P717" s="647" t="s">
        <v>871</v>
      </c>
      <c r="Q717" s="757" t="s">
        <v>8031</v>
      </c>
      <c r="R717" s="757" t="s">
        <v>5796</v>
      </c>
      <c r="S717" s="757" t="s">
        <v>419</v>
      </c>
      <c r="T717" s="757" t="s">
        <v>4414</v>
      </c>
      <c r="U717" s="757">
        <v>3</v>
      </c>
      <c r="W717" s="649" t="str">
        <f>IF($S717="","",(VLOOKUP($S717,所属・種目コード!$B$2:$D$160,3,0)))</f>
        <v>031222</v>
      </c>
      <c r="X717" t="s">
        <v>3592</v>
      </c>
      <c r="Y717" s="758" t="str">
        <f t="shared" si="46"/>
        <v>盛岡北松園中中</v>
      </c>
      <c r="Z717" s="757" t="s">
        <v>5120</v>
      </c>
      <c r="AA717" s="769" t="str">
        <f t="shared" si="47"/>
        <v>ﾊﾏ ﾋｲﾛ</v>
      </c>
    </row>
    <row r="718" spans="2:27" ht="17" customHeight="1">
      <c r="B718" s="757">
        <v>865</v>
      </c>
      <c r="C718" s="757" t="s">
        <v>7140</v>
      </c>
      <c r="D718" s="757" t="s">
        <v>3999</v>
      </c>
      <c r="E718" s="757" t="s">
        <v>265</v>
      </c>
      <c r="F718" s="757">
        <v>1</v>
      </c>
      <c r="G718" s="757">
        <v>2</v>
      </c>
      <c r="H718" s="649" t="str">
        <f>IF($E718="","",(VLOOKUP($E718,所属・種目コード!$B$2:$D$160,3,0)))</f>
        <v>031158</v>
      </c>
      <c r="I718" t="s">
        <v>3592</v>
      </c>
      <c r="J718" s="758" t="str">
        <f t="shared" si="45"/>
        <v>久慈中中</v>
      </c>
      <c r="K718" s="757" t="s">
        <v>3001</v>
      </c>
      <c r="L718" s="13" t="str">
        <f t="shared" si="44"/>
        <v>ﾄｻﾞﾄ ﾕｳﾀ</v>
      </c>
      <c r="M718" s="772"/>
      <c r="O718" s="13">
        <v>857</v>
      </c>
      <c r="P718" s="647" t="s">
        <v>871</v>
      </c>
      <c r="Q718" s="757" t="s">
        <v>6610</v>
      </c>
      <c r="R718" s="757" t="s">
        <v>5797</v>
      </c>
      <c r="S718" s="757" t="s">
        <v>419</v>
      </c>
      <c r="T718" s="757" t="s">
        <v>4414</v>
      </c>
      <c r="U718" s="757">
        <v>2</v>
      </c>
      <c r="W718" s="649" t="str">
        <f>IF($S718="","",(VLOOKUP($S718,所属・種目コード!$B$2:$D$160,3,0)))</f>
        <v>031222</v>
      </c>
      <c r="X718" t="s">
        <v>3592</v>
      </c>
      <c r="Y718" s="758" t="str">
        <f t="shared" si="46"/>
        <v>盛岡北松園中中</v>
      </c>
      <c r="Z718" s="757" t="s">
        <v>5121</v>
      </c>
      <c r="AA718" s="769" t="str">
        <f t="shared" si="47"/>
        <v>ｲﾄﾞﾊﾞﾀ ｳﾀ</v>
      </c>
    </row>
    <row r="719" spans="2:27" ht="17" customHeight="1">
      <c r="B719" s="757">
        <v>866</v>
      </c>
      <c r="C719" s="757" t="s">
        <v>7141</v>
      </c>
      <c r="D719" s="757" t="s">
        <v>4000</v>
      </c>
      <c r="E719" s="757" t="s">
        <v>358</v>
      </c>
      <c r="F719" s="757">
        <v>1</v>
      </c>
      <c r="G719" s="757">
        <v>3</v>
      </c>
      <c r="H719" s="649" t="str">
        <f>IF($E719="","",(VLOOKUP($E719,所属・種目コード!$B$2:$D$160,3,0)))</f>
        <v>031194</v>
      </c>
      <c r="I719" t="s">
        <v>3592</v>
      </c>
      <c r="J719" s="758" t="str">
        <f t="shared" si="45"/>
        <v>花巻東和中中</v>
      </c>
      <c r="K719" s="757" t="s">
        <v>3002</v>
      </c>
      <c r="L719" s="13" t="str">
        <f t="shared" si="44"/>
        <v>ｵｲｶﾜ ﾗﾝﾄ</v>
      </c>
      <c r="M719" s="772"/>
      <c r="O719" s="13">
        <v>858</v>
      </c>
      <c r="P719" s="647" t="s">
        <v>871</v>
      </c>
      <c r="Q719" s="757" t="s">
        <v>6261</v>
      </c>
      <c r="R719" s="757" t="s">
        <v>5798</v>
      </c>
      <c r="S719" s="757" t="s">
        <v>419</v>
      </c>
      <c r="T719" s="757" t="s">
        <v>4414</v>
      </c>
      <c r="U719" s="757">
        <v>2</v>
      </c>
      <c r="W719" s="649" t="str">
        <f>IF($S719="","",(VLOOKUP($S719,所属・種目コード!$B$2:$D$160,3,0)))</f>
        <v>031222</v>
      </c>
      <c r="X719" t="s">
        <v>3592</v>
      </c>
      <c r="Y719" s="758" t="str">
        <f t="shared" si="46"/>
        <v>盛岡北松園中中</v>
      </c>
      <c r="Z719" s="757" t="s">
        <v>5122</v>
      </c>
      <c r="AA719" s="769" t="str">
        <f t="shared" si="47"/>
        <v>ｵｵﾐﾔ ﾘｺ</v>
      </c>
    </row>
    <row r="720" spans="2:27" ht="17" customHeight="1">
      <c r="B720" s="757">
        <v>867</v>
      </c>
      <c r="C720" s="757" t="s">
        <v>7142</v>
      </c>
      <c r="D720" s="757" t="s">
        <v>4001</v>
      </c>
      <c r="E720" s="757" t="s">
        <v>358</v>
      </c>
      <c r="F720" s="757">
        <v>1</v>
      </c>
      <c r="G720" s="757">
        <v>3</v>
      </c>
      <c r="H720" s="649" t="str">
        <f>IF($E720="","",(VLOOKUP($E720,所属・種目コード!$B$2:$D$160,3,0)))</f>
        <v>031194</v>
      </c>
      <c r="I720" t="s">
        <v>3592</v>
      </c>
      <c r="J720" s="758" t="str">
        <f t="shared" si="45"/>
        <v>花巻東和中中</v>
      </c>
      <c r="K720" s="757" t="s">
        <v>3003</v>
      </c>
      <c r="L720" s="13" t="str">
        <f t="shared" si="44"/>
        <v>ｵﾊﾞﾗ ｼｭｳｾｲ</v>
      </c>
      <c r="M720" s="772"/>
      <c r="O720" s="13">
        <v>859</v>
      </c>
      <c r="P720" s="647" t="s">
        <v>871</v>
      </c>
      <c r="Q720" s="757" t="s">
        <v>6262</v>
      </c>
      <c r="R720" s="757" t="s">
        <v>5799</v>
      </c>
      <c r="S720" s="757" t="s">
        <v>419</v>
      </c>
      <c r="T720" s="757" t="s">
        <v>4414</v>
      </c>
      <c r="U720" s="757">
        <v>2</v>
      </c>
      <c r="W720" s="649" t="str">
        <f>IF($S720="","",(VLOOKUP($S720,所属・種目コード!$B$2:$D$160,3,0)))</f>
        <v>031222</v>
      </c>
      <c r="X720" t="s">
        <v>3592</v>
      </c>
      <c r="Y720" s="758" t="str">
        <f t="shared" si="46"/>
        <v>盛岡北松園中中</v>
      </c>
      <c r="Z720" s="757" t="s">
        <v>5123</v>
      </c>
      <c r="AA720" s="769" t="str">
        <f t="shared" si="47"/>
        <v>ｺﾊﾞﾔｼ ﾘﾉ</v>
      </c>
    </row>
    <row r="721" spans="2:27" ht="17" customHeight="1">
      <c r="B721" s="757">
        <v>868</v>
      </c>
      <c r="C721" s="757" t="s">
        <v>7143</v>
      </c>
      <c r="D721" s="757" t="s">
        <v>4002</v>
      </c>
      <c r="E721" s="757" t="s">
        <v>358</v>
      </c>
      <c r="F721" s="757">
        <v>1</v>
      </c>
      <c r="G721" s="757">
        <v>3</v>
      </c>
      <c r="H721" s="649" t="str">
        <f>IF($E721="","",(VLOOKUP($E721,所属・種目コード!$B$2:$D$160,3,0)))</f>
        <v>031194</v>
      </c>
      <c r="I721" t="s">
        <v>3592</v>
      </c>
      <c r="J721" s="758" t="str">
        <f t="shared" si="45"/>
        <v>花巻東和中中</v>
      </c>
      <c r="K721" s="757" t="s">
        <v>3004</v>
      </c>
      <c r="L721" s="13" t="str">
        <f t="shared" si="44"/>
        <v>ｵﾊﾞﾗ ﾀｸﾏ</v>
      </c>
      <c r="M721" s="772"/>
      <c r="O721" s="13">
        <v>860</v>
      </c>
      <c r="P721" s="647" t="s">
        <v>785</v>
      </c>
      <c r="Q721" s="757" t="s">
        <v>6263</v>
      </c>
      <c r="R721" s="757" t="s">
        <v>5800</v>
      </c>
      <c r="S721" s="757" t="s">
        <v>419</v>
      </c>
      <c r="T721" s="757" t="s">
        <v>4414</v>
      </c>
      <c r="U721" s="757">
        <v>2</v>
      </c>
      <c r="W721" s="649" t="str">
        <f>IF($S721="","",(VLOOKUP($S721,所属・種目コード!$B$2:$D$160,3,0)))</f>
        <v>031222</v>
      </c>
      <c r="X721" t="s">
        <v>3592</v>
      </c>
      <c r="Y721" s="758" t="str">
        <f t="shared" si="46"/>
        <v>盛岡北松園中中</v>
      </c>
      <c r="Z721" s="757" t="s">
        <v>5124</v>
      </c>
      <c r="AA721" s="769" t="str">
        <f t="shared" si="47"/>
        <v>ｼﾗﾊﾀ ﾕｲﾅ</v>
      </c>
    </row>
    <row r="722" spans="2:27" ht="17" customHeight="1">
      <c r="B722" s="757">
        <v>869</v>
      </c>
      <c r="C722" s="757" t="s">
        <v>7790</v>
      </c>
      <c r="D722" s="757" t="s">
        <v>4003</v>
      </c>
      <c r="E722" s="757" t="s">
        <v>358</v>
      </c>
      <c r="F722" s="757">
        <v>1</v>
      </c>
      <c r="G722" s="757">
        <v>3</v>
      </c>
      <c r="H722" s="649" t="str">
        <f>IF($E722="","",(VLOOKUP($E722,所属・種目コード!$B$2:$D$160,3,0)))</f>
        <v>031194</v>
      </c>
      <c r="I722" t="s">
        <v>3592</v>
      </c>
      <c r="J722" s="758" t="str">
        <f t="shared" si="45"/>
        <v>花巻東和中中</v>
      </c>
      <c r="K722" s="757" t="s">
        <v>3005</v>
      </c>
      <c r="L722" s="13" t="str">
        <f t="shared" si="44"/>
        <v>ｺﾀﾞｼﾏ ﾊｸﾄ</v>
      </c>
      <c r="M722" s="772"/>
      <c r="O722" s="13">
        <v>861</v>
      </c>
      <c r="P722" s="647" t="s">
        <v>785</v>
      </c>
      <c r="Q722" s="757" t="s">
        <v>6611</v>
      </c>
      <c r="R722" s="757" t="s">
        <v>1952</v>
      </c>
      <c r="S722" s="757" t="s">
        <v>435</v>
      </c>
      <c r="T722" s="757" t="s">
        <v>4414</v>
      </c>
      <c r="U722" s="757">
        <v>3</v>
      </c>
      <c r="W722" s="649" t="str">
        <f>IF($S722="","",(VLOOKUP($S722,所属・種目コード!$B$2:$D$160,3,0)))</f>
        <v>031239</v>
      </c>
      <c r="X722" t="s">
        <v>3592</v>
      </c>
      <c r="Y722" s="758" t="str">
        <f t="shared" si="46"/>
        <v>矢巾北中中</v>
      </c>
      <c r="Z722" s="757" t="s">
        <v>5125</v>
      </c>
      <c r="AA722" s="769" t="str">
        <f t="shared" si="47"/>
        <v>ｴﾝﾄﾞｳ ﾅﾅｶ</v>
      </c>
    </row>
    <row r="723" spans="2:27" ht="17" customHeight="1">
      <c r="B723" s="757">
        <v>870</v>
      </c>
      <c r="C723" s="757" t="s">
        <v>7144</v>
      </c>
      <c r="D723" s="757" t="s">
        <v>4004</v>
      </c>
      <c r="E723" s="757" t="s">
        <v>358</v>
      </c>
      <c r="F723" s="757">
        <v>1</v>
      </c>
      <c r="G723" s="757">
        <v>3</v>
      </c>
      <c r="H723" s="649" t="str">
        <f>IF($E723="","",(VLOOKUP($E723,所属・種目コード!$B$2:$D$160,3,0)))</f>
        <v>031194</v>
      </c>
      <c r="I723" t="s">
        <v>3592</v>
      </c>
      <c r="J723" s="758" t="str">
        <f t="shared" si="45"/>
        <v>花巻東和中中</v>
      </c>
      <c r="K723" s="757" t="s">
        <v>3006</v>
      </c>
      <c r="L723" s="13" t="str">
        <f t="shared" si="44"/>
        <v>ｺﾐｽﾞﾅｲ ｺｳ</v>
      </c>
      <c r="M723" s="772"/>
      <c r="O723" s="13">
        <v>862</v>
      </c>
      <c r="P723" s="647" t="s">
        <v>785</v>
      </c>
      <c r="Q723" s="757" t="s">
        <v>2177</v>
      </c>
      <c r="R723" s="757" t="s">
        <v>1953</v>
      </c>
      <c r="S723" s="757" t="s">
        <v>435</v>
      </c>
      <c r="T723" s="757" t="s">
        <v>4414</v>
      </c>
      <c r="U723" s="757">
        <v>3</v>
      </c>
      <c r="W723" s="649" t="str">
        <f>IF($S723="","",(VLOOKUP($S723,所属・種目コード!$B$2:$D$160,3,0)))</f>
        <v>031239</v>
      </c>
      <c r="X723" t="s">
        <v>3592</v>
      </c>
      <c r="Y723" s="758" t="str">
        <f t="shared" si="46"/>
        <v>矢巾北中中</v>
      </c>
      <c r="Z723" s="757" t="s">
        <v>5126</v>
      </c>
      <c r="AA723" s="769" t="str">
        <f t="shared" si="47"/>
        <v>ﾀｶﾊﾀ ﾜｶﾅ</v>
      </c>
    </row>
    <row r="724" spans="2:27" ht="17" customHeight="1">
      <c r="B724" s="757">
        <v>871</v>
      </c>
      <c r="C724" s="757" t="s">
        <v>7954</v>
      </c>
      <c r="D724" s="757" t="s">
        <v>4005</v>
      </c>
      <c r="E724" s="757" t="s">
        <v>358</v>
      </c>
      <c r="F724" s="757">
        <v>1</v>
      </c>
      <c r="G724" s="757">
        <v>3</v>
      </c>
      <c r="H724" s="649" t="str">
        <f>IF($E724="","",(VLOOKUP($E724,所属・種目コード!$B$2:$D$160,3,0)))</f>
        <v>031194</v>
      </c>
      <c r="I724" t="s">
        <v>3592</v>
      </c>
      <c r="J724" s="758" t="str">
        <f t="shared" si="45"/>
        <v>花巻東和中中</v>
      </c>
      <c r="K724" s="757" t="s">
        <v>3007</v>
      </c>
      <c r="L724" s="13" t="str">
        <f t="shared" si="44"/>
        <v>ｺﾝ ﾘﾂｷ</v>
      </c>
      <c r="M724" s="772"/>
      <c r="O724" s="13">
        <v>863</v>
      </c>
      <c r="P724" s="647" t="s">
        <v>785</v>
      </c>
      <c r="Q724" s="757" t="s">
        <v>6612</v>
      </c>
      <c r="R724" s="757" t="s">
        <v>1955</v>
      </c>
      <c r="S724" s="757" t="s">
        <v>435</v>
      </c>
      <c r="T724" s="757" t="s">
        <v>4414</v>
      </c>
      <c r="U724" s="757">
        <v>2</v>
      </c>
      <c r="W724" s="649" t="str">
        <f>IF($S724="","",(VLOOKUP($S724,所属・種目コード!$B$2:$D$160,3,0)))</f>
        <v>031239</v>
      </c>
      <c r="X724" t="s">
        <v>3592</v>
      </c>
      <c r="Y724" s="758" t="str">
        <f t="shared" si="46"/>
        <v>矢巾北中中</v>
      </c>
      <c r="Z724" s="757" t="s">
        <v>5127</v>
      </c>
      <c r="AA724" s="769" t="str">
        <f t="shared" si="47"/>
        <v>ｳﾙｼﾏｯｶ ｺｺｱ</v>
      </c>
    </row>
    <row r="725" spans="2:27" ht="17" customHeight="1">
      <c r="B725" s="757">
        <v>872</v>
      </c>
      <c r="C725" s="757" t="s">
        <v>7145</v>
      </c>
      <c r="D725" s="757" t="s">
        <v>1758</v>
      </c>
      <c r="E725" s="757" t="s">
        <v>358</v>
      </c>
      <c r="F725" s="757">
        <v>1</v>
      </c>
      <c r="G725" s="757">
        <v>3</v>
      </c>
      <c r="H725" s="649" t="str">
        <f>IF($E725="","",(VLOOKUP($E725,所属・種目コード!$B$2:$D$160,3,0)))</f>
        <v>031194</v>
      </c>
      <c r="I725" t="s">
        <v>3592</v>
      </c>
      <c r="J725" s="758" t="str">
        <f t="shared" si="45"/>
        <v>花巻東和中中</v>
      </c>
      <c r="K725" s="757" t="s">
        <v>3008</v>
      </c>
      <c r="L725" s="13" t="str">
        <f t="shared" si="44"/>
        <v>ﾌｼﾞﾈ ｹｲｺﾞ</v>
      </c>
      <c r="M725" s="772"/>
      <c r="O725" s="13">
        <v>864</v>
      </c>
      <c r="P725" s="647" t="s">
        <v>785</v>
      </c>
      <c r="Q725" s="757" t="s">
        <v>2178</v>
      </c>
      <c r="R725" s="757" t="s">
        <v>1956</v>
      </c>
      <c r="S725" s="757" t="s">
        <v>435</v>
      </c>
      <c r="T725" s="757" t="s">
        <v>4414</v>
      </c>
      <c r="U725" s="757">
        <v>2</v>
      </c>
      <c r="W725" s="649" t="str">
        <f>IF($S725="","",(VLOOKUP($S725,所属・種目コード!$B$2:$D$160,3,0)))</f>
        <v>031239</v>
      </c>
      <c r="X725" t="s">
        <v>3592</v>
      </c>
      <c r="Y725" s="758" t="str">
        <f t="shared" si="46"/>
        <v>矢巾北中中</v>
      </c>
      <c r="Z725" s="757" t="s">
        <v>5128</v>
      </c>
      <c r="AA725" s="769" t="str">
        <f t="shared" si="47"/>
        <v>ｵｲｶﾜ ﾏﾘﾝ</v>
      </c>
    </row>
    <row r="726" spans="2:27" ht="17" customHeight="1">
      <c r="B726" s="757">
        <v>873</v>
      </c>
      <c r="C726" s="757" t="s">
        <v>7146</v>
      </c>
      <c r="D726" s="757" t="s">
        <v>1756</v>
      </c>
      <c r="E726" s="757" t="s">
        <v>358</v>
      </c>
      <c r="F726" s="757">
        <v>1</v>
      </c>
      <c r="G726" s="757">
        <v>2</v>
      </c>
      <c r="H726" s="649" t="str">
        <f>IF($E726="","",(VLOOKUP($E726,所属・種目コード!$B$2:$D$160,3,0)))</f>
        <v>031194</v>
      </c>
      <c r="I726" t="s">
        <v>3592</v>
      </c>
      <c r="J726" s="758" t="str">
        <f t="shared" si="45"/>
        <v>花巻東和中中</v>
      </c>
      <c r="K726" s="757" t="s">
        <v>3009</v>
      </c>
      <c r="L726" s="13" t="str">
        <f t="shared" si="44"/>
        <v>ｲﾄｳ ﾁﾊﾔ</v>
      </c>
      <c r="M726" s="772"/>
      <c r="O726" s="13">
        <v>865</v>
      </c>
      <c r="P726" s="647" t="s">
        <v>785</v>
      </c>
      <c r="Q726" s="757" t="s">
        <v>2179</v>
      </c>
      <c r="R726" s="757" t="s">
        <v>1957</v>
      </c>
      <c r="S726" s="757" t="s">
        <v>435</v>
      </c>
      <c r="T726" s="757" t="s">
        <v>4414</v>
      </c>
      <c r="U726" s="757">
        <v>2</v>
      </c>
      <c r="W726" s="649" t="str">
        <f>IF($S726="","",(VLOOKUP($S726,所属・種目コード!$B$2:$D$160,3,0)))</f>
        <v>031239</v>
      </c>
      <c r="X726" t="s">
        <v>3592</v>
      </c>
      <c r="Y726" s="758" t="str">
        <f t="shared" si="46"/>
        <v>矢巾北中中</v>
      </c>
      <c r="Z726" s="757" t="s">
        <v>5129</v>
      </c>
      <c r="AA726" s="769" t="str">
        <f t="shared" si="47"/>
        <v>ｵｵﾀ ﾐﾕｳ</v>
      </c>
    </row>
    <row r="727" spans="2:27" ht="17" customHeight="1">
      <c r="B727" s="757">
        <v>874</v>
      </c>
      <c r="C727" s="757" t="s">
        <v>7147</v>
      </c>
      <c r="D727" s="757" t="s">
        <v>1757</v>
      </c>
      <c r="E727" s="757" t="s">
        <v>358</v>
      </c>
      <c r="F727" s="757">
        <v>1</v>
      </c>
      <c r="G727" s="757">
        <v>2</v>
      </c>
      <c r="H727" s="649" t="str">
        <f>IF($E727="","",(VLOOKUP($E727,所属・種目コード!$B$2:$D$160,3,0)))</f>
        <v>031194</v>
      </c>
      <c r="I727" t="s">
        <v>3592</v>
      </c>
      <c r="J727" s="758" t="str">
        <f t="shared" si="45"/>
        <v>花巻東和中中</v>
      </c>
      <c r="K727" s="757" t="s">
        <v>3010</v>
      </c>
      <c r="L727" s="13" t="str">
        <f t="shared" si="44"/>
        <v>ｷｸﾁ ﾋｻﾉﾘ</v>
      </c>
      <c r="M727" s="772"/>
      <c r="O727" s="13">
        <v>866</v>
      </c>
      <c r="P727" s="647" t="s">
        <v>785</v>
      </c>
      <c r="Q727" s="757" t="s">
        <v>2180</v>
      </c>
      <c r="R727" s="757" t="s">
        <v>1958</v>
      </c>
      <c r="S727" s="757" t="s">
        <v>435</v>
      </c>
      <c r="T727" s="757" t="s">
        <v>4414</v>
      </c>
      <c r="U727" s="757">
        <v>2</v>
      </c>
      <c r="W727" s="649" t="str">
        <f>IF($S727="","",(VLOOKUP($S727,所属・種目コード!$B$2:$D$160,3,0)))</f>
        <v>031239</v>
      </c>
      <c r="X727" t="s">
        <v>3592</v>
      </c>
      <c r="Y727" s="758" t="str">
        <f t="shared" si="46"/>
        <v>矢巾北中中</v>
      </c>
      <c r="Z727" s="757" t="s">
        <v>5130</v>
      </c>
      <c r="AA727" s="769" t="str">
        <f t="shared" si="47"/>
        <v>ｵﾓｲｼ ﾏﾅﾐ</v>
      </c>
    </row>
    <row r="728" spans="2:27" ht="17" customHeight="1">
      <c r="B728" s="757">
        <v>875</v>
      </c>
      <c r="C728" s="757" t="s">
        <v>7953</v>
      </c>
      <c r="D728" s="757" t="s">
        <v>4006</v>
      </c>
      <c r="E728" s="757" t="s">
        <v>3595</v>
      </c>
      <c r="F728" s="757">
        <v>1</v>
      </c>
      <c r="G728" s="757">
        <v>3</v>
      </c>
      <c r="H728" s="649" t="str">
        <f>IF($E728="","",(VLOOKUP($E728,所属・種目コード!$B$2:$D$160,3,0)))</f>
        <v>031141</v>
      </c>
      <c r="I728" t="s">
        <v>3592</v>
      </c>
      <c r="J728" s="758" t="str">
        <f t="shared" si="45"/>
        <v>水沢南中中</v>
      </c>
      <c r="K728" s="757" t="s">
        <v>3011</v>
      </c>
      <c r="L728" s="13" t="str">
        <f t="shared" si="44"/>
        <v>ｱｵｻﾜ ﾋﾗｸ</v>
      </c>
      <c r="M728" s="772"/>
      <c r="O728" s="13">
        <v>867</v>
      </c>
      <c r="P728" s="647" t="s">
        <v>785</v>
      </c>
      <c r="Q728" s="757" t="s">
        <v>2183</v>
      </c>
      <c r="R728" s="757" t="s">
        <v>1961</v>
      </c>
      <c r="S728" s="757" t="s">
        <v>435</v>
      </c>
      <c r="T728" s="757" t="s">
        <v>4414</v>
      </c>
      <c r="U728" s="757">
        <v>2</v>
      </c>
      <c r="W728" s="649" t="str">
        <f>IF($S728="","",(VLOOKUP($S728,所属・種目コード!$B$2:$D$160,3,0)))</f>
        <v>031239</v>
      </c>
      <c r="X728" t="s">
        <v>3592</v>
      </c>
      <c r="Y728" s="758" t="str">
        <f t="shared" si="46"/>
        <v>矢巾北中中</v>
      </c>
      <c r="Z728" s="757" t="s">
        <v>4765</v>
      </c>
      <c r="AA728" s="769" t="str">
        <f t="shared" si="47"/>
        <v>ﾃﾙｲ ﾋﾅ</v>
      </c>
    </row>
    <row r="729" spans="2:27" ht="17" customHeight="1">
      <c r="B729" s="757">
        <v>876</v>
      </c>
      <c r="C729" s="757" t="s">
        <v>7148</v>
      </c>
      <c r="D729" s="757" t="s">
        <v>4007</v>
      </c>
      <c r="E729" s="757" t="s">
        <v>3595</v>
      </c>
      <c r="F729" s="757">
        <v>1</v>
      </c>
      <c r="G729" s="757">
        <v>3</v>
      </c>
      <c r="H729" s="649" t="str">
        <f>IF($E729="","",(VLOOKUP($E729,所属・種目コード!$B$2:$D$160,3,0)))</f>
        <v>031141</v>
      </c>
      <c r="I729" t="s">
        <v>3592</v>
      </c>
      <c r="J729" s="758" t="str">
        <f t="shared" si="45"/>
        <v>水沢南中中</v>
      </c>
      <c r="K729" s="757" t="s">
        <v>3012</v>
      </c>
      <c r="L729" s="13" t="str">
        <f t="shared" si="44"/>
        <v>ﾌｼﾞﾑﾗ ﾕｳｾｲ</v>
      </c>
      <c r="M729" s="772"/>
      <c r="O729" s="13">
        <v>868</v>
      </c>
      <c r="P729" s="647" t="s">
        <v>785</v>
      </c>
      <c r="Q729" s="757" t="s">
        <v>6264</v>
      </c>
      <c r="R729" s="757" t="s">
        <v>1962</v>
      </c>
      <c r="S729" s="757" t="s">
        <v>435</v>
      </c>
      <c r="T729" s="757" t="s">
        <v>4414</v>
      </c>
      <c r="U729" s="757">
        <v>2</v>
      </c>
      <c r="W729" s="649" t="str">
        <f>IF($S729="","",(VLOOKUP($S729,所属・種目コード!$B$2:$D$160,3,0)))</f>
        <v>031239</v>
      </c>
      <c r="X729" t="s">
        <v>3592</v>
      </c>
      <c r="Y729" s="758" t="str">
        <f t="shared" si="46"/>
        <v>矢巾北中中</v>
      </c>
      <c r="Z729" s="757" t="s">
        <v>5131</v>
      </c>
      <c r="AA729" s="769" t="str">
        <f t="shared" si="47"/>
        <v>ﾅｶｲ ﾐﾋﾛ</v>
      </c>
    </row>
    <row r="730" spans="2:27" ht="17" customHeight="1">
      <c r="B730" s="757">
        <v>877</v>
      </c>
      <c r="C730" s="757" t="s">
        <v>7149</v>
      </c>
      <c r="D730" s="757" t="s">
        <v>4008</v>
      </c>
      <c r="E730" s="757" t="s">
        <v>3595</v>
      </c>
      <c r="F730" s="757">
        <v>1</v>
      </c>
      <c r="G730" s="757">
        <v>2</v>
      </c>
      <c r="H730" s="649" t="str">
        <f>IF($E730="","",(VLOOKUP($E730,所属・種目コード!$B$2:$D$160,3,0)))</f>
        <v>031141</v>
      </c>
      <c r="I730" t="s">
        <v>3592</v>
      </c>
      <c r="J730" s="758" t="str">
        <f t="shared" si="45"/>
        <v>水沢南中中</v>
      </c>
      <c r="K730" s="757" t="s">
        <v>3013</v>
      </c>
      <c r="L730" s="13" t="str">
        <f t="shared" si="44"/>
        <v>ｽｽﾞｷ ﾘｸ</v>
      </c>
      <c r="M730" s="772"/>
      <c r="O730" s="13">
        <v>869</v>
      </c>
      <c r="P730" s="647" t="s">
        <v>785</v>
      </c>
      <c r="Q730" s="757" t="s">
        <v>6265</v>
      </c>
      <c r="R730" s="757" t="s">
        <v>5801</v>
      </c>
      <c r="S730" s="757" t="s">
        <v>421</v>
      </c>
      <c r="T730" s="757" t="s">
        <v>4414</v>
      </c>
      <c r="U730" s="757">
        <v>3</v>
      </c>
      <c r="W730" s="649" t="str">
        <f>IF($S730="","",(VLOOKUP($S730,所属・種目コード!$B$2:$D$160,3,0)))</f>
        <v>031224</v>
      </c>
      <c r="X730" t="s">
        <v>3592</v>
      </c>
      <c r="Y730" s="758" t="str">
        <f t="shared" si="46"/>
        <v>盛岡黒石野中中</v>
      </c>
      <c r="Z730" s="757" t="s">
        <v>5132</v>
      </c>
      <c r="AA730" s="769" t="str">
        <f t="shared" si="47"/>
        <v>ｲﾀｲ ｱﾔﾅ</v>
      </c>
    </row>
    <row r="731" spans="2:27" ht="17" customHeight="1">
      <c r="B731" s="757">
        <v>878</v>
      </c>
      <c r="C731" s="757" t="s">
        <v>7952</v>
      </c>
      <c r="D731" s="757" t="s">
        <v>4009</v>
      </c>
      <c r="E731" s="757" t="s">
        <v>222</v>
      </c>
      <c r="F731" s="757">
        <v>1</v>
      </c>
      <c r="G731" s="757">
        <v>3</v>
      </c>
      <c r="H731" s="649" t="str">
        <f>IF($E731="","",(VLOOKUP($E731,所属・種目コード!$B$2:$D$160,3,0)))</f>
        <v>031147</v>
      </c>
      <c r="I731" t="s">
        <v>3592</v>
      </c>
      <c r="J731" s="758" t="str">
        <f t="shared" si="45"/>
        <v>釜石中中</v>
      </c>
      <c r="K731" s="757" t="s">
        <v>3014</v>
      </c>
      <c r="L731" s="13" t="str">
        <f t="shared" si="44"/>
        <v>ｲｻﾞﾜ ｲﾂｷ</v>
      </c>
      <c r="M731" s="772"/>
      <c r="O731" s="13">
        <v>870</v>
      </c>
      <c r="P731" s="647" t="s">
        <v>785</v>
      </c>
      <c r="Q731" s="757" t="s">
        <v>6266</v>
      </c>
      <c r="R731" s="757" t="s">
        <v>5802</v>
      </c>
      <c r="S731" s="757" t="s">
        <v>421</v>
      </c>
      <c r="T731" s="757" t="s">
        <v>4414</v>
      </c>
      <c r="U731" s="757">
        <v>3</v>
      </c>
      <c r="W731" s="649" t="str">
        <f>IF($S731="","",(VLOOKUP($S731,所属・種目コード!$B$2:$D$160,3,0)))</f>
        <v>031224</v>
      </c>
      <c r="X731" t="s">
        <v>3592</v>
      </c>
      <c r="Y731" s="758" t="str">
        <f t="shared" si="46"/>
        <v>盛岡黒石野中中</v>
      </c>
      <c r="Z731" s="757" t="s">
        <v>5133</v>
      </c>
      <c r="AA731" s="769" t="str">
        <f t="shared" si="47"/>
        <v>ｵｲｶﾜ ｴﾐ</v>
      </c>
    </row>
    <row r="732" spans="2:27" ht="17" customHeight="1">
      <c r="B732" s="757">
        <v>879</v>
      </c>
      <c r="C732" s="757" t="s">
        <v>7150</v>
      </c>
      <c r="D732" s="757" t="s">
        <v>1593</v>
      </c>
      <c r="E732" s="757" t="s">
        <v>222</v>
      </c>
      <c r="F732" s="757">
        <v>1</v>
      </c>
      <c r="G732" s="757">
        <v>3</v>
      </c>
      <c r="H732" s="649" t="str">
        <f>IF($E732="","",(VLOOKUP($E732,所属・種目コード!$B$2:$D$160,3,0)))</f>
        <v>031147</v>
      </c>
      <c r="I732" t="s">
        <v>3592</v>
      </c>
      <c r="J732" s="758" t="str">
        <f t="shared" si="45"/>
        <v>釜石中中</v>
      </c>
      <c r="K732" s="757" t="s">
        <v>3015</v>
      </c>
      <c r="L732" s="13" t="str">
        <f t="shared" si="44"/>
        <v>ｵｸﾑﾗ ｺｳﾔ</v>
      </c>
      <c r="M732" s="772"/>
      <c r="O732" s="13">
        <v>871</v>
      </c>
      <c r="P732" s="647" t="s">
        <v>785</v>
      </c>
      <c r="Q732" s="757" t="s">
        <v>6267</v>
      </c>
      <c r="R732" s="757" t="s">
        <v>5803</v>
      </c>
      <c r="S732" s="757" t="s">
        <v>421</v>
      </c>
      <c r="T732" s="757" t="s">
        <v>4414</v>
      </c>
      <c r="U732" s="757">
        <v>3</v>
      </c>
      <c r="W732" s="649" t="str">
        <f>IF($S732="","",(VLOOKUP($S732,所属・種目コード!$B$2:$D$160,3,0)))</f>
        <v>031224</v>
      </c>
      <c r="X732" t="s">
        <v>3592</v>
      </c>
      <c r="Y732" s="758" t="str">
        <f t="shared" si="46"/>
        <v>盛岡黒石野中中</v>
      </c>
      <c r="Z732" s="757" t="s">
        <v>5134</v>
      </c>
      <c r="AA732" s="769" t="str">
        <f t="shared" si="47"/>
        <v>ｼﾏﾂﾞ ｻｷ</v>
      </c>
    </row>
    <row r="733" spans="2:27" ht="17" customHeight="1">
      <c r="B733" s="757">
        <v>880</v>
      </c>
      <c r="C733" s="757" t="s">
        <v>7791</v>
      </c>
      <c r="D733" s="757" t="s">
        <v>1594</v>
      </c>
      <c r="E733" s="757" t="s">
        <v>222</v>
      </c>
      <c r="F733" s="757">
        <v>1</v>
      </c>
      <c r="G733" s="757">
        <v>3</v>
      </c>
      <c r="H733" s="649" t="str">
        <f>IF($E733="","",(VLOOKUP($E733,所属・種目コード!$B$2:$D$160,3,0)))</f>
        <v>031147</v>
      </c>
      <c r="I733" t="s">
        <v>3592</v>
      </c>
      <c r="J733" s="758" t="str">
        <f t="shared" si="45"/>
        <v>釜石中中</v>
      </c>
      <c r="K733" s="757" t="s">
        <v>3016</v>
      </c>
      <c r="L733" s="13" t="str">
        <f t="shared" si="44"/>
        <v>ｻｻｷ ｶｯｼｮｳ</v>
      </c>
      <c r="M733" s="772"/>
      <c r="O733" s="13">
        <v>872</v>
      </c>
      <c r="P733" s="647" t="s">
        <v>785</v>
      </c>
      <c r="Q733" s="757" t="s">
        <v>8032</v>
      </c>
      <c r="R733" s="757" t="s">
        <v>5459</v>
      </c>
      <c r="S733" s="757" t="s">
        <v>421</v>
      </c>
      <c r="T733" s="757" t="s">
        <v>4414</v>
      </c>
      <c r="U733" s="757">
        <v>3</v>
      </c>
      <c r="W733" s="649" t="str">
        <f>IF($S733="","",(VLOOKUP($S733,所属・種目コード!$B$2:$D$160,3,0)))</f>
        <v>031224</v>
      </c>
      <c r="X733" t="s">
        <v>3592</v>
      </c>
      <c r="Y733" s="758" t="str">
        <f t="shared" si="46"/>
        <v>盛岡黒石野中中</v>
      </c>
      <c r="Z733" s="757" t="s">
        <v>4531</v>
      </c>
      <c r="AA733" s="769" t="str">
        <f t="shared" si="47"/>
        <v>ﾖｼﾀﾞ ﾋﾅ</v>
      </c>
    </row>
    <row r="734" spans="2:27" ht="17" customHeight="1">
      <c r="B734" s="757">
        <v>881</v>
      </c>
      <c r="C734" s="757" t="s">
        <v>7792</v>
      </c>
      <c r="D734" s="757" t="s">
        <v>1589</v>
      </c>
      <c r="E734" s="757" t="s">
        <v>222</v>
      </c>
      <c r="F734" s="757">
        <v>1</v>
      </c>
      <c r="G734" s="757">
        <v>3</v>
      </c>
      <c r="H734" s="649" t="str">
        <f>IF($E734="","",(VLOOKUP($E734,所属・種目コード!$B$2:$D$160,3,0)))</f>
        <v>031147</v>
      </c>
      <c r="I734" t="s">
        <v>3592</v>
      </c>
      <c r="J734" s="758" t="str">
        <f t="shared" si="45"/>
        <v>釜石中中</v>
      </c>
      <c r="K734" s="757" t="s">
        <v>2444</v>
      </c>
      <c r="L734" s="13" t="str">
        <f t="shared" si="44"/>
        <v>ｻｻｷ ﾕｳﾄ</v>
      </c>
      <c r="M734" s="772"/>
      <c r="O734" s="13">
        <v>873</v>
      </c>
      <c r="P734" s="647" t="s">
        <v>785</v>
      </c>
      <c r="Q734" s="757" t="s">
        <v>6613</v>
      </c>
      <c r="R734" s="757" t="s">
        <v>1992</v>
      </c>
      <c r="S734" s="757" t="s">
        <v>331</v>
      </c>
      <c r="T734" s="757" t="s">
        <v>4414</v>
      </c>
      <c r="U734" s="757">
        <v>3</v>
      </c>
      <c r="W734" s="649" t="str">
        <f>IF($S734="","",(VLOOKUP($S734,所属・種目コード!$B$2:$D$160,3,0)))</f>
        <v>031175</v>
      </c>
      <c r="X734" t="s">
        <v>3592</v>
      </c>
      <c r="Y734" s="758" t="str">
        <f t="shared" si="46"/>
        <v>滝沢南中中</v>
      </c>
      <c r="Z734" s="757" t="s">
        <v>5135</v>
      </c>
      <c r="AA734" s="769" t="str">
        <f t="shared" si="47"/>
        <v>ｲﾜｾ ｱﾕﾐ</v>
      </c>
    </row>
    <row r="735" spans="2:27" ht="17" customHeight="1">
      <c r="B735" s="757">
        <v>882</v>
      </c>
      <c r="C735" s="757" t="s">
        <v>7951</v>
      </c>
      <c r="D735" s="757" t="s">
        <v>1595</v>
      </c>
      <c r="E735" s="757" t="s">
        <v>222</v>
      </c>
      <c r="F735" s="757">
        <v>1</v>
      </c>
      <c r="G735" s="757">
        <v>3</v>
      </c>
      <c r="H735" s="649" t="str">
        <f>IF($E735="","",(VLOOKUP($E735,所属・種目コード!$B$2:$D$160,3,0)))</f>
        <v>031147</v>
      </c>
      <c r="I735" t="s">
        <v>3592</v>
      </c>
      <c r="J735" s="758" t="str">
        <f t="shared" si="45"/>
        <v>釜石中中</v>
      </c>
      <c r="K735" s="757" t="s">
        <v>3017</v>
      </c>
      <c r="L735" s="13" t="str">
        <f t="shared" si="44"/>
        <v>ｽｷﾞﾀ ﾋｶﾙ</v>
      </c>
      <c r="M735" s="772"/>
      <c r="O735" s="13">
        <v>874</v>
      </c>
      <c r="P735" s="647" t="s">
        <v>785</v>
      </c>
      <c r="Q735" s="757" t="s">
        <v>6614</v>
      </c>
      <c r="R735" s="757" t="s">
        <v>1993</v>
      </c>
      <c r="S735" s="757" t="s">
        <v>331</v>
      </c>
      <c r="T735" s="757" t="s">
        <v>4414</v>
      </c>
      <c r="U735" s="757">
        <v>3</v>
      </c>
      <c r="W735" s="649" t="str">
        <f>IF($S735="","",(VLOOKUP($S735,所属・種目コード!$B$2:$D$160,3,0)))</f>
        <v>031175</v>
      </c>
      <c r="X735" t="s">
        <v>3592</v>
      </c>
      <c r="Y735" s="758" t="str">
        <f t="shared" si="46"/>
        <v>滝沢南中中</v>
      </c>
      <c r="Z735" s="757" t="s">
        <v>5136</v>
      </c>
      <c r="AA735" s="769" t="str">
        <f t="shared" si="47"/>
        <v>ｵｵｸﾎﾞ ﾕｲ</v>
      </c>
    </row>
    <row r="736" spans="2:27" ht="17" customHeight="1">
      <c r="B736" s="757">
        <v>883</v>
      </c>
      <c r="C736" s="757" t="s">
        <v>7151</v>
      </c>
      <c r="D736" s="757" t="s">
        <v>1596</v>
      </c>
      <c r="E736" s="757" t="s">
        <v>222</v>
      </c>
      <c r="F736" s="757">
        <v>1</v>
      </c>
      <c r="G736" s="757">
        <v>3</v>
      </c>
      <c r="H736" s="649" t="str">
        <f>IF($E736="","",(VLOOKUP($E736,所属・種目コード!$B$2:$D$160,3,0)))</f>
        <v>031147</v>
      </c>
      <c r="I736" t="s">
        <v>3592</v>
      </c>
      <c r="J736" s="758" t="str">
        <f t="shared" si="45"/>
        <v>釜石中中</v>
      </c>
      <c r="K736" s="757" t="s">
        <v>3018</v>
      </c>
      <c r="L736" s="13" t="str">
        <f t="shared" si="44"/>
        <v>ｽｽﾞｷ ｶｽﾞｷ</v>
      </c>
      <c r="M736" s="772"/>
      <c r="O736" s="13">
        <v>875</v>
      </c>
      <c r="P736" s="647" t="s">
        <v>874</v>
      </c>
      <c r="Q736" s="757" t="s">
        <v>6615</v>
      </c>
      <c r="R736" s="757" t="s">
        <v>1994</v>
      </c>
      <c r="S736" s="757" t="s">
        <v>331</v>
      </c>
      <c r="T736" s="757" t="s">
        <v>4414</v>
      </c>
      <c r="U736" s="757">
        <v>3</v>
      </c>
      <c r="W736" s="649" t="str">
        <f>IF($S736="","",(VLOOKUP($S736,所属・種目コード!$B$2:$D$160,3,0)))</f>
        <v>031175</v>
      </c>
      <c r="X736" t="s">
        <v>3592</v>
      </c>
      <c r="Y736" s="758" t="str">
        <f t="shared" si="46"/>
        <v>滝沢南中中</v>
      </c>
      <c r="Z736" s="757" t="s">
        <v>5137</v>
      </c>
      <c r="AA736" s="769" t="str">
        <f t="shared" si="47"/>
        <v>ｻﾄｳ ﾉｴﾙ</v>
      </c>
    </row>
    <row r="737" spans="2:27" ht="17" customHeight="1">
      <c r="B737" s="757">
        <v>884</v>
      </c>
      <c r="C737" s="757" t="s">
        <v>7152</v>
      </c>
      <c r="D737" s="757" t="s">
        <v>1597</v>
      </c>
      <c r="E737" s="757" t="s">
        <v>222</v>
      </c>
      <c r="F737" s="757">
        <v>1</v>
      </c>
      <c r="G737" s="757">
        <v>3</v>
      </c>
      <c r="H737" s="649" t="str">
        <f>IF($E737="","",(VLOOKUP($E737,所属・種目コード!$B$2:$D$160,3,0)))</f>
        <v>031147</v>
      </c>
      <c r="I737" t="s">
        <v>3592</v>
      </c>
      <c r="J737" s="758" t="str">
        <f t="shared" si="45"/>
        <v>釜石中中</v>
      </c>
      <c r="K737" s="757" t="s">
        <v>3019</v>
      </c>
      <c r="L737" s="13" t="str">
        <f t="shared" si="44"/>
        <v>ﾀﾊﾗ ｿｳﾀﾞｲ</v>
      </c>
      <c r="M737" s="772"/>
      <c r="O737" s="13">
        <v>876</v>
      </c>
      <c r="P737" s="647" t="s">
        <v>874</v>
      </c>
      <c r="Q737" s="757" t="s">
        <v>2206</v>
      </c>
      <c r="R737" s="757" t="s">
        <v>1995</v>
      </c>
      <c r="S737" s="757" t="s">
        <v>331</v>
      </c>
      <c r="T737" s="757" t="s">
        <v>4414</v>
      </c>
      <c r="U737" s="757">
        <v>3</v>
      </c>
      <c r="W737" s="649" t="str">
        <f>IF($S737="","",(VLOOKUP($S737,所属・種目コード!$B$2:$D$160,3,0)))</f>
        <v>031175</v>
      </c>
      <c r="X737" t="s">
        <v>3592</v>
      </c>
      <c r="Y737" s="758" t="str">
        <f t="shared" si="46"/>
        <v>滝沢南中中</v>
      </c>
      <c r="Z737" s="757" t="s">
        <v>5138</v>
      </c>
      <c r="AA737" s="769" t="str">
        <f t="shared" si="47"/>
        <v>ﾀﾅｶ ﾅｵ</v>
      </c>
    </row>
    <row r="738" spans="2:27" ht="17" customHeight="1">
      <c r="B738" s="757">
        <v>885</v>
      </c>
      <c r="C738" s="757" t="s">
        <v>7153</v>
      </c>
      <c r="D738" s="757" t="s">
        <v>1598</v>
      </c>
      <c r="E738" s="757" t="s">
        <v>222</v>
      </c>
      <c r="F738" s="757">
        <v>1</v>
      </c>
      <c r="G738" s="757">
        <v>3</v>
      </c>
      <c r="H738" s="649" t="str">
        <f>IF($E738="","",(VLOOKUP($E738,所属・種目コード!$B$2:$D$160,3,0)))</f>
        <v>031147</v>
      </c>
      <c r="I738" t="s">
        <v>3592</v>
      </c>
      <c r="J738" s="758" t="str">
        <f t="shared" si="45"/>
        <v>釜石中中</v>
      </c>
      <c r="K738" s="757" t="s">
        <v>3020</v>
      </c>
      <c r="L738" s="13" t="str">
        <f t="shared" si="44"/>
        <v>ﾄｳﾎﾞｳ ﾋﾘｭｳ</v>
      </c>
      <c r="M738" s="772"/>
      <c r="O738" s="13">
        <v>877</v>
      </c>
      <c r="P738" s="647" t="s">
        <v>874</v>
      </c>
      <c r="Q738" s="757" t="s">
        <v>2207</v>
      </c>
      <c r="R738" s="757" t="s">
        <v>1996</v>
      </c>
      <c r="S738" s="757" t="s">
        <v>331</v>
      </c>
      <c r="T738" s="757" t="s">
        <v>4414</v>
      </c>
      <c r="U738" s="757">
        <v>3</v>
      </c>
      <c r="W738" s="649" t="str">
        <f>IF($S738="","",(VLOOKUP($S738,所属・種目コード!$B$2:$D$160,3,0)))</f>
        <v>031175</v>
      </c>
      <c r="X738" t="s">
        <v>3592</v>
      </c>
      <c r="Y738" s="758" t="str">
        <f t="shared" si="46"/>
        <v>滝沢南中中</v>
      </c>
      <c r="Z738" s="757" t="s">
        <v>5139</v>
      </c>
      <c r="AA738" s="769" t="str">
        <f t="shared" si="47"/>
        <v>ﾌｼﾞﾀ ﾕﾒｶ</v>
      </c>
    </row>
    <row r="739" spans="2:27" ht="17" customHeight="1">
      <c r="B739" s="757">
        <v>886</v>
      </c>
      <c r="C739" s="757" t="s">
        <v>7793</v>
      </c>
      <c r="D739" s="757" t="s">
        <v>1599</v>
      </c>
      <c r="E739" s="757" t="s">
        <v>222</v>
      </c>
      <c r="F739" s="757">
        <v>1</v>
      </c>
      <c r="G739" s="757">
        <v>2</v>
      </c>
      <c r="H739" s="649" t="str">
        <f>IF($E739="","",(VLOOKUP($E739,所属・種目コード!$B$2:$D$160,3,0)))</f>
        <v>031147</v>
      </c>
      <c r="I739" t="s">
        <v>3592</v>
      </c>
      <c r="J739" s="758" t="str">
        <f t="shared" si="45"/>
        <v>釜石中中</v>
      </c>
      <c r="K739" s="757" t="s">
        <v>3021</v>
      </c>
      <c r="L739" s="13" t="str">
        <f t="shared" si="44"/>
        <v>ｻｻｷ ﾈｵ</v>
      </c>
      <c r="M739" s="772"/>
      <c r="O739" s="13">
        <v>878</v>
      </c>
      <c r="P739" s="647" t="s">
        <v>874</v>
      </c>
      <c r="Q739" s="757" t="s">
        <v>2212</v>
      </c>
      <c r="R739" s="757" t="s">
        <v>2002</v>
      </c>
      <c r="S739" s="757" t="s">
        <v>331</v>
      </c>
      <c r="T739" s="757" t="s">
        <v>4414</v>
      </c>
      <c r="U739" s="757">
        <v>3</v>
      </c>
      <c r="W739" s="649" t="str">
        <f>IF($S739="","",(VLOOKUP($S739,所属・種目コード!$B$2:$D$160,3,0)))</f>
        <v>031175</v>
      </c>
      <c r="X739" t="s">
        <v>3592</v>
      </c>
      <c r="Y739" s="758" t="str">
        <f t="shared" si="46"/>
        <v>滝沢南中中</v>
      </c>
      <c r="Z739" s="757" t="s">
        <v>5140</v>
      </c>
      <c r="AA739" s="769" t="str">
        <f t="shared" si="47"/>
        <v>ﾑﾗｶﾐ ﾎﾉｶ</v>
      </c>
    </row>
    <row r="740" spans="2:27" ht="17" customHeight="1">
      <c r="B740" s="757">
        <v>887</v>
      </c>
      <c r="C740" s="757" t="s">
        <v>7794</v>
      </c>
      <c r="D740" s="757" t="s">
        <v>1600</v>
      </c>
      <c r="E740" s="757" t="s">
        <v>222</v>
      </c>
      <c r="F740" s="757">
        <v>1</v>
      </c>
      <c r="G740" s="757">
        <v>2</v>
      </c>
      <c r="H740" s="649" t="str">
        <f>IF($E740="","",(VLOOKUP($E740,所属・種目コード!$B$2:$D$160,3,0)))</f>
        <v>031147</v>
      </c>
      <c r="I740" t="s">
        <v>3592</v>
      </c>
      <c r="J740" s="758" t="str">
        <f t="shared" si="45"/>
        <v>釜石中中</v>
      </c>
      <c r="K740" s="757" t="s">
        <v>3022</v>
      </c>
      <c r="L740" s="13" t="str">
        <f t="shared" si="44"/>
        <v>ｻﾄｳ ﾘﾝﾀﾛｳ</v>
      </c>
      <c r="M740" s="772"/>
      <c r="O740" s="13">
        <v>879</v>
      </c>
      <c r="P740" s="647" t="s">
        <v>874</v>
      </c>
      <c r="Q740" s="757" t="s">
        <v>2208</v>
      </c>
      <c r="R740" s="757" t="s">
        <v>1997</v>
      </c>
      <c r="S740" s="757" t="s">
        <v>331</v>
      </c>
      <c r="T740" s="757" t="s">
        <v>4414</v>
      </c>
      <c r="U740" s="757">
        <v>3</v>
      </c>
      <c r="W740" s="649" t="str">
        <f>IF($S740="","",(VLOOKUP($S740,所属・種目コード!$B$2:$D$160,3,0)))</f>
        <v>031175</v>
      </c>
      <c r="X740" t="s">
        <v>3592</v>
      </c>
      <c r="Y740" s="758" t="str">
        <f t="shared" si="46"/>
        <v>滝沢南中中</v>
      </c>
      <c r="Z740" s="757" t="s">
        <v>5141</v>
      </c>
      <c r="AA740" s="769" t="str">
        <f t="shared" si="47"/>
        <v>ﾑﾗｶﾐ ﾐﾔﾋﾞ</v>
      </c>
    </row>
    <row r="741" spans="2:27" ht="17" customHeight="1">
      <c r="B741" s="757">
        <v>888</v>
      </c>
      <c r="C741" s="757" t="s">
        <v>7154</v>
      </c>
      <c r="D741" s="757" t="s">
        <v>1601</v>
      </c>
      <c r="E741" s="757" t="s">
        <v>222</v>
      </c>
      <c r="F741" s="757">
        <v>1</v>
      </c>
      <c r="G741" s="757">
        <v>2</v>
      </c>
      <c r="H741" s="649" t="str">
        <f>IF($E741="","",(VLOOKUP($E741,所属・種目コード!$B$2:$D$160,3,0)))</f>
        <v>031147</v>
      </c>
      <c r="I741" t="s">
        <v>3592</v>
      </c>
      <c r="J741" s="758" t="str">
        <f t="shared" si="45"/>
        <v>釜石中中</v>
      </c>
      <c r="K741" s="757" t="s">
        <v>3023</v>
      </c>
      <c r="L741" s="13" t="str">
        <f t="shared" si="44"/>
        <v>ｼﾄﾄﾐ ﾂﾊﾞｻ</v>
      </c>
      <c r="M741" s="772"/>
      <c r="O741" s="13">
        <v>880</v>
      </c>
      <c r="P741" s="647" t="s">
        <v>874</v>
      </c>
      <c r="Q741" s="757" t="s">
        <v>6616</v>
      </c>
      <c r="R741" s="757" t="s">
        <v>1998</v>
      </c>
      <c r="S741" s="757" t="s">
        <v>331</v>
      </c>
      <c r="T741" s="757" t="s">
        <v>4414</v>
      </c>
      <c r="U741" s="757">
        <v>2</v>
      </c>
      <c r="W741" s="649" t="str">
        <f>IF($S741="","",(VLOOKUP($S741,所属・種目コード!$B$2:$D$160,3,0)))</f>
        <v>031175</v>
      </c>
      <c r="X741" t="s">
        <v>3592</v>
      </c>
      <c r="Y741" s="758" t="str">
        <f t="shared" si="46"/>
        <v>滝沢南中中</v>
      </c>
      <c r="Z741" s="757" t="s">
        <v>5142</v>
      </c>
      <c r="AA741" s="769" t="str">
        <f t="shared" si="47"/>
        <v>ｵｲｶﾜ ﾘﾘｱ</v>
      </c>
    </row>
    <row r="742" spans="2:27" ht="17" customHeight="1">
      <c r="B742" s="757">
        <v>889</v>
      </c>
      <c r="C742" s="757" t="s">
        <v>7155</v>
      </c>
      <c r="D742" s="757" t="s">
        <v>4010</v>
      </c>
      <c r="E742" s="757" t="s">
        <v>141</v>
      </c>
      <c r="F742" s="757">
        <v>1</v>
      </c>
      <c r="G742" s="757">
        <v>3</v>
      </c>
      <c r="H742" s="649" t="str">
        <f>IF($E742="","",(VLOOKUP($E742,所属・種目コード!$B$2:$D$160,3,0)))</f>
        <v>031130</v>
      </c>
      <c r="I742" t="s">
        <v>3592</v>
      </c>
      <c r="J742" s="758" t="str">
        <f t="shared" si="45"/>
        <v>小本中中</v>
      </c>
      <c r="K742" s="757" t="s">
        <v>3024</v>
      </c>
      <c r="L742" s="13" t="str">
        <f t="shared" si="44"/>
        <v>ﾐｳﾗ ｹｲｽｹ</v>
      </c>
      <c r="M742" s="772"/>
      <c r="O742" s="13">
        <v>881</v>
      </c>
      <c r="P742" s="647" t="s">
        <v>874</v>
      </c>
      <c r="Q742" s="757" t="s">
        <v>6268</v>
      </c>
      <c r="R742" s="757" t="s">
        <v>5648</v>
      </c>
      <c r="S742" s="757" t="s">
        <v>331</v>
      </c>
      <c r="T742" s="757" t="s">
        <v>4414</v>
      </c>
      <c r="U742" s="757">
        <v>2</v>
      </c>
      <c r="W742" s="649" t="str">
        <f>IF($S742="","",(VLOOKUP($S742,所属・種目コード!$B$2:$D$160,3,0)))</f>
        <v>031175</v>
      </c>
      <c r="X742" t="s">
        <v>3592</v>
      </c>
      <c r="Y742" s="758" t="str">
        <f t="shared" si="46"/>
        <v>滝沢南中中</v>
      </c>
      <c r="Z742" s="757" t="s">
        <v>4894</v>
      </c>
      <c r="AA742" s="769" t="str">
        <f t="shared" si="47"/>
        <v>ｵﾉﾃﾞﾗ ｻｸﾗ</v>
      </c>
    </row>
    <row r="743" spans="2:27" ht="17" customHeight="1">
      <c r="B743" s="757">
        <v>890</v>
      </c>
      <c r="C743" s="757" t="s">
        <v>7950</v>
      </c>
      <c r="D743" s="757" t="s">
        <v>4011</v>
      </c>
      <c r="E743" s="757" t="s">
        <v>141</v>
      </c>
      <c r="F743" s="757">
        <v>1</v>
      </c>
      <c r="G743" s="757">
        <v>3</v>
      </c>
      <c r="H743" s="649" t="str">
        <f>IF($E743="","",(VLOOKUP($E743,所属・種目コード!$B$2:$D$160,3,0)))</f>
        <v>031130</v>
      </c>
      <c r="I743" t="s">
        <v>3592</v>
      </c>
      <c r="J743" s="758" t="str">
        <f t="shared" si="45"/>
        <v>小本中中</v>
      </c>
      <c r="K743" s="757" t="s">
        <v>3025</v>
      </c>
      <c r="L743" s="13" t="str">
        <f t="shared" si="44"/>
        <v>ﾐｳﾗ ﾚﾝ</v>
      </c>
      <c r="M743" s="772"/>
      <c r="O743" s="13">
        <v>882</v>
      </c>
      <c r="P743" s="647" t="s">
        <v>874</v>
      </c>
      <c r="Q743" s="757" t="s">
        <v>8033</v>
      </c>
      <c r="R743" s="757" t="s">
        <v>5804</v>
      </c>
      <c r="S743" s="757" t="s">
        <v>331</v>
      </c>
      <c r="T743" s="757" t="s">
        <v>4414</v>
      </c>
      <c r="U743" s="757">
        <v>2</v>
      </c>
      <c r="W743" s="649" t="str">
        <f>IF($S743="","",(VLOOKUP($S743,所属・種目コード!$B$2:$D$160,3,0)))</f>
        <v>031175</v>
      </c>
      <c r="X743" t="s">
        <v>3592</v>
      </c>
      <c r="Y743" s="758" t="str">
        <f t="shared" si="46"/>
        <v>滝沢南中中</v>
      </c>
      <c r="Z743" s="757" t="s">
        <v>5143</v>
      </c>
      <c r="AA743" s="769" t="str">
        <f t="shared" si="47"/>
        <v>ｸﾏｶﾞｲ ﾊﾙｶ</v>
      </c>
    </row>
    <row r="744" spans="2:27" ht="17" customHeight="1">
      <c r="B744" s="757">
        <v>891</v>
      </c>
      <c r="C744" s="757" t="s">
        <v>7795</v>
      </c>
      <c r="D744" s="757" t="s">
        <v>4012</v>
      </c>
      <c r="E744" s="757" t="s">
        <v>141</v>
      </c>
      <c r="F744" s="757">
        <v>1</v>
      </c>
      <c r="G744" s="757">
        <v>2</v>
      </c>
      <c r="H744" s="649" t="str">
        <f>IF($E744="","",(VLOOKUP($E744,所属・種目コード!$B$2:$D$160,3,0)))</f>
        <v>031130</v>
      </c>
      <c r="I744" t="s">
        <v>3592</v>
      </c>
      <c r="J744" s="758" t="str">
        <f t="shared" si="45"/>
        <v>小本中中</v>
      </c>
      <c r="K744" s="757" t="s">
        <v>3026</v>
      </c>
      <c r="L744" s="13" t="str">
        <f t="shared" si="44"/>
        <v>ｶﾀﾔﾏ ｴｲﾄ</v>
      </c>
      <c r="M744" s="772"/>
      <c r="O744" s="13">
        <v>883</v>
      </c>
      <c r="P744" s="647" t="s">
        <v>874</v>
      </c>
      <c r="Q744" s="757" t="s">
        <v>6617</v>
      </c>
      <c r="R744" s="757" t="s">
        <v>5805</v>
      </c>
      <c r="S744" s="757" t="s">
        <v>331</v>
      </c>
      <c r="T744" s="757" t="s">
        <v>4414</v>
      </c>
      <c r="U744" s="757">
        <v>2</v>
      </c>
      <c r="W744" s="649" t="str">
        <f>IF($S744="","",(VLOOKUP($S744,所属・種目コード!$B$2:$D$160,3,0)))</f>
        <v>031175</v>
      </c>
      <c r="X744" t="s">
        <v>3592</v>
      </c>
      <c r="Y744" s="758" t="str">
        <f t="shared" si="46"/>
        <v>滝沢南中中</v>
      </c>
      <c r="Z744" s="757" t="s">
        <v>5144</v>
      </c>
      <c r="AA744" s="769" t="str">
        <f t="shared" si="47"/>
        <v>ｻｻｷ ﾒｲ</v>
      </c>
    </row>
    <row r="745" spans="2:27" ht="17" customHeight="1">
      <c r="B745" s="757">
        <v>892</v>
      </c>
      <c r="C745" s="757" t="s">
        <v>7156</v>
      </c>
      <c r="D745" s="757" t="s">
        <v>4013</v>
      </c>
      <c r="E745" s="757" t="s">
        <v>141</v>
      </c>
      <c r="F745" s="757">
        <v>1</v>
      </c>
      <c r="G745" s="757">
        <v>2</v>
      </c>
      <c r="H745" s="649" t="str">
        <f>IF($E745="","",(VLOOKUP($E745,所属・種目コード!$B$2:$D$160,3,0)))</f>
        <v>031130</v>
      </c>
      <c r="I745" t="s">
        <v>3592</v>
      </c>
      <c r="J745" s="758" t="str">
        <f t="shared" si="45"/>
        <v>小本中中</v>
      </c>
      <c r="K745" s="757" t="s">
        <v>3027</v>
      </c>
      <c r="L745" s="13" t="str">
        <f t="shared" si="44"/>
        <v>ｶﾅｻﾞﾜ ｿｳｽｹ</v>
      </c>
      <c r="M745" s="772"/>
      <c r="O745" s="13">
        <v>884</v>
      </c>
      <c r="P745" s="647" t="s">
        <v>874</v>
      </c>
      <c r="Q745" s="757" t="s">
        <v>6269</v>
      </c>
      <c r="R745" s="757" t="s">
        <v>5806</v>
      </c>
      <c r="S745" s="757" t="s">
        <v>331</v>
      </c>
      <c r="T745" s="757" t="s">
        <v>4414</v>
      </c>
      <c r="U745" s="757">
        <v>2</v>
      </c>
      <c r="W745" s="649" t="str">
        <f>IF($S745="","",(VLOOKUP($S745,所属・種目コード!$B$2:$D$160,3,0)))</f>
        <v>031175</v>
      </c>
      <c r="X745" t="s">
        <v>3592</v>
      </c>
      <c r="Y745" s="758" t="str">
        <f t="shared" si="46"/>
        <v>滝沢南中中</v>
      </c>
      <c r="Z745" s="757" t="s">
        <v>5145</v>
      </c>
      <c r="AA745" s="769" t="str">
        <f t="shared" si="47"/>
        <v>ﾀｼﾛ ﾉﾉ</v>
      </c>
    </row>
    <row r="746" spans="2:27" ht="17" customHeight="1">
      <c r="B746" s="757">
        <v>893</v>
      </c>
      <c r="C746" s="757" t="s">
        <v>7796</v>
      </c>
      <c r="D746" s="757" t="s">
        <v>4014</v>
      </c>
      <c r="E746" s="757" t="s">
        <v>141</v>
      </c>
      <c r="F746" s="757">
        <v>1</v>
      </c>
      <c r="G746" s="757">
        <v>2</v>
      </c>
      <c r="H746" s="649" t="str">
        <f>IF($E746="","",(VLOOKUP($E746,所属・種目コード!$B$2:$D$160,3,0)))</f>
        <v>031130</v>
      </c>
      <c r="I746" t="s">
        <v>3592</v>
      </c>
      <c r="J746" s="758" t="str">
        <f t="shared" si="45"/>
        <v>小本中中</v>
      </c>
      <c r="K746" s="757" t="s">
        <v>3028</v>
      </c>
      <c r="L746" s="13" t="str">
        <f t="shared" si="44"/>
        <v>ｻｻｷ ｲｻｷ</v>
      </c>
      <c r="M746" s="772"/>
      <c r="O746" s="13">
        <v>885</v>
      </c>
      <c r="P746" s="647" t="s">
        <v>874</v>
      </c>
      <c r="Q746" s="757" t="s">
        <v>2209</v>
      </c>
      <c r="R746" s="757" t="s">
        <v>1999</v>
      </c>
      <c r="S746" s="757" t="s">
        <v>331</v>
      </c>
      <c r="T746" s="757" t="s">
        <v>4414</v>
      </c>
      <c r="U746" s="757">
        <v>2</v>
      </c>
      <c r="W746" s="649" t="str">
        <f>IF($S746="","",(VLOOKUP($S746,所属・種目コード!$B$2:$D$160,3,0)))</f>
        <v>031175</v>
      </c>
      <c r="X746" t="s">
        <v>3592</v>
      </c>
      <c r="Y746" s="758" t="str">
        <f t="shared" si="46"/>
        <v>滝沢南中中</v>
      </c>
      <c r="Z746" s="757" t="s">
        <v>5146</v>
      </c>
      <c r="AA746" s="769" t="str">
        <f t="shared" si="47"/>
        <v>ﾂﾉｶｹ ｱﾔｶ</v>
      </c>
    </row>
    <row r="747" spans="2:27" ht="17" customHeight="1">
      <c r="B747" s="757">
        <v>894</v>
      </c>
      <c r="C747" s="757" t="s">
        <v>7949</v>
      </c>
      <c r="D747" s="757" t="s">
        <v>4015</v>
      </c>
      <c r="E747" s="757" t="s">
        <v>141</v>
      </c>
      <c r="F747" s="757">
        <v>1</v>
      </c>
      <c r="G747" s="757">
        <v>2</v>
      </c>
      <c r="H747" s="649" t="str">
        <f>IF($E747="","",(VLOOKUP($E747,所属・種目コード!$B$2:$D$160,3,0)))</f>
        <v>031130</v>
      </c>
      <c r="I747" t="s">
        <v>3592</v>
      </c>
      <c r="J747" s="758" t="str">
        <f t="shared" si="45"/>
        <v>小本中中</v>
      </c>
      <c r="K747" s="757" t="s">
        <v>3029</v>
      </c>
      <c r="L747" s="13" t="str">
        <f t="shared" si="44"/>
        <v>ﾐｳﾗ ｲｵﾘ</v>
      </c>
      <c r="M747" s="772"/>
      <c r="O747" s="13">
        <v>886</v>
      </c>
      <c r="P747" s="647" t="s">
        <v>874</v>
      </c>
      <c r="Q747" s="757" t="s">
        <v>2210</v>
      </c>
      <c r="R747" s="757" t="s">
        <v>2000</v>
      </c>
      <c r="S747" s="757" t="s">
        <v>331</v>
      </c>
      <c r="T747" s="757" t="s">
        <v>4414</v>
      </c>
      <c r="U747" s="757">
        <v>2</v>
      </c>
      <c r="W747" s="649" t="str">
        <f>IF($S747="","",(VLOOKUP($S747,所属・種目コード!$B$2:$D$160,3,0)))</f>
        <v>031175</v>
      </c>
      <c r="X747" t="s">
        <v>3592</v>
      </c>
      <c r="Y747" s="758" t="str">
        <f t="shared" si="46"/>
        <v>滝沢南中中</v>
      </c>
      <c r="Z747" s="757" t="s">
        <v>5147</v>
      </c>
      <c r="AA747" s="769" t="str">
        <f t="shared" si="47"/>
        <v>ﾆｲﾇﾏ ﾚﾅ</v>
      </c>
    </row>
    <row r="748" spans="2:27" ht="17" customHeight="1">
      <c r="B748" s="757">
        <v>895</v>
      </c>
      <c r="C748" s="757" t="s">
        <v>7157</v>
      </c>
      <c r="D748" s="757" t="s">
        <v>1686</v>
      </c>
      <c r="E748" s="757" t="s">
        <v>141</v>
      </c>
      <c r="F748" s="757">
        <v>1</v>
      </c>
      <c r="G748" s="757">
        <v>2</v>
      </c>
      <c r="H748" s="649" t="str">
        <f>IF($E748="","",(VLOOKUP($E748,所属・種目コード!$B$2:$D$160,3,0)))</f>
        <v>031130</v>
      </c>
      <c r="I748" t="s">
        <v>3592</v>
      </c>
      <c r="J748" s="758" t="str">
        <f t="shared" si="45"/>
        <v>小本中中</v>
      </c>
      <c r="K748" s="757" t="s">
        <v>3030</v>
      </c>
      <c r="L748" s="13" t="str">
        <f t="shared" si="44"/>
        <v>ﾐｳﾗ ｶｻﾞﾄ</v>
      </c>
      <c r="M748" s="772"/>
      <c r="O748" s="13">
        <v>887</v>
      </c>
      <c r="P748" s="647" t="s">
        <v>874</v>
      </c>
      <c r="Q748" s="757" t="s">
        <v>2211</v>
      </c>
      <c r="R748" s="757" t="s">
        <v>2001</v>
      </c>
      <c r="S748" s="757" t="s">
        <v>331</v>
      </c>
      <c r="T748" s="757" t="s">
        <v>4414</v>
      </c>
      <c r="U748" s="757">
        <v>2</v>
      </c>
      <c r="W748" s="649" t="str">
        <f>IF($S748="","",(VLOOKUP($S748,所属・種目コード!$B$2:$D$160,3,0)))</f>
        <v>031175</v>
      </c>
      <c r="X748" t="s">
        <v>3592</v>
      </c>
      <c r="Y748" s="758" t="str">
        <f t="shared" si="46"/>
        <v>滝沢南中中</v>
      </c>
      <c r="Z748" s="757" t="s">
        <v>3238</v>
      </c>
      <c r="AA748" s="769" t="str">
        <f t="shared" si="47"/>
        <v>ﾏﾂﾓﾄ ﾘｵﾝ</v>
      </c>
    </row>
    <row r="749" spans="2:27" ht="17" customHeight="1">
      <c r="B749" s="757">
        <v>896</v>
      </c>
      <c r="C749" s="757" t="s">
        <v>7158</v>
      </c>
      <c r="D749" s="757" t="s">
        <v>4016</v>
      </c>
      <c r="E749" s="757" t="s">
        <v>141</v>
      </c>
      <c r="F749" s="757">
        <v>1</v>
      </c>
      <c r="G749" s="757">
        <v>2</v>
      </c>
      <c r="H749" s="649" t="str">
        <f>IF($E749="","",(VLOOKUP($E749,所属・種目コード!$B$2:$D$160,3,0)))</f>
        <v>031130</v>
      </c>
      <c r="I749" t="s">
        <v>3592</v>
      </c>
      <c r="J749" s="758" t="str">
        <f t="shared" si="45"/>
        <v>小本中中</v>
      </c>
      <c r="K749" s="757" t="s">
        <v>3031</v>
      </c>
      <c r="L749" s="13" t="str">
        <f t="shared" si="44"/>
        <v>ﾐｳﾗ ｶｽﾞｷ</v>
      </c>
      <c r="M749" s="772"/>
      <c r="O749" s="13">
        <v>888</v>
      </c>
      <c r="P749" s="647" t="s">
        <v>874</v>
      </c>
      <c r="Q749" s="757" t="s">
        <v>6270</v>
      </c>
      <c r="R749" s="757" t="s">
        <v>5807</v>
      </c>
      <c r="S749" s="757" t="s">
        <v>331</v>
      </c>
      <c r="T749" s="757" t="s">
        <v>4414</v>
      </c>
      <c r="U749" s="757">
        <v>2</v>
      </c>
      <c r="W749" s="649" t="str">
        <f>IF($S749="","",(VLOOKUP($S749,所属・種目コード!$B$2:$D$160,3,0)))</f>
        <v>031175</v>
      </c>
      <c r="X749" t="s">
        <v>3592</v>
      </c>
      <c r="Y749" s="758" t="str">
        <f t="shared" si="46"/>
        <v>滝沢南中中</v>
      </c>
      <c r="Z749" s="757" t="s">
        <v>5148</v>
      </c>
      <c r="AA749" s="769" t="str">
        <f t="shared" si="47"/>
        <v>ﾔﾏｸﾞﾁ ﾊﾅｺ</v>
      </c>
    </row>
    <row r="750" spans="2:27" ht="17" customHeight="1">
      <c r="B750" s="757">
        <v>897</v>
      </c>
      <c r="C750" s="757" t="s">
        <v>7159</v>
      </c>
      <c r="D750" s="757" t="s">
        <v>1694</v>
      </c>
      <c r="E750" s="757" t="s">
        <v>304</v>
      </c>
      <c r="F750" s="757">
        <v>1</v>
      </c>
      <c r="G750" s="757">
        <v>3</v>
      </c>
      <c r="H750" s="649" t="str">
        <f>IF($E750="","",(VLOOKUP($E750,所属・種目コード!$B$2:$D$160,3,0)))</f>
        <v>031168</v>
      </c>
      <c r="I750" t="s">
        <v>3592</v>
      </c>
      <c r="J750" s="758" t="str">
        <f t="shared" si="45"/>
        <v>紫波一中中</v>
      </c>
      <c r="K750" s="757" t="s">
        <v>3032</v>
      </c>
      <c r="L750" s="13" t="str">
        <f t="shared" si="44"/>
        <v>ｳﾒﾑﾗ ﾀﾞｲｽｹ</v>
      </c>
      <c r="M750" s="772"/>
      <c r="O750" s="13">
        <v>889</v>
      </c>
      <c r="P750" s="647" t="s">
        <v>874</v>
      </c>
      <c r="Q750" s="757" t="s">
        <v>8034</v>
      </c>
      <c r="R750" s="757" t="s">
        <v>5808</v>
      </c>
      <c r="S750" s="757" t="s">
        <v>436</v>
      </c>
      <c r="T750" s="757" t="s">
        <v>4414</v>
      </c>
      <c r="U750" s="757">
        <v>3</v>
      </c>
      <c r="W750" s="649" t="str">
        <f>IF($S750="","",(VLOOKUP($S750,所属・種目コード!$B$2:$D$160,3,0)))</f>
        <v>031240</v>
      </c>
      <c r="X750" t="s">
        <v>3592</v>
      </c>
      <c r="Y750" s="758" t="str">
        <f t="shared" si="46"/>
        <v>矢巾中中</v>
      </c>
      <c r="Z750" s="757" t="s">
        <v>5149</v>
      </c>
      <c r="AA750" s="769" t="str">
        <f t="shared" si="47"/>
        <v>ﾀｶﾊｼ ﾏｲ</v>
      </c>
    </row>
    <row r="751" spans="2:27" ht="17" customHeight="1">
      <c r="B751" s="757">
        <v>898</v>
      </c>
      <c r="C751" s="757" t="s">
        <v>7160</v>
      </c>
      <c r="D751" s="757" t="s">
        <v>1697</v>
      </c>
      <c r="E751" s="757" t="s">
        <v>304</v>
      </c>
      <c r="F751" s="757">
        <v>1</v>
      </c>
      <c r="G751" s="757">
        <v>3</v>
      </c>
      <c r="H751" s="649" t="str">
        <f>IF($E751="","",(VLOOKUP($E751,所属・種目コード!$B$2:$D$160,3,0)))</f>
        <v>031168</v>
      </c>
      <c r="I751" t="s">
        <v>3592</v>
      </c>
      <c r="J751" s="758" t="str">
        <f t="shared" si="45"/>
        <v>紫波一中中</v>
      </c>
      <c r="K751" s="757" t="s">
        <v>3033</v>
      </c>
      <c r="L751" s="13" t="str">
        <f t="shared" si="44"/>
        <v>ﾀｶﾊｼ ﾋﾛｷ</v>
      </c>
      <c r="M751" s="772"/>
      <c r="O751" s="13">
        <v>890</v>
      </c>
      <c r="P751" s="647" t="s">
        <v>874</v>
      </c>
      <c r="Q751" s="757" t="s">
        <v>6271</v>
      </c>
      <c r="R751" s="757" t="s">
        <v>5809</v>
      </c>
      <c r="S751" s="757" t="s">
        <v>436</v>
      </c>
      <c r="T751" s="757" t="s">
        <v>4414</v>
      </c>
      <c r="U751" s="757">
        <v>3</v>
      </c>
      <c r="W751" s="649" t="str">
        <f>IF($S751="","",(VLOOKUP($S751,所属・種目コード!$B$2:$D$160,3,0)))</f>
        <v>031240</v>
      </c>
      <c r="X751" t="s">
        <v>3592</v>
      </c>
      <c r="Y751" s="758" t="str">
        <f t="shared" si="46"/>
        <v>矢巾中中</v>
      </c>
      <c r="Z751" s="757" t="s">
        <v>5150</v>
      </c>
      <c r="AA751" s="769" t="str">
        <f t="shared" si="47"/>
        <v>ﾑﾗｶﾐ ﾒｲ</v>
      </c>
    </row>
    <row r="752" spans="2:27" ht="17" customHeight="1">
      <c r="B752" s="757">
        <v>899</v>
      </c>
      <c r="C752" s="757" t="s">
        <v>7161</v>
      </c>
      <c r="D752" s="757" t="s">
        <v>1700</v>
      </c>
      <c r="E752" s="757" t="s">
        <v>304</v>
      </c>
      <c r="F752" s="757">
        <v>1</v>
      </c>
      <c r="G752" s="757">
        <v>2</v>
      </c>
      <c r="H752" s="649" t="str">
        <f>IF($E752="","",(VLOOKUP($E752,所属・種目コード!$B$2:$D$160,3,0)))</f>
        <v>031168</v>
      </c>
      <c r="I752" t="s">
        <v>3592</v>
      </c>
      <c r="J752" s="758" t="str">
        <f t="shared" si="45"/>
        <v>紫波一中中</v>
      </c>
      <c r="K752" s="757" t="s">
        <v>3034</v>
      </c>
      <c r="L752" s="13" t="str">
        <f t="shared" si="44"/>
        <v>ﾌｸﾀﾞ ﾕｲﾄ</v>
      </c>
      <c r="M752" s="772"/>
      <c r="O752" s="13">
        <v>891</v>
      </c>
      <c r="P752" s="647" t="s">
        <v>874</v>
      </c>
      <c r="Q752" s="757" t="s">
        <v>6272</v>
      </c>
      <c r="R752" s="757" t="s">
        <v>5810</v>
      </c>
      <c r="S752" s="757" t="s">
        <v>436</v>
      </c>
      <c r="T752" s="757" t="s">
        <v>4414</v>
      </c>
      <c r="U752" s="757">
        <v>3</v>
      </c>
      <c r="W752" s="649" t="str">
        <f>IF($S752="","",(VLOOKUP($S752,所属・種目コード!$B$2:$D$160,3,0)))</f>
        <v>031240</v>
      </c>
      <c r="X752" t="s">
        <v>3592</v>
      </c>
      <c r="Y752" s="758" t="str">
        <f t="shared" si="46"/>
        <v>矢巾中中</v>
      </c>
      <c r="Z752" s="757" t="s">
        <v>5151</v>
      </c>
      <c r="AA752" s="769" t="str">
        <f t="shared" si="47"/>
        <v>ﾑﾛｵｶ ﾕﾗ</v>
      </c>
    </row>
    <row r="753" spans="2:27" ht="17" customHeight="1">
      <c r="B753" s="757">
        <v>900</v>
      </c>
      <c r="C753" s="757" t="s">
        <v>7162</v>
      </c>
      <c r="D753" s="757" t="s">
        <v>4017</v>
      </c>
      <c r="E753" s="757" t="s">
        <v>257</v>
      </c>
      <c r="F753" s="757">
        <v>1</v>
      </c>
      <c r="G753" s="757">
        <v>3</v>
      </c>
      <c r="H753" s="649" t="str">
        <f>IF($E753="","",(VLOOKUP($E753,所属・種目コード!$B$2:$D$160,3,0)))</f>
        <v>031156</v>
      </c>
      <c r="I753" t="s">
        <v>3592</v>
      </c>
      <c r="J753" s="758" t="str">
        <f t="shared" si="45"/>
        <v>久慈大川目中中</v>
      </c>
      <c r="K753" s="757" t="s">
        <v>3035</v>
      </c>
      <c r="L753" s="13" t="str">
        <f t="shared" si="44"/>
        <v>ｲﾅﾊﾞ ｻｸ</v>
      </c>
      <c r="M753" s="772"/>
      <c r="O753" s="13">
        <v>892</v>
      </c>
      <c r="P753" s="647" t="s">
        <v>874</v>
      </c>
      <c r="Q753" s="757" t="s">
        <v>6273</v>
      </c>
      <c r="R753" s="757" t="s">
        <v>5811</v>
      </c>
      <c r="S753" s="757" t="s">
        <v>436</v>
      </c>
      <c r="T753" s="757" t="s">
        <v>4414</v>
      </c>
      <c r="U753" s="757">
        <v>2</v>
      </c>
      <c r="W753" s="649" t="str">
        <f>IF($S753="","",(VLOOKUP($S753,所属・種目コード!$B$2:$D$160,3,0)))</f>
        <v>031240</v>
      </c>
      <c r="X753" t="s">
        <v>3592</v>
      </c>
      <c r="Y753" s="758" t="str">
        <f t="shared" si="46"/>
        <v>矢巾中中</v>
      </c>
      <c r="Z753" s="757" t="s">
        <v>5152</v>
      </c>
      <c r="AA753" s="769" t="str">
        <f t="shared" si="47"/>
        <v>ｻｲﾄｳ ｶﾅ</v>
      </c>
    </row>
    <row r="754" spans="2:27" ht="17" customHeight="1">
      <c r="B754" s="757">
        <v>901</v>
      </c>
      <c r="C754" s="757" t="s">
        <v>7163</v>
      </c>
      <c r="D754" s="757" t="s">
        <v>4018</v>
      </c>
      <c r="E754" s="757" t="s">
        <v>257</v>
      </c>
      <c r="F754" s="757">
        <v>1</v>
      </c>
      <c r="G754" s="757">
        <v>3</v>
      </c>
      <c r="H754" s="649" t="str">
        <f>IF($E754="","",(VLOOKUP($E754,所属・種目コード!$B$2:$D$160,3,0)))</f>
        <v>031156</v>
      </c>
      <c r="I754" t="s">
        <v>3592</v>
      </c>
      <c r="J754" s="758" t="str">
        <f t="shared" si="45"/>
        <v>久慈大川目中中</v>
      </c>
      <c r="K754" s="757" t="s">
        <v>3036</v>
      </c>
      <c r="L754" s="13" t="str">
        <f t="shared" si="44"/>
        <v>ｸﾄﾞｳ ｾｲﾀ</v>
      </c>
      <c r="M754" s="772"/>
      <c r="O754" s="13">
        <v>893</v>
      </c>
      <c r="P754" s="647" t="s">
        <v>874</v>
      </c>
      <c r="Q754" s="757" t="s">
        <v>6618</v>
      </c>
      <c r="R754" s="757" t="s">
        <v>5812</v>
      </c>
      <c r="S754" s="757" t="s">
        <v>436</v>
      </c>
      <c r="T754" s="757" t="s">
        <v>4414</v>
      </c>
      <c r="U754" s="757">
        <v>2</v>
      </c>
      <c r="W754" s="649" t="str">
        <f>IF($S754="","",(VLOOKUP($S754,所属・種目コード!$B$2:$D$160,3,0)))</f>
        <v>031240</v>
      </c>
      <c r="X754" t="s">
        <v>3592</v>
      </c>
      <c r="Y754" s="758" t="str">
        <f t="shared" si="46"/>
        <v>矢巾中中</v>
      </c>
      <c r="Z754" s="757" t="s">
        <v>5153</v>
      </c>
      <c r="AA754" s="769" t="str">
        <f t="shared" si="47"/>
        <v>ｻｻｷ ﾋﾅ</v>
      </c>
    </row>
    <row r="755" spans="2:27" ht="17" customHeight="1">
      <c r="B755" s="757">
        <v>902</v>
      </c>
      <c r="C755" s="757" t="s">
        <v>7948</v>
      </c>
      <c r="D755" s="757" t="s">
        <v>4019</v>
      </c>
      <c r="E755" s="757" t="s">
        <v>257</v>
      </c>
      <c r="F755" s="757">
        <v>1</v>
      </c>
      <c r="G755" s="757">
        <v>3</v>
      </c>
      <c r="H755" s="649" t="str">
        <f>IF($E755="","",(VLOOKUP($E755,所属・種目コード!$B$2:$D$160,3,0)))</f>
        <v>031156</v>
      </c>
      <c r="I755" t="s">
        <v>3592</v>
      </c>
      <c r="J755" s="758" t="str">
        <f t="shared" si="45"/>
        <v>久慈大川目中中</v>
      </c>
      <c r="K755" s="757" t="s">
        <v>3037</v>
      </c>
      <c r="L755" s="13" t="str">
        <f t="shared" si="44"/>
        <v>ｿｴﾀ ﾊｸ</v>
      </c>
      <c r="M755" s="772"/>
      <c r="O755" s="13">
        <v>894</v>
      </c>
      <c r="P755" s="647" t="s">
        <v>874</v>
      </c>
      <c r="Q755" s="757" t="s">
        <v>6274</v>
      </c>
      <c r="R755" s="757" t="s">
        <v>5813</v>
      </c>
      <c r="S755" s="757" t="s">
        <v>436</v>
      </c>
      <c r="T755" s="757" t="s">
        <v>4414</v>
      </c>
      <c r="U755" s="757">
        <v>2</v>
      </c>
      <c r="W755" s="649" t="str">
        <f>IF($S755="","",(VLOOKUP($S755,所属・種目コード!$B$2:$D$160,3,0)))</f>
        <v>031240</v>
      </c>
      <c r="X755" t="s">
        <v>3592</v>
      </c>
      <c r="Y755" s="758" t="str">
        <f t="shared" si="46"/>
        <v>矢巾中中</v>
      </c>
      <c r="Z755" s="757" t="s">
        <v>5154</v>
      </c>
      <c r="AA755" s="769" t="str">
        <f t="shared" si="47"/>
        <v>ｽｽﾞｷ ﾕｷﾅ</v>
      </c>
    </row>
    <row r="756" spans="2:27" ht="17" customHeight="1">
      <c r="B756" s="757">
        <v>903</v>
      </c>
      <c r="C756" s="757" t="s">
        <v>7164</v>
      </c>
      <c r="D756" s="757" t="s">
        <v>4020</v>
      </c>
      <c r="E756" s="757" t="s">
        <v>257</v>
      </c>
      <c r="F756" s="757">
        <v>1</v>
      </c>
      <c r="G756" s="757">
        <v>3</v>
      </c>
      <c r="H756" s="649" t="str">
        <f>IF($E756="","",(VLOOKUP($E756,所属・種目コード!$B$2:$D$160,3,0)))</f>
        <v>031156</v>
      </c>
      <c r="I756" t="s">
        <v>3592</v>
      </c>
      <c r="J756" s="758" t="str">
        <f t="shared" si="45"/>
        <v>久慈大川目中中</v>
      </c>
      <c r="K756" s="757" t="s">
        <v>3038</v>
      </c>
      <c r="L756" s="13" t="str">
        <f t="shared" si="44"/>
        <v>ﾀｶﾀﾞ ﾀｸﾐ</v>
      </c>
      <c r="M756" s="772"/>
      <c r="O756" s="13">
        <v>895</v>
      </c>
      <c r="P756" s="647" t="s">
        <v>874</v>
      </c>
      <c r="Q756" s="757" t="s">
        <v>6275</v>
      </c>
      <c r="R756" s="757" t="s">
        <v>5814</v>
      </c>
      <c r="S756" s="757" t="s">
        <v>436</v>
      </c>
      <c r="T756" s="757" t="s">
        <v>4414</v>
      </c>
      <c r="U756" s="757">
        <v>2</v>
      </c>
      <c r="W756" s="649" t="str">
        <f>IF($S756="","",(VLOOKUP($S756,所属・種目コード!$B$2:$D$160,3,0)))</f>
        <v>031240</v>
      </c>
      <c r="X756" t="s">
        <v>3592</v>
      </c>
      <c r="Y756" s="758" t="str">
        <f t="shared" si="46"/>
        <v>矢巾中中</v>
      </c>
      <c r="Z756" s="757" t="s">
        <v>5155</v>
      </c>
      <c r="AA756" s="769" t="str">
        <f t="shared" si="47"/>
        <v>ﾅｶﾞﾔﾏ ﾐｵ</v>
      </c>
    </row>
    <row r="757" spans="2:27" ht="17" customHeight="1">
      <c r="B757" s="757">
        <v>904</v>
      </c>
      <c r="C757" s="757" t="s">
        <v>7165</v>
      </c>
      <c r="D757" s="757" t="s">
        <v>4021</v>
      </c>
      <c r="E757" s="757" t="s">
        <v>257</v>
      </c>
      <c r="F757" s="757">
        <v>1</v>
      </c>
      <c r="G757" s="757">
        <v>2</v>
      </c>
      <c r="H757" s="649" t="str">
        <f>IF($E757="","",(VLOOKUP($E757,所属・種目コード!$B$2:$D$160,3,0)))</f>
        <v>031156</v>
      </c>
      <c r="I757" t="s">
        <v>3592</v>
      </c>
      <c r="J757" s="758" t="str">
        <f t="shared" si="45"/>
        <v>久慈大川目中中</v>
      </c>
      <c r="K757" s="757" t="s">
        <v>3039</v>
      </c>
      <c r="L757" s="13" t="str">
        <f t="shared" si="44"/>
        <v>ｵｸﾞﾗ ﾘｭｳｼﾝ</v>
      </c>
      <c r="M757" s="772"/>
      <c r="O757" s="13">
        <v>896</v>
      </c>
      <c r="P757" s="647" t="s">
        <v>874</v>
      </c>
      <c r="Q757" s="757" t="s">
        <v>6276</v>
      </c>
      <c r="R757" s="757" t="s">
        <v>5815</v>
      </c>
      <c r="S757" s="757" t="s">
        <v>218</v>
      </c>
      <c r="T757" s="757" t="s">
        <v>4414</v>
      </c>
      <c r="U757" s="757">
        <v>3</v>
      </c>
      <c r="W757" s="649" t="str">
        <f>IF($S757="","",(VLOOKUP($S757,所属・種目コード!$B$2:$D$160,3,0)))</f>
        <v>031146</v>
      </c>
      <c r="X757" t="s">
        <v>3592</v>
      </c>
      <c r="Y757" s="758" t="str">
        <f t="shared" si="46"/>
        <v>釜石甲子中中</v>
      </c>
      <c r="Z757" s="757" t="s">
        <v>5156</v>
      </c>
      <c r="AA757" s="769" t="str">
        <f t="shared" si="47"/>
        <v>ｲｼﾑﾗ ﾐｽｽﾞ</v>
      </c>
    </row>
    <row r="758" spans="2:27" ht="17" customHeight="1">
      <c r="B758" s="757">
        <v>905</v>
      </c>
      <c r="C758" s="757" t="s">
        <v>7166</v>
      </c>
      <c r="D758" s="757" t="s">
        <v>4022</v>
      </c>
      <c r="E758" s="757" t="s">
        <v>257</v>
      </c>
      <c r="F758" s="757">
        <v>1</v>
      </c>
      <c r="G758" s="757">
        <v>2</v>
      </c>
      <c r="H758" s="649" t="str">
        <f>IF($E758="","",(VLOOKUP($E758,所属・種目コード!$B$2:$D$160,3,0)))</f>
        <v>031156</v>
      </c>
      <c r="I758" t="s">
        <v>3592</v>
      </c>
      <c r="J758" s="758" t="str">
        <f t="shared" si="45"/>
        <v>久慈大川目中中</v>
      </c>
      <c r="K758" s="757" t="s">
        <v>3040</v>
      </c>
      <c r="L758" s="13" t="str">
        <f t="shared" si="44"/>
        <v>ｿｴﾀ ｷﾗﾄ</v>
      </c>
      <c r="M758" s="772"/>
      <c r="O758" s="13">
        <v>897</v>
      </c>
      <c r="P758" s="647" t="s">
        <v>874</v>
      </c>
      <c r="Q758" s="757" t="s">
        <v>6277</v>
      </c>
      <c r="R758" s="757" t="s">
        <v>5816</v>
      </c>
      <c r="S758" s="757" t="s">
        <v>218</v>
      </c>
      <c r="T758" s="757" t="s">
        <v>4414</v>
      </c>
      <c r="U758" s="757">
        <v>3</v>
      </c>
      <c r="W758" s="649" t="str">
        <f>IF($S758="","",(VLOOKUP($S758,所属・種目コード!$B$2:$D$160,3,0)))</f>
        <v>031146</v>
      </c>
      <c r="X758" t="s">
        <v>3592</v>
      </c>
      <c r="Y758" s="758" t="str">
        <f t="shared" si="46"/>
        <v>釜石甲子中中</v>
      </c>
      <c r="Z758" s="757" t="s">
        <v>5157</v>
      </c>
      <c r="AA758" s="769" t="str">
        <f t="shared" si="47"/>
        <v>ｷｸﾁ ﾉﾝﾉ</v>
      </c>
    </row>
    <row r="759" spans="2:27" ht="17" customHeight="1">
      <c r="B759" s="757">
        <v>906</v>
      </c>
      <c r="C759" s="757" t="s">
        <v>7167</v>
      </c>
      <c r="D759" s="757" t="s">
        <v>4023</v>
      </c>
      <c r="E759" s="757" t="s">
        <v>257</v>
      </c>
      <c r="F759" s="757">
        <v>1</v>
      </c>
      <c r="G759" s="757">
        <v>2</v>
      </c>
      <c r="H759" s="649" t="str">
        <f>IF($E759="","",(VLOOKUP($E759,所属・種目コード!$B$2:$D$160,3,0)))</f>
        <v>031156</v>
      </c>
      <c r="I759" t="s">
        <v>3592</v>
      </c>
      <c r="J759" s="758" t="str">
        <f t="shared" si="45"/>
        <v>久慈大川目中中</v>
      </c>
      <c r="K759" s="757" t="s">
        <v>3041</v>
      </c>
      <c r="L759" s="13" t="str">
        <f t="shared" si="44"/>
        <v>ﾌﾀﾏﾀ ﾊﾙｷ</v>
      </c>
      <c r="M759" s="772"/>
      <c r="O759" s="13">
        <v>898</v>
      </c>
      <c r="P759" s="647" t="s">
        <v>874</v>
      </c>
      <c r="Q759" s="757" t="s">
        <v>6278</v>
      </c>
      <c r="R759" s="757" t="s">
        <v>5817</v>
      </c>
      <c r="S759" s="757" t="s">
        <v>218</v>
      </c>
      <c r="T759" s="757" t="s">
        <v>4414</v>
      </c>
      <c r="U759" s="757">
        <v>3</v>
      </c>
      <c r="W759" s="649" t="str">
        <f>IF($S759="","",(VLOOKUP($S759,所属・種目コード!$B$2:$D$160,3,0)))</f>
        <v>031146</v>
      </c>
      <c r="X759" t="s">
        <v>3592</v>
      </c>
      <c r="Y759" s="758" t="str">
        <f t="shared" si="46"/>
        <v>釜石甲子中中</v>
      </c>
      <c r="Z759" s="757" t="s">
        <v>5158</v>
      </c>
      <c r="AA759" s="769" t="str">
        <f t="shared" si="47"/>
        <v>ｷｸﾁ ﾕｳﾘ</v>
      </c>
    </row>
    <row r="760" spans="2:27" ht="17" customHeight="1">
      <c r="B760" s="757">
        <v>907</v>
      </c>
      <c r="C760" s="757" t="s">
        <v>6178</v>
      </c>
      <c r="D760" s="757" t="s">
        <v>905</v>
      </c>
      <c r="E760" s="757" t="s">
        <v>438</v>
      </c>
      <c r="F760" s="757">
        <v>1</v>
      </c>
      <c r="G760" s="757">
        <v>3</v>
      </c>
      <c r="H760" s="649" t="str">
        <f>IF($E760="","",(VLOOKUP($E760,所属・種目コード!$B$2:$D$160,3,0)))</f>
        <v>031242</v>
      </c>
      <c r="I760" t="s">
        <v>3592</v>
      </c>
      <c r="J760" s="758" t="str">
        <f t="shared" si="45"/>
        <v>山田中中</v>
      </c>
      <c r="K760" s="757" t="s">
        <v>3042</v>
      </c>
      <c r="L760" s="13" t="str">
        <f t="shared" si="44"/>
        <v>ｱﾍﾞ ﾋﾅﾀ</v>
      </c>
      <c r="M760" s="772"/>
      <c r="O760" s="13">
        <v>899</v>
      </c>
      <c r="P760" s="647" t="s">
        <v>874</v>
      </c>
      <c r="Q760" s="757" t="s">
        <v>6619</v>
      </c>
      <c r="R760" s="757" t="s">
        <v>5818</v>
      </c>
      <c r="S760" s="757" t="s">
        <v>218</v>
      </c>
      <c r="T760" s="757" t="s">
        <v>4414</v>
      </c>
      <c r="U760" s="757">
        <v>3</v>
      </c>
      <c r="W760" s="649" t="str">
        <f>IF($S760="","",(VLOOKUP($S760,所属・種目コード!$B$2:$D$160,3,0)))</f>
        <v>031146</v>
      </c>
      <c r="X760" t="s">
        <v>3592</v>
      </c>
      <c r="Y760" s="758" t="str">
        <f t="shared" si="46"/>
        <v>釜石甲子中中</v>
      </c>
      <c r="Z760" s="757" t="s">
        <v>5159</v>
      </c>
      <c r="AA760" s="769" t="str">
        <f t="shared" si="47"/>
        <v>ｻﾉ ﾎﾅﾐ</v>
      </c>
    </row>
    <row r="761" spans="2:27" ht="17" customHeight="1">
      <c r="B761" s="757">
        <v>908</v>
      </c>
      <c r="C761" s="757" t="s">
        <v>7168</v>
      </c>
      <c r="D761" s="757" t="s">
        <v>4024</v>
      </c>
      <c r="E761" s="757" t="s">
        <v>438</v>
      </c>
      <c r="F761" s="757">
        <v>1</v>
      </c>
      <c r="G761" s="757">
        <v>3</v>
      </c>
      <c r="H761" s="649" t="str">
        <f>IF($E761="","",(VLOOKUP($E761,所属・種目コード!$B$2:$D$160,3,0)))</f>
        <v>031242</v>
      </c>
      <c r="I761" t="s">
        <v>3592</v>
      </c>
      <c r="J761" s="758" t="str">
        <f t="shared" si="45"/>
        <v>山田中中</v>
      </c>
      <c r="K761" s="757" t="s">
        <v>3043</v>
      </c>
      <c r="L761" s="13" t="str">
        <f t="shared" si="44"/>
        <v>ｲｺﾏ ｶｽﾞﾏ</v>
      </c>
      <c r="M761" s="772"/>
      <c r="O761" s="13">
        <v>900</v>
      </c>
      <c r="P761" s="647" t="s">
        <v>874</v>
      </c>
      <c r="Q761" s="757" t="s">
        <v>6279</v>
      </c>
      <c r="R761" s="757" t="s">
        <v>5819</v>
      </c>
      <c r="S761" s="757" t="s">
        <v>218</v>
      </c>
      <c r="T761" s="757" t="s">
        <v>4414</v>
      </c>
      <c r="U761" s="757">
        <v>3</v>
      </c>
      <c r="W761" s="649" t="str">
        <f>IF($S761="","",(VLOOKUP($S761,所属・種目コード!$B$2:$D$160,3,0)))</f>
        <v>031146</v>
      </c>
      <c r="X761" t="s">
        <v>3592</v>
      </c>
      <c r="Y761" s="758" t="str">
        <f t="shared" si="46"/>
        <v>釜石甲子中中</v>
      </c>
      <c r="Z761" s="757" t="s">
        <v>5160</v>
      </c>
      <c r="AA761" s="769" t="str">
        <f t="shared" si="47"/>
        <v>ｽｽﾞｷ ｷﾗﾘ</v>
      </c>
    </row>
    <row r="762" spans="2:27" ht="17" customHeight="1">
      <c r="B762" s="757">
        <v>909</v>
      </c>
      <c r="C762" s="757" t="s">
        <v>7797</v>
      </c>
      <c r="D762" s="757" t="s">
        <v>1589</v>
      </c>
      <c r="E762" s="757" t="s">
        <v>438</v>
      </c>
      <c r="F762" s="757">
        <v>1</v>
      </c>
      <c r="G762" s="757">
        <v>3</v>
      </c>
      <c r="H762" s="649" t="str">
        <f>IF($E762="","",(VLOOKUP($E762,所属・種目コード!$B$2:$D$160,3,0)))</f>
        <v>031242</v>
      </c>
      <c r="I762" t="s">
        <v>3592</v>
      </c>
      <c r="J762" s="758" t="str">
        <f t="shared" si="45"/>
        <v>山田中中</v>
      </c>
      <c r="K762" s="757" t="s">
        <v>2444</v>
      </c>
      <c r="L762" s="13" t="str">
        <f t="shared" si="44"/>
        <v>ｻｻｷ ﾕｳﾄ</v>
      </c>
      <c r="M762" s="772"/>
      <c r="O762" s="13">
        <v>901</v>
      </c>
      <c r="P762" s="647" t="s">
        <v>874</v>
      </c>
      <c r="Q762" s="757" t="s">
        <v>6280</v>
      </c>
      <c r="R762" s="757" t="s">
        <v>5820</v>
      </c>
      <c r="S762" s="757" t="s">
        <v>218</v>
      </c>
      <c r="T762" s="757" t="s">
        <v>4414</v>
      </c>
      <c r="U762" s="757">
        <v>2</v>
      </c>
      <c r="W762" s="649" t="str">
        <f>IF($S762="","",(VLOOKUP($S762,所属・種目コード!$B$2:$D$160,3,0)))</f>
        <v>031146</v>
      </c>
      <c r="X762" t="s">
        <v>3592</v>
      </c>
      <c r="Y762" s="758" t="str">
        <f t="shared" si="46"/>
        <v>釜石甲子中中</v>
      </c>
      <c r="Z762" s="757" t="s">
        <v>5161</v>
      </c>
      <c r="AA762" s="769" t="str">
        <f t="shared" si="47"/>
        <v>ｱﾗｲ ﾐﾕ</v>
      </c>
    </row>
    <row r="763" spans="2:27" ht="17" customHeight="1">
      <c r="B763" s="757">
        <v>910</v>
      </c>
      <c r="C763" s="757" t="s">
        <v>7947</v>
      </c>
      <c r="D763" s="757" t="s">
        <v>4025</v>
      </c>
      <c r="E763" s="757" t="s">
        <v>438</v>
      </c>
      <c r="F763" s="757">
        <v>1</v>
      </c>
      <c r="G763" s="757">
        <v>3</v>
      </c>
      <c r="H763" s="649" t="str">
        <f>IF($E763="","",(VLOOKUP($E763,所属・種目コード!$B$2:$D$160,3,0)))</f>
        <v>031242</v>
      </c>
      <c r="I763" t="s">
        <v>3592</v>
      </c>
      <c r="J763" s="758" t="str">
        <f t="shared" si="45"/>
        <v>山田中中</v>
      </c>
      <c r="K763" s="757" t="s">
        <v>3044</v>
      </c>
      <c r="L763" s="13" t="str">
        <f t="shared" si="44"/>
        <v>ｻﾄｳ ｱﾏﾈ</v>
      </c>
      <c r="M763" s="772"/>
      <c r="O763" s="13">
        <v>902</v>
      </c>
      <c r="P763" s="647" t="s">
        <v>874</v>
      </c>
      <c r="Q763" s="757" t="s">
        <v>6281</v>
      </c>
      <c r="R763" s="757" t="s">
        <v>5821</v>
      </c>
      <c r="S763" s="757" t="s">
        <v>218</v>
      </c>
      <c r="T763" s="757" t="s">
        <v>4414</v>
      </c>
      <c r="U763" s="757">
        <v>2</v>
      </c>
      <c r="W763" s="649" t="str">
        <f>IF($S763="","",(VLOOKUP($S763,所属・種目コード!$B$2:$D$160,3,0)))</f>
        <v>031146</v>
      </c>
      <c r="X763" t="s">
        <v>3592</v>
      </c>
      <c r="Y763" s="758" t="str">
        <f t="shared" si="46"/>
        <v>釜石甲子中中</v>
      </c>
      <c r="Z763" s="757" t="s">
        <v>5162</v>
      </c>
      <c r="AA763" s="769" t="str">
        <f t="shared" si="47"/>
        <v>ｲﾄｳ ﾕﾒ</v>
      </c>
    </row>
    <row r="764" spans="2:27" ht="17" customHeight="1">
      <c r="B764" s="757">
        <v>911</v>
      </c>
      <c r="C764" s="757" t="s">
        <v>7169</v>
      </c>
      <c r="D764" s="757" t="s">
        <v>1657</v>
      </c>
      <c r="E764" s="757" t="s">
        <v>438</v>
      </c>
      <c r="F764" s="757">
        <v>1</v>
      </c>
      <c r="G764" s="757">
        <v>3</v>
      </c>
      <c r="H764" s="649" t="str">
        <f>IF($E764="","",(VLOOKUP($E764,所属・種目コード!$B$2:$D$160,3,0)))</f>
        <v>031242</v>
      </c>
      <c r="I764" t="s">
        <v>3592</v>
      </c>
      <c r="J764" s="758" t="str">
        <f t="shared" si="45"/>
        <v>山田中中</v>
      </c>
      <c r="K764" s="757" t="s">
        <v>3045</v>
      </c>
      <c r="L764" s="13" t="str">
        <f t="shared" si="44"/>
        <v>ｻﾄｳ ｷｮｳﾔ</v>
      </c>
      <c r="M764" s="772"/>
      <c r="O764" s="13">
        <v>903</v>
      </c>
      <c r="P764" s="647" t="s">
        <v>874</v>
      </c>
      <c r="Q764" s="757" t="s">
        <v>6282</v>
      </c>
      <c r="R764" s="757" t="s">
        <v>5822</v>
      </c>
      <c r="S764" s="757" t="s">
        <v>218</v>
      </c>
      <c r="T764" s="757" t="s">
        <v>4414</v>
      </c>
      <c r="U764" s="757">
        <v>2</v>
      </c>
      <c r="W764" s="649" t="str">
        <f>IF($S764="","",(VLOOKUP($S764,所属・種目コード!$B$2:$D$160,3,0)))</f>
        <v>031146</v>
      </c>
      <c r="X764" t="s">
        <v>3592</v>
      </c>
      <c r="Y764" s="758" t="str">
        <f t="shared" si="46"/>
        <v>釜石甲子中中</v>
      </c>
      <c r="Z764" s="757" t="s">
        <v>5163</v>
      </c>
      <c r="AA764" s="769" t="str">
        <f t="shared" si="47"/>
        <v>ｵｵﾀｷ ﾏｵ</v>
      </c>
    </row>
    <row r="765" spans="2:27" ht="17" customHeight="1">
      <c r="B765" s="757">
        <v>912</v>
      </c>
      <c r="C765" s="757" t="s">
        <v>7170</v>
      </c>
      <c r="D765" s="757" t="s">
        <v>1658</v>
      </c>
      <c r="E765" s="757" t="s">
        <v>438</v>
      </c>
      <c r="F765" s="757">
        <v>1</v>
      </c>
      <c r="G765" s="757">
        <v>3</v>
      </c>
      <c r="H765" s="649" t="str">
        <f>IF($E765="","",(VLOOKUP($E765,所属・種目コード!$B$2:$D$160,3,0)))</f>
        <v>031242</v>
      </c>
      <c r="I765" t="s">
        <v>3592</v>
      </c>
      <c r="J765" s="758" t="str">
        <f t="shared" si="45"/>
        <v>山田中中</v>
      </c>
      <c r="K765" s="757" t="s">
        <v>3046</v>
      </c>
      <c r="L765" s="13" t="str">
        <f t="shared" si="44"/>
        <v>ｽｽﾞｷ ﾀｲﾁ</v>
      </c>
      <c r="M765" s="772"/>
      <c r="O765" s="13">
        <v>904</v>
      </c>
      <c r="P765" s="647" t="s">
        <v>874</v>
      </c>
      <c r="Q765" s="757" t="s">
        <v>6283</v>
      </c>
      <c r="R765" s="757" t="s">
        <v>5823</v>
      </c>
      <c r="S765" s="757" t="s">
        <v>218</v>
      </c>
      <c r="T765" s="757" t="s">
        <v>4414</v>
      </c>
      <c r="U765" s="757">
        <v>2</v>
      </c>
      <c r="W765" s="649" t="str">
        <f>IF($S765="","",(VLOOKUP($S765,所属・種目コード!$B$2:$D$160,3,0)))</f>
        <v>031146</v>
      </c>
      <c r="X765" t="s">
        <v>3592</v>
      </c>
      <c r="Y765" s="758" t="str">
        <f t="shared" si="46"/>
        <v>釜石甲子中中</v>
      </c>
      <c r="Z765" s="757" t="s">
        <v>5164</v>
      </c>
      <c r="AA765" s="769" t="str">
        <f t="shared" si="47"/>
        <v>ｻﾉ ﾐﾋﾛ</v>
      </c>
    </row>
    <row r="766" spans="2:27" ht="17" customHeight="1">
      <c r="B766" s="757">
        <v>913</v>
      </c>
      <c r="C766" s="757" t="s">
        <v>7171</v>
      </c>
      <c r="D766" s="757" t="s">
        <v>1659</v>
      </c>
      <c r="E766" s="757" t="s">
        <v>438</v>
      </c>
      <c r="F766" s="757">
        <v>1</v>
      </c>
      <c r="G766" s="757">
        <v>3</v>
      </c>
      <c r="H766" s="649" t="str">
        <f>IF($E766="","",(VLOOKUP($E766,所属・種目コード!$B$2:$D$160,3,0)))</f>
        <v>031242</v>
      </c>
      <c r="I766" t="s">
        <v>3592</v>
      </c>
      <c r="J766" s="758" t="str">
        <f t="shared" si="45"/>
        <v>山田中中</v>
      </c>
      <c r="K766" s="757" t="s">
        <v>3047</v>
      </c>
      <c r="L766" s="13" t="str">
        <f t="shared" si="44"/>
        <v>ﾅｶﾑﾗ ｲﾌﾞｷ</v>
      </c>
      <c r="M766" s="772"/>
      <c r="O766" s="13">
        <v>905</v>
      </c>
      <c r="P766" s="647" t="s">
        <v>874</v>
      </c>
      <c r="Q766" s="757" t="s">
        <v>1003</v>
      </c>
      <c r="R766" s="757" t="s">
        <v>974</v>
      </c>
      <c r="S766" s="757" t="s">
        <v>218</v>
      </c>
      <c r="T766" s="757" t="s">
        <v>4414</v>
      </c>
      <c r="U766" s="757">
        <v>3</v>
      </c>
      <c r="W766" s="649" t="str">
        <f>IF($S766="","",(VLOOKUP($S766,所属・種目コード!$B$2:$D$160,3,0)))</f>
        <v>031146</v>
      </c>
      <c r="X766" t="s">
        <v>3592</v>
      </c>
      <c r="Y766" s="758" t="str">
        <f t="shared" si="46"/>
        <v>釜石甲子中中</v>
      </c>
      <c r="Z766" s="757" t="s">
        <v>5165</v>
      </c>
      <c r="AA766" s="769" t="str">
        <f t="shared" si="47"/>
        <v>ﾑｸｼ ﾐﾊﾙ</v>
      </c>
    </row>
    <row r="767" spans="2:27" ht="17" customHeight="1">
      <c r="B767" s="757">
        <v>914</v>
      </c>
      <c r="C767" s="757" t="s">
        <v>7946</v>
      </c>
      <c r="D767" s="757" t="s">
        <v>1087</v>
      </c>
      <c r="E767" s="757" t="s">
        <v>438</v>
      </c>
      <c r="F767" s="757">
        <v>1</v>
      </c>
      <c r="G767" s="757">
        <v>3</v>
      </c>
      <c r="H767" s="649" t="str">
        <f>IF($E767="","",(VLOOKUP($E767,所属・種目コード!$B$2:$D$160,3,0)))</f>
        <v>031242</v>
      </c>
      <c r="I767" t="s">
        <v>3592</v>
      </c>
      <c r="J767" s="758" t="str">
        <f t="shared" si="45"/>
        <v>山田中中</v>
      </c>
      <c r="K767" s="757" t="s">
        <v>3048</v>
      </c>
      <c r="L767" s="13" t="str">
        <f t="shared" si="44"/>
        <v>ﾇｶﾓﾘ ﾋｶﾙ</v>
      </c>
      <c r="M767" s="772"/>
      <c r="O767" s="13">
        <v>906</v>
      </c>
      <c r="P767" s="647" t="s">
        <v>805</v>
      </c>
      <c r="Q767" s="757" t="s">
        <v>6284</v>
      </c>
      <c r="R767" s="757" t="s">
        <v>5824</v>
      </c>
      <c r="S767" s="757" t="s">
        <v>308</v>
      </c>
      <c r="T767" s="757" t="s">
        <v>4414</v>
      </c>
      <c r="U767" s="757">
        <v>3</v>
      </c>
      <c r="W767" s="649" t="str">
        <f>IF($S767="","",(VLOOKUP($S767,所属・種目コード!$B$2:$D$160,3,0)))</f>
        <v>031169</v>
      </c>
      <c r="X767" t="s">
        <v>3592</v>
      </c>
      <c r="Y767" s="758" t="str">
        <f t="shared" si="46"/>
        <v>紫波三中中</v>
      </c>
      <c r="Z767" s="757" t="s">
        <v>5166</v>
      </c>
      <c r="AA767" s="769" t="str">
        <f t="shared" si="47"/>
        <v>ｳﾗﾀ ﾕｳｶ</v>
      </c>
    </row>
    <row r="768" spans="2:27" ht="17" customHeight="1">
      <c r="B768" s="757">
        <v>915</v>
      </c>
      <c r="C768" s="757" t="s">
        <v>7172</v>
      </c>
      <c r="D768" s="757" t="s">
        <v>4026</v>
      </c>
      <c r="E768" s="757" t="s">
        <v>438</v>
      </c>
      <c r="F768" s="757">
        <v>1</v>
      </c>
      <c r="G768" s="757">
        <v>3</v>
      </c>
      <c r="H768" s="649" t="str">
        <f>IF($E768="","",(VLOOKUP($E768,所属・種目コード!$B$2:$D$160,3,0)))</f>
        <v>031242</v>
      </c>
      <c r="I768" t="s">
        <v>3592</v>
      </c>
      <c r="J768" s="758" t="str">
        <f t="shared" si="45"/>
        <v>山田中中</v>
      </c>
      <c r="K768" s="757" t="s">
        <v>3049</v>
      </c>
      <c r="L768" s="13" t="str">
        <f t="shared" si="44"/>
        <v>ﾇﾏｻﾞｷ ｺｳﾀ</v>
      </c>
      <c r="M768" s="772"/>
      <c r="O768" s="13">
        <v>907</v>
      </c>
      <c r="P768" s="647" t="s">
        <v>805</v>
      </c>
      <c r="Q768" s="757" t="s">
        <v>6285</v>
      </c>
      <c r="R768" s="757" t="s">
        <v>5825</v>
      </c>
      <c r="S768" s="757" t="s">
        <v>308</v>
      </c>
      <c r="T768" s="757" t="s">
        <v>4414</v>
      </c>
      <c r="U768" s="757">
        <v>3</v>
      </c>
      <c r="W768" s="649" t="str">
        <f>IF($S768="","",(VLOOKUP($S768,所属・種目コード!$B$2:$D$160,3,0)))</f>
        <v>031169</v>
      </c>
      <c r="X768" t="s">
        <v>3592</v>
      </c>
      <c r="Y768" s="758" t="str">
        <f t="shared" si="46"/>
        <v>紫波三中中</v>
      </c>
      <c r="Z768" s="757" t="s">
        <v>5167</v>
      </c>
      <c r="AA768" s="769" t="str">
        <f t="shared" si="47"/>
        <v>ｶｷﾞﾓﾄ ﾌｸ</v>
      </c>
    </row>
    <row r="769" spans="2:27" ht="17" customHeight="1">
      <c r="B769" s="757">
        <v>916</v>
      </c>
      <c r="C769" s="757" t="s">
        <v>7173</v>
      </c>
      <c r="D769" s="757" t="s">
        <v>4027</v>
      </c>
      <c r="E769" s="757" t="s">
        <v>438</v>
      </c>
      <c r="F769" s="757">
        <v>1</v>
      </c>
      <c r="G769" s="757">
        <v>3</v>
      </c>
      <c r="H769" s="649" t="str">
        <f>IF($E769="","",(VLOOKUP($E769,所属・種目コード!$B$2:$D$160,3,0)))</f>
        <v>031242</v>
      </c>
      <c r="I769" t="s">
        <v>3592</v>
      </c>
      <c r="J769" s="758" t="str">
        <f t="shared" si="45"/>
        <v>山田中中</v>
      </c>
      <c r="K769" s="757" t="s">
        <v>3050</v>
      </c>
      <c r="L769" s="13" t="str">
        <f t="shared" ref="L769:L832" si="48">ASC(K769)</f>
        <v>ﾐｳﾗ ﾉｿﾞﾑ</v>
      </c>
      <c r="M769" s="772"/>
      <c r="O769" s="13">
        <v>908</v>
      </c>
      <c r="P769" s="647" t="s">
        <v>805</v>
      </c>
      <c r="Q769" s="757" t="s">
        <v>6620</v>
      </c>
      <c r="R769" s="757" t="s">
        <v>5826</v>
      </c>
      <c r="S769" s="757" t="s">
        <v>308</v>
      </c>
      <c r="T769" s="757" t="s">
        <v>4414</v>
      </c>
      <c r="U769" s="757">
        <v>2</v>
      </c>
      <c r="W769" s="649" t="str">
        <f>IF($S769="","",(VLOOKUP($S769,所属・種目コード!$B$2:$D$160,3,0)))</f>
        <v>031169</v>
      </c>
      <c r="X769" t="s">
        <v>3592</v>
      </c>
      <c r="Y769" s="758" t="str">
        <f t="shared" si="46"/>
        <v>紫波三中中</v>
      </c>
      <c r="Z769" s="757" t="s">
        <v>5168</v>
      </c>
      <c r="AA769" s="769" t="str">
        <f t="shared" si="47"/>
        <v>ｵﾀﾞﾅｶ ﾏﾅｶ</v>
      </c>
    </row>
    <row r="770" spans="2:27" ht="17" customHeight="1">
      <c r="B770" s="757">
        <v>917</v>
      </c>
      <c r="C770" s="757" t="s">
        <v>7945</v>
      </c>
      <c r="D770" s="757" t="s">
        <v>4028</v>
      </c>
      <c r="E770" s="757" t="s">
        <v>438</v>
      </c>
      <c r="F770" s="757">
        <v>1</v>
      </c>
      <c r="G770" s="757">
        <v>2</v>
      </c>
      <c r="H770" s="649" t="str">
        <f>IF($E770="","",(VLOOKUP($E770,所属・種目コード!$B$2:$D$160,3,0)))</f>
        <v>031242</v>
      </c>
      <c r="I770" t="s">
        <v>3592</v>
      </c>
      <c r="J770" s="758" t="str">
        <f t="shared" ref="J770:J833" si="49">_xlfn.CONCAT(E770,I770)</f>
        <v>山田中中</v>
      </c>
      <c r="K770" s="757" t="s">
        <v>3051</v>
      </c>
      <c r="L770" s="13" t="str">
        <f t="shared" si="48"/>
        <v>ｱﾗｶﾜ ｼｮｳ</v>
      </c>
      <c r="M770" s="772"/>
      <c r="O770" s="13">
        <v>909</v>
      </c>
      <c r="P770" s="647" t="s">
        <v>805</v>
      </c>
      <c r="Q770" s="757" t="s">
        <v>6621</v>
      </c>
      <c r="R770" s="757" t="s">
        <v>5827</v>
      </c>
      <c r="S770" s="757" t="s">
        <v>308</v>
      </c>
      <c r="T770" s="757" t="s">
        <v>4414</v>
      </c>
      <c r="U770" s="757">
        <v>2</v>
      </c>
      <c r="W770" s="649" t="str">
        <f>IF($S770="","",(VLOOKUP($S770,所属・種目コード!$B$2:$D$160,3,0)))</f>
        <v>031169</v>
      </c>
      <c r="X770" t="s">
        <v>3592</v>
      </c>
      <c r="Y770" s="758" t="str">
        <f t="shared" ref="Y770:Y833" si="50">_xlfn.CONCAT(S770,X770)</f>
        <v>紫波三中中</v>
      </c>
      <c r="Z770" s="757" t="s">
        <v>5169</v>
      </c>
      <c r="AA770" s="769" t="str">
        <f t="shared" ref="AA770:AA833" si="51">ASC(Z770)</f>
        <v>ｸﾄﾞｳ ﾉﾉﾊ</v>
      </c>
    </row>
    <row r="771" spans="2:27" ht="17" customHeight="1">
      <c r="B771" s="757">
        <v>918</v>
      </c>
      <c r="C771" s="757" t="s">
        <v>7174</v>
      </c>
      <c r="D771" s="757" t="s">
        <v>4029</v>
      </c>
      <c r="E771" s="757" t="s">
        <v>438</v>
      </c>
      <c r="F771" s="757">
        <v>1</v>
      </c>
      <c r="G771" s="757">
        <v>2</v>
      </c>
      <c r="H771" s="649" t="str">
        <f>IF($E771="","",(VLOOKUP($E771,所属・種目コード!$B$2:$D$160,3,0)))</f>
        <v>031242</v>
      </c>
      <c r="I771" t="s">
        <v>3592</v>
      </c>
      <c r="J771" s="758" t="str">
        <f t="shared" si="49"/>
        <v>山田中中</v>
      </c>
      <c r="K771" s="757" t="s">
        <v>3052</v>
      </c>
      <c r="L771" s="13" t="str">
        <f t="shared" si="48"/>
        <v>ｵｵｲｼ ｿｳﾏ</v>
      </c>
      <c r="M771" s="772"/>
      <c r="O771" s="13">
        <v>910</v>
      </c>
      <c r="P771" s="647" t="s">
        <v>805</v>
      </c>
      <c r="Q771" s="757" t="s">
        <v>6286</v>
      </c>
      <c r="R771" s="757" t="s">
        <v>5828</v>
      </c>
      <c r="S771" s="757" t="s">
        <v>308</v>
      </c>
      <c r="T771" s="757" t="s">
        <v>4414</v>
      </c>
      <c r="U771" s="757">
        <v>2</v>
      </c>
      <c r="W771" s="649" t="str">
        <f>IF($S771="","",(VLOOKUP($S771,所属・種目コード!$B$2:$D$160,3,0)))</f>
        <v>031169</v>
      </c>
      <c r="X771" t="s">
        <v>3592</v>
      </c>
      <c r="Y771" s="758" t="str">
        <f t="shared" si="50"/>
        <v>紫波三中中</v>
      </c>
      <c r="Z771" s="757" t="s">
        <v>5170</v>
      </c>
      <c r="AA771" s="769" t="str">
        <f t="shared" si="51"/>
        <v>ｸﾏｶﾞｲ ﾕｳﾋ</v>
      </c>
    </row>
    <row r="772" spans="2:27" ht="17" customHeight="1">
      <c r="B772" s="757">
        <v>919</v>
      </c>
      <c r="C772" s="757" t="s">
        <v>7175</v>
      </c>
      <c r="D772" s="757" t="s">
        <v>1660</v>
      </c>
      <c r="E772" s="757" t="s">
        <v>438</v>
      </c>
      <c r="F772" s="757">
        <v>1</v>
      </c>
      <c r="G772" s="757">
        <v>2</v>
      </c>
      <c r="H772" s="649" t="str">
        <f>IF($E772="","",(VLOOKUP($E772,所属・種目コード!$B$2:$D$160,3,0)))</f>
        <v>031242</v>
      </c>
      <c r="I772" t="s">
        <v>3592</v>
      </c>
      <c r="J772" s="758" t="str">
        <f t="shared" si="49"/>
        <v>山田中中</v>
      </c>
      <c r="K772" s="757" t="s">
        <v>3053</v>
      </c>
      <c r="L772" s="13" t="str">
        <f t="shared" si="48"/>
        <v>ｶﾝﾄﾞｳ ﾗｲﾄ</v>
      </c>
      <c r="M772" s="772"/>
      <c r="O772" s="13">
        <v>911</v>
      </c>
      <c r="P772" s="647" t="s">
        <v>805</v>
      </c>
      <c r="Q772" s="757" t="s">
        <v>6549</v>
      </c>
      <c r="R772" s="757" t="s">
        <v>5829</v>
      </c>
      <c r="S772" s="757" t="s">
        <v>308</v>
      </c>
      <c r="T772" s="757" t="s">
        <v>4414</v>
      </c>
      <c r="U772" s="757">
        <v>2</v>
      </c>
      <c r="W772" s="649" t="str">
        <f>IF($S772="","",(VLOOKUP($S772,所属・種目コード!$B$2:$D$160,3,0)))</f>
        <v>031169</v>
      </c>
      <c r="X772" t="s">
        <v>3592</v>
      </c>
      <c r="Y772" s="758" t="str">
        <f t="shared" si="50"/>
        <v>紫波三中中</v>
      </c>
      <c r="Z772" s="757" t="s">
        <v>5171</v>
      </c>
      <c r="AA772" s="769" t="str">
        <f t="shared" si="51"/>
        <v>ｻｻｷ ﾐｵﾘ</v>
      </c>
    </row>
    <row r="773" spans="2:27" ht="17" customHeight="1">
      <c r="B773" s="757">
        <v>920</v>
      </c>
      <c r="C773" s="757" t="s">
        <v>7176</v>
      </c>
      <c r="D773" s="757" t="s">
        <v>4030</v>
      </c>
      <c r="E773" s="757" t="s">
        <v>438</v>
      </c>
      <c r="F773" s="757">
        <v>1</v>
      </c>
      <c r="G773" s="757">
        <v>2</v>
      </c>
      <c r="H773" s="649" t="str">
        <f>IF($E773="","",(VLOOKUP($E773,所属・種目コード!$B$2:$D$160,3,0)))</f>
        <v>031242</v>
      </c>
      <c r="I773" t="s">
        <v>3592</v>
      </c>
      <c r="J773" s="758" t="str">
        <f t="shared" si="49"/>
        <v>山田中中</v>
      </c>
      <c r="K773" s="757" t="s">
        <v>3054</v>
      </c>
      <c r="L773" s="13" t="str">
        <f t="shared" si="48"/>
        <v>ｷﾑﾗ ｵｳｽｹ</v>
      </c>
      <c r="M773" s="772"/>
      <c r="O773" s="13">
        <v>912</v>
      </c>
      <c r="P773" s="647" t="s">
        <v>805</v>
      </c>
      <c r="Q773" s="757" t="s">
        <v>6622</v>
      </c>
      <c r="R773" s="757" t="s">
        <v>5830</v>
      </c>
      <c r="S773" s="757" t="s">
        <v>308</v>
      </c>
      <c r="T773" s="757" t="s">
        <v>4414</v>
      </c>
      <c r="U773" s="757">
        <v>2</v>
      </c>
      <c r="W773" s="649" t="str">
        <f>IF($S773="","",(VLOOKUP($S773,所属・種目コード!$B$2:$D$160,3,0)))</f>
        <v>031169</v>
      </c>
      <c r="X773" t="s">
        <v>3592</v>
      </c>
      <c r="Y773" s="758" t="str">
        <f t="shared" si="50"/>
        <v>紫波三中中</v>
      </c>
      <c r="Z773" s="757" t="s">
        <v>5172</v>
      </c>
      <c r="AA773" s="769" t="str">
        <f t="shared" si="51"/>
        <v>ﾎｿｶﾜ ﾕﾘﾅ</v>
      </c>
    </row>
    <row r="774" spans="2:27" ht="17" customHeight="1">
      <c r="B774" s="757">
        <v>921</v>
      </c>
      <c r="C774" s="757" t="s">
        <v>7798</v>
      </c>
      <c r="D774" s="757" t="s">
        <v>4031</v>
      </c>
      <c r="E774" s="757" t="s">
        <v>438</v>
      </c>
      <c r="F774" s="757">
        <v>1</v>
      </c>
      <c r="G774" s="757">
        <v>2</v>
      </c>
      <c r="H774" s="649" t="str">
        <f>IF($E774="","",(VLOOKUP($E774,所属・種目コード!$B$2:$D$160,3,0)))</f>
        <v>031242</v>
      </c>
      <c r="I774" t="s">
        <v>3592</v>
      </c>
      <c r="J774" s="758" t="str">
        <f t="shared" si="49"/>
        <v>山田中中</v>
      </c>
      <c r="K774" s="757" t="s">
        <v>3055</v>
      </c>
      <c r="L774" s="13" t="str">
        <f t="shared" si="48"/>
        <v>ｻｸﾗﾀ ﾕｳｽｹ</v>
      </c>
      <c r="M774" s="772"/>
      <c r="O774" s="13">
        <v>920</v>
      </c>
      <c r="P774" s="647" t="s">
        <v>805</v>
      </c>
      <c r="Q774" s="757" t="s">
        <v>6623</v>
      </c>
      <c r="R774" s="757" t="s">
        <v>5831</v>
      </c>
      <c r="S774" s="757" t="s">
        <v>269</v>
      </c>
      <c r="T774" s="757" t="s">
        <v>4414</v>
      </c>
      <c r="U774" s="757">
        <v>3</v>
      </c>
      <c r="W774" s="649" t="str">
        <f>IF($S774="","",(VLOOKUP($S774,所属・種目コード!$B$2:$D$160,3,0)))</f>
        <v>031159</v>
      </c>
      <c r="X774" t="s">
        <v>3592</v>
      </c>
      <c r="Y774" s="758" t="str">
        <f t="shared" si="50"/>
        <v>侍浜中中</v>
      </c>
      <c r="Z774" s="757" t="s">
        <v>5173</v>
      </c>
      <c r="AA774" s="769" t="str">
        <f t="shared" si="51"/>
        <v>ｵｵｸﾎﾞ ﾘｺ</v>
      </c>
    </row>
    <row r="775" spans="2:27" ht="17" customHeight="1">
      <c r="B775" s="757">
        <v>922</v>
      </c>
      <c r="C775" s="757" t="s">
        <v>7177</v>
      </c>
      <c r="D775" s="757" t="s">
        <v>4032</v>
      </c>
      <c r="E775" s="757" t="s">
        <v>438</v>
      </c>
      <c r="F775" s="757">
        <v>1</v>
      </c>
      <c r="G775" s="757">
        <v>2</v>
      </c>
      <c r="H775" s="649" t="str">
        <f>IF($E775="","",(VLOOKUP($E775,所属・種目コード!$B$2:$D$160,3,0)))</f>
        <v>031242</v>
      </c>
      <c r="I775" t="s">
        <v>3592</v>
      </c>
      <c r="J775" s="758" t="str">
        <f t="shared" si="49"/>
        <v>山田中中</v>
      </c>
      <c r="K775" s="757" t="s">
        <v>3056</v>
      </c>
      <c r="L775" s="13" t="str">
        <f t="shared" si="48"/>
        <v>ｻｻｷ ｼﾞﾝ</v>
      </c>
      <c r="M775" s="772"/>
      <c r="O775" s="13">
        <v>921</v>
      </c>
      <c r="P775" s="647" t="s">
        <v>805</v>
      </c>
      <c r="Q775" s="757" t="s">
        <v>6287</v>
      </c>
      <c r="R775" s="757" t="s">
        <v>5832</v>
      </c>
      <c r="S775" s="757" t="s">
        <v>269</v>
      </c>
      <c r="T775" s="757" t="s">
        <v>4414</v>
      </c>
      <c r="U775" s="757">
        <v>3</v>
      </c>
      <c r="W775" s="649" t="str">
        <f>IF($S775="","",(VLOOKUP($S775,所属・種目コード!$B$2:$D$160,3,0)))</f>
        <v>031159</v>
      </c>
      <c r="X775" t="s">
        <v>3592</v>
      </c>
      <c r="Y775" s="758" t="str">
        <f t="shared" si="50"/>
        <v>侍浜中中</v>
      </c>
      <c r="Z775" s="757" t="s">
        <v>5174</v>
      </c>
      <c r="AA775" s="769" t="str">
        <f t="shared" si="51"/>
        <v>ｺﾑｶｲ ﾚﾅ</v>
      </c>
    </row>
    <row r="776" spans="2:27" ht="17" customHeight="1">
      <c r="B776" s="757">
        <v>923</v>
      </c>
      <c r="C776" s="757" t="s">
        <v>7178</v>
      </c>
      <c r="D776" s="757" t="s">
        <v>1661</v>
      </c>
      <c r="E776" s="757" t="s">
        <v>438</v>
      </c>
      <c r="F776" s="757">
        <v>1</v>
      </c>
      <c r="G776" s="757">
        <v>2</v>
      </c>
      <c r="H776" s="649" t="str">
        <f>IF($E776="","",(VLOOKUP($E776,所属・種目コード!$B$2:$D$160,3,0)))</f>
        <v>031242</v>
      </c>
      <c r="I776" t="s">
        <v>3592</v>
      </c>
      <c r="J776" s="758" t="str">
        <f t="shared" si="49"/>
        <v>山田中中</v>
      </c>
      <c r="K776" s="757" t="s">
        <v>3057</v>
      </c>
      <c r="L776" s="13" t="str">
        <f t="shared" si="48"/>
        <v>ﾀｼﾛ ﾕｳﾄ</v>
      </c>
      <c r="M776" s="772"/>
      <c r="O776" s="13">
        <v>922</v>
      </c>
      <c r="P776" s="647" t="s">
        <v>805</v>
      </c>
      <c r="Q776" s="757" t="s">
        <v>6548</v>
      </c>
      <c r="R776" s="757" t="s">
        <v>5833</v>
      </c>
      <c r="S776" s="757" t="s">
        <v>269</v>
      </c>
      <c r="T776" s="757" t="s">
        <v>4414</v>
      </c>
      <c r="U776" s="757">
        <v>3</v>
      </c>
      <c r="W776" s="649" t="str">
        <f>IF($S776="","",(VLOOKUP($S776,所属・種目コード!$B$2:$D$160,3,0)))</f>
        <v>031159</v>
      </c>
      <c r="X776" t="s">
        <v>3592</v>
      </c>
      <c r="Y776" s="758" t="str">
        <f t="shared" si="50"/>
        <v>侍浜中中</v>
      </c>
      <c r="Z776" s="757" t="s">
        <v>5175</v>
      </c>
      <c r="AA776" s="769" t="str">
        <f t="shared" si="51"/>
        <v>ｼﾓﾑｶｲ ｻﾁｶ</v>
      </c>
    </row>
    <row r="777" spans="2:27" ht="17" customHeight="1">
      <c r="B777" s="757">
        <v>924</v>
      </c>
      <c r="C777" s="757" t="s">
        <v>7944</v>
      </c>
      <c r="D777" s="757" t="s">
        <v>4033</v>
      </c>
      <c r="E777" s="757" t="s">
        <v>438</v>
      </c>
      <c r="F777" s="757">
        <v>1</v>
      </c>
      <c r="G777" s="757">
        <v>2</v>
      </c>
      <c r="H777" s="649" t="str">
        <f>IF($E777="","",(VLOOKUP($E777,所属・種目コード!$B$2:$D$160,3,0)))</f>
        <v>031242</v>
      </c>
      <c r="I777" t="s">
        <v>3592</v>
      </c>
      <c r="J777" s="758" t="str">
        <f t="shared" si="49"/>
        <v>山田中中</v>
      </c>
      <c r="K777" s="757" t="s">
        <v>3058</v>
      </c>
      <c r="L777" s="13" t="str">
        <f t="shared" si="48"/>
        <v>ﾐﾅﾄ ﾀｲﾖｳ</v>
      </c>
      <c r="M777" s="772"/>
      <c r="O777" s="13">
        <v>923</v>
      </c>
      <c r="P777" s="647" t="s">
        <v>798</v>
      </c>
      <c r="Q777" s="757" t="s">
        <v>6288</v>
      </c>
      <c r="R777" s="757" t="s">
        <v>5834</v>
      </c>
      <c r="S777" s="757" t="s">
        <v>269</v>
      </c>
      <c r="T777" s="757" t="s">
        <v>4414</v>
      </c>
      <c r="U777" s="757">
        <v>3</v>
      </c>
      <c r="W777" s="649" t="str">
        <f>IF($S777="","",(VLOOKUP($S777,所属・種目コード!$B$2:$D$160,3,0)))</f>
        <v>031159</v>
      </c>
      <c r="X777" t="s">
        <v>3592</v>
      </c>
      <c r="Y777" s="758" t="str">
        <f t="shared" si="50"/>
        <v>侍浜中中</v>
      </c>
      <c r="Z777" s="757" t="s">
        <v>5176</v>
      </c>
      <c r="AA777" s="769" t="str">
        <f t="shared" si="51"/>
        <v>ﾀﾏｻﾞﾜ ﾅﾅﾐ</v>
      </c>
    </row>
    <row r="778" spans="2:27" ht="17" customHeight="1">
      <c r="B778" s="757">
        <v>925</v>
      </c>
      <c r="C778" s="757" t="s">
        <v>7943</v>
      </c>
      <c r="D778" s="757" t="s">
        <v>1662</v>
      </c>
      <c r="E778" s="757" t="s">
        <v>438</v>
      </c>
      <c r="F778" s="757">
        <v>1</v>
      </c>
      <c r="G778" s="757">
        <v>2</v>
      </c>
      <c r="H778" s="649" t="str">
        <f>IF($E778="","",(VLOOKUP($E778,所属・種目コード!$B$2:$D$160,3,0)))</f>
        <v>031242</v>
      </c>
      <c r="I778" t="s">
        <v>3592</v>
      </c>
      <c r="J778" s="758" t="str">
        <f t="shared" si="49"/>
        <v>山田中中</v>
      </c>
      <c r="K778" s="757" t="s">
        <v>3059</v>
      </c>
      <c r="L778" s="13" t="str">
        <f t="shared" si="48"/>
        <v>ﾔﾏｻﾞｷ ｺｳ</v>
      </c>
      <c r="M778" s="772"/>
      <c r="O778" s="13">
        <v>924</v>
      </c>
      <c r="P778" s="647" t="s">
        <v>798</v>
      </c>
      <c r="Q778" s="757" t="s">
        <v>6289</v>
      </c>
      <c r="R778" s="757" t="s">
        <v>5835</v>
      </c>
      <c r="S778" s="757" t="s">
        <v>269</v>
      </c>
      <c r="T778" s="757" t="s">
        <v>4414</v>
      </c>
      <c r="U778" s="757">
        <v>3</v>
      </c>
      <c r="W778" s="649" t="str">
        <f>IF($S778="","",(VLOOKUP($S778,所属・種目コード!$B$2:$D$160,3,0)))</f>
        <v>031159</v>
      </c>
      <c r="X778" t="s">
        <v>3592</v>
      </c>
      <c r="Y778" s="758" t="str">
        <f t="shared" si="50"/>
        <v>侍浜中中</v>
      </c>
      <c r="Z778" s="757" t="s">
        <v>5177</v>
      </c>
      <c r="AA778" s="769" t="str">
        <f t="shared" si="51"/>
        <v>ﾆｼﾉ ﾕﾗ</v>
      </c>
    </row>
    <row r="779" spans="2:27" ht="17" customHeight="1">
      <c r="B779" s="757">
        <v>926</v>
      </c>
      <c r="C779" s="757" t="s">
        <v>7179</v>
      </c>
      <c r="D779" s="757" t="s">
        <v>1663</v>
      </c>
      <c r="E779" s="757" t="s">
        <v>438</v>
      </c>
      <c r="F779" s="757">
        <v>1</v>
      </c>
      <c r="G779" s="757">
        <v>2</v>
      </c>
      <c r="H779" s="649" t="str">
        <f>IF($E779="","",(VLOOKUP($E779,所属・種目コード!$B$2:$D$160,3,0)))</f>
        <v>031242</v>
      </c>
      <c r="I779" t="s">
        <v>3592</v>
      </c>
      <c r="J779" s="758" t="str">
        <f t="shared" si="49"/>
        <v>山田中中</v>
      </c>
      <c r="K779" s="757" t="s">
        <v>3060</v>
      </c>
      <c r="L779" s="13" t="str">
        <f t="shared" si="48"/>
        <v>ﾔﾏｻﾞｷ ﾘｮｳﾀ</v>
      </c>
      <c r="M779" s="772"/>
      <c r="O779" s="13">
        <v>936</v>
      </c>
      <c r="P779" s="647" t="s">
        <v>858</v>
      </c>
      <c r="Q779" s="757" t="s">
        <v>8035</v>
      </c>
      <c r="R779" s="757" t="s">
        <v>2005</v>
      </c>
      <c r="S779" s="757" t="s">
        <v>373</v>
      </c>
      <c r="T779" s="757" t="s">
        <v>4414</v>
      </c>
      <c r="U779" s="757">
        <v>3</v>
      </c>
      <c r="W779" s="649" t="str">
        <f>IF($S779="","",(VLOOKUP($S779,所属・種目コード!$B$2:$D$160,3,0)))</f>
        <v>031210</v>
      </c>
      <c r="X779" t="s">
        <v>3592</v>
      </c>
      <c r="Y779" s="758" t="str">
        <f t="shared" si="50"/>
        <v>宮古一中中</v>
      </c>
      <c r="Z779" s="757" t="s">
        <v>5178</v>
      </c>
      <c r="AA779" s="769" t="str">
        <f t="shared" si="51"/>
        <v>ｾﾀ ﾘﾝ</v>
      </c>
    </row>
    <row r="780" spans="2:27" ht="17" customHeight="1">
      <c r="B780" s="757">
        <v>927</v>
      </c>
      <c r="C780" s="757" t="s">
        <v>7180</v>
      </c>
      <c r="D780" s="757" t="s">
        <v>1663</v>
      </c>
      <c r="E780" s="757" t="s">
        <v>438</v>
      </c>
      <c r="F780" s="757">
        <v>1</v>
      </c>
      <c r="G780" s="757">
        <v>2</v>
      </c>
      <c r="H780" s="649" t="str">
        <f>IF($E780="","",(VLOOKUP($E780,所属・種目コード!$B$2:$D$160,3,0)))</f>
        <v>031242</v>
      </c>
      <c r="I780" t="s">
        <v>3592</v>
      </c>
      <c r="J780" s="758" t="str">
        <f t="shared" si="49"/>
        <v>山田中中</v>
      </c>
      <c r="K780" s="757" t="s">
        <v>3060</v>
      </c>
      <c r="L780" s="13" t="str">
        <f t="shared" si="48"/>
        <v>ﾔﾏｻﾞｷ ﾘｮｳﾀ</v>
      </c>
      <c r="M780" s="772"/>
      <c r="O780" s="13">
        <v>937</v>
      </c>
      <c r="P780" s="647" t="s">
        <v>782</v>
      </c>
      <c r="Q780" s="757" t="s">
        <v>6545</v>
      </c>
      <c r="R780" s="757" t="s">
        <v>5836</v>
      </c>
      <c r="S780" s="757" t="s">
        <v>344</v>
      </c>
      <c r="T780" s="757" t="s">
        <v>4414</v>
      </c>
      <c r="U780" s="757">
        <v>3</v>
      </c>
      <c r="W780" s="649" t="str">
        <f>IF($S780="","",(VLOOKUP($S780,所属・種目コード!$B$2:$D$160,3,0)))</f>
        <v>031181</v>
      </c>
      <c r="X780" t="s">
        <v>3592</v>
      </c>
      <c r="Y780" s="758" t="str">
        <f t="shared" si="50"/>
        <v>西和賀沢内中中</v>
      </c>
      <c r="Z780" s="757" t="s">
        <v>5179</v>
      </c>
      <c r="AA780" s="769" t="str">
        <f t="shared" si="51"/>
        <v>ｻｻｷ ｼｵﾘ</v>
      </c>
    </row>
    <row r="781" spans="2:27" ht="17" customHeight="1">
      <c r="B781" s="757">
        <v>928</v>
      </c>
      <c r="C781" s="757" t="s">
        <v>7181</v>
      </c>
      <c r="D781" s="757" t="s">
        <v>4034</v>
      </c>
      <c r="E781" s="757" t="s">
        <v>438</v>
      </c>
      <c r="F781" s="757">
        <v>1</v>
      </c>
      <c r="G781" s="757">
        <v>2</v>
      </c>
      <c r="H781" s="649" t="str">
        <f>IF($E781="","",(VLOOKUP($E781,所属・種目コード!$B$2:$D$160,3,0)))</f>
        <v>031242</v>
      </c>
      <c r="I781" t="s">
        <v>3592</v>
      </c>
      <c r="J781" s="758" t="str">
        <f t="shared" si="49"/>
        <v>山田中中</v>
      </c>
      <c r="K781" s="757" t="s">
        <v>3061</v>
      </c>
      <c r="L781" s="13" t="str">
        <f t="shared" si="48"/>
        <v>ﾖｺﾀ ｲｯｷ</v>
      </c>
      <c r="M781" s="772"/>
      <c r="O781" s="13">
        <v>938</v>
      </c>
      <c r="P781" s="647" t="s">
        <v>782</v>
      </c>
      <c r="Q781" s="757" t="s">
        <v>6546</v>
      </c>
      <c r="R781" s="757" t="s">
        <v>1375</v>
      </c>
      <c r="S781" s="757" t="s">
        <v>344</v>
      </c>
      <c r="T781" s="757" t="s">
        <v>4414</v>
      </c>
      <c r="U781" s="757">
        <v>3</v>
      </c>
      <c r="W781" s="649" t="str">
        <f>IF($S781="","",(VLOOKUP($S781,所属・種目コード!$B$2:$D$160,3,0)))</f>
        <v>031181</v>
      </c>
      <c r="X781" t="s">
        <v>3592</v>
      </c>
      <c r="Y781" s="758" t="str">
        <f t="shared" si="50"/>
        <v>西和賀沢内中中</v>
      </c>
      <c r="Z781" s="757" t="s">
        <v>5180</v>
      </c>
      <c r="AA781" s="769" t="str">
        <f t="shared" si="51"/>
        <v>ｻｻｷ ｼｭｳ</v>
      </c>
    </row>
    <row r="782" spans="2:27" ht="17" customHeight="1">
      <c r="B782" s="757">
        <v>929</v>
      </c>
      <c r="C782" s="757" t="s">
        <v>7182</v>
      </c>
      <c r="D782" s="757" t="s">
        <v>4035</v>
      </c>
      <c r="E782" s="757" t="s">
        <v>438</v>
      </c>
      <c r="F782" s="757">
        <v>1</v>
      </c>
      <c r="G782" s="757">
        <v>2</v>
      </c>
      <c r="H782" s="649" t="str">
        <f>IF($E782="","",(VLOOKUP($E782,所属・種目コード!$B$2:$D$160,3,0)))</f>
        <v>031242</v>
      </c>
      <c r="I782" t="s">
        <v>3592</v>
      </c>
      <c r="J782" s="758" t="str">
        <f t="shared" si="49"/>
        <v>山田中中</v>
      </c>
      <c r="K782" s="757" t="s">
        <v>3062</v>
      </c>
      <c r="L782" s="13" t="str">
        <f t="shared" si="48"/>
        <v>ﾖｺﾀ ﾘｹﾙ</v>
      </c>
      <c r="M782" s="772"/>
      <c r="O782" s="13">
        <v>939</v>
      </c>
      <c r="P782" s="647" t="s">
        <v>782</v>
      </c>
      <c r="Q782" s="757" t="s">
        <v>6547</v>
      </c>
      <c r="R782" s="757" t="s">
        <v>1949</v>
      </c>
      <c r="S782" s="757" t="s">
        <v>344</v>
      </c>
      <c r="T782" s="757" t="s">
        <v>4414</v>
      </c>
      <c r="U782" s="757">
        <v>3</v>
      </c>
      <c r="W782" s="649" t="str">
        <f>IF($S782="","",(VLOOKUP($S782,所属・種目コード!$B$2:$D$160,3,0)))</f>
        <v>031181</v>
      </c>
      <c r="X782" t="s">
        <v>3592</v>
      </c>
      <c r="Y782" s="758" t="str">
        <f t="shared" si="50"/>
        <v>西和賀沢内中中</v>
      </c>
      <c r="Z782" s="757" t="s">
        <v>4882</v>
      </c>
      <c r="AA782" s="769" t="str">
        <f t="shared" si="51"/>
        <v>ﾀｶﾊｼ ｺｺﾛ</v>
      </c>
    </row>
    <row r="783" spans="2:27" ht="17" customHeight="1">
      <c r="B783" s="757">
        <v>930</v>
      </c>
      <c r="C783" s="757" t="s">
        <v>7183</v>
      </c>
      <c r="D783" s="757" t="s">
        <v>1135</v>
      </c>
      <c r="E783" s="757" t="s">
        <v>237</v>
      </c>
      <c r="F783" s="757">
        <v>1</v>
      </c>
      <c r="G783" s="757">
        <v>3</v>
      </c>
      <c r="H783" s="649" t="str">
        <f>IF($E783="","",(VLOOKUP($E783,所属・種目コード!$B$2:$D$160,3,0)))</f>
        <v>031151</v>
      </c>
      <c r="I783" t="s">
        <v>3592</v>
      </c>
      <c r="J783" s="758" t="str">
        <f t="shared" si="49"/>
        <v>北上江釣子中中</v>
      </c>
      <c r="K783" s="757" t="s">
        <v>3063</v>
      </c>
      <c r="L783" s="13" t="str">
        <f t="shared" si="48"/>
        <v>ｲﾄｳ ﾅｵﾄ</v>
      </c>
      <c r="M783" s="772"/>
      <c r="O783" s="13">
        <v>940</v>
      </c>
      <c r="P783" s="647" t="s">
        <v>782</v>
      </c>
      <c r="Q783" s="757" t="s">
        <v>6290</v>
      </c>
      <c r="R783" s="757" t="s">
        <v>5837</v>
      </c>
      <c r="S783" s="757" t="s">
        <v>344</v>
      </c>
      <c r="T783" s="757" t="s">
        <v>4414</v>
      </c>
      <c r="U783" s="757">
        <v>3</v>
      </c>
      <c r="W783" s="649" t="str">
        <f>IF($S783="","",(VLOOKUP($S783,所属・種目コード!$B$2:$D$160,3,0)))</f>
        <v>031181</v>
      </c>
      <c r="X783" t="s">
        <v>3592</v>
      </c>
      <c r="Y783" s="758" t="str">
        <f t="shared" si="50"/>
        <v>西和賀沢内中中</v>
      </c>
      <c r="Z783" s="757" t="s">
        <v>5181</v>
      </c>
      <c r="AA783" s="769" t="str">
        <f t="shared" si="51"/>
        <v>ﾐｳﾗ ﾅｺ</v>
      </c>
    </row>
    <row r="784" spans="2:27" ht="17" customHeight="1">
      <c r="B784" s="757">
        <v>931</v>
      </c>
      <c r="C784" s="757" t="s">
        <v>7184</v>
      </c>
      <c r="D784" s="757" t="s">
        <v>1136</v>
      </c>
      <c r="E784" s="757" t="s">
        <v>237</v>
      </c>
      <c r="F784" s="757">
        <v>1</v>
      </c>
      <c r="G784" s="757">
        <v>3</v>
      </c>
      <c r="H784" s="649" t="str">
        <f>IF($E784="","",(VLOOKUP($E784,所属・種目コード!$B$2:$D$160,3,0)))</f>
        <v>031151</v>
      </c>
      <c r="I784" t="s">
        <v>3592</v>
      </c>
      <c r="J784" s="758" t="str">
        <f t="shared" si="49"/>
        <v>北上江釣子中中</v>
      </c>
      <c r="K784" s="757" t="s">
        <v>3064</v>
      </c>
      <c r="L784" s="13" t="str">
        <f t="shared" si="48"/>
        <v>ｵｲｶﾜ ﾀｲｾｲ</v>
      </c>
      <c r="M784" s="772"/>
      <c r="O784" s="13">
        <v>941</v>
      </c>
      <c r="P784" s="647" t="s">
        <v>782</v>
      </c>
      <c r="Q784" s="757" t="s">
        <v>2152</v>
      </c>
      <c r="R784" s="757" t="s">
        <v>1910</v>
      </c>
      <c r="S784" s="757" t="s">
        <v>344</v>
      </c>
      <c r="T784" s="757" t="s">
        <v>4414</v>
      </c>
      <c r="U784" s="757">
        <v>2</v>
      </c>
      <c r="W784" s="649" t="str">
        <f>IF($S784="","",(VLOOKUP($S784,所属・種目コード!$B$2:$D$160,3,0)))</f>
        <v>031181</v>
      </c>
      <c r="X784" t="s">
        <v>3592</v>
      </c>
      <c r="Y784" s="758" t="str">
        <f t="shared" si="50"/>
        <v>西和賀沢内中中</v>
      </c>
      <c r="Z784" s="757" t="s">
        <v>5182</v>
      </c>
      <c r="AA784" s="769" t="str">
        <f t="shared" si="51"/>
        <v>ｵｵｾﾞｷ ﾊﾙﾖ</v>
      </c>
    </row>
    <row r="785" spans="2:27" ht="17" customHeight="1">
      <c r="B785" s="757">
        <v>932</v>
      </c>
      <c r="C785" s="757" t="s">
        <v>7185</v>
      </c>
      <c r="D785" s="757" t="s">
        <v>1137</v>
      </c>
      <c r="E785" s="757" t="s">
        <v>237</v>
      </c>
      <c r="F785" s="757">
        <v>1</v>
      </c>
      <c r="G785" s="757">
        <v>3</v>
      </c>
      <c r="H785" s="649" t="str">
        <f>IF($E785="","",(VLOOKUP($E785,所属・種目コード!$B$2:$D$160,3,0)))</f>
        <v>031151</v>
      </c>
      <c r="I785" t="s">
        <v>3592</v>
      </c>
      <c r="J785" s="758" t="str">
        <f t="shared" si="49"/>
        <v>北上江釣子中中</v>
      </c>
      <c r="K785" s="757" t="s">
        <v>3065</v>
      </c>
      <c r="L785" s="13" t="str">
        <f t="shared" si="48"/>
        <v>ｵﾊﾞﾗ ﾘｮｳﾍｲ</v>
      </c>
      <c r="M785" s="772"/>
      <c r="O785" s="13">
        <v>942</v>
      </c>
      <c r="P785" s="647" t="s">
        <v>782</v>
      </c>
      <c r="Q785" s="757" t="s">
        <v>6291</v>
      </c>
      <c r="R785" s="757" t="s">
        <v>5838</v>
      </c>
      <c r="S785" s="757" t="s">
        <v>344</v>
      </c>
      <c r="T785" s="757" t="s">
        <v>4414</v>
      </c>
      <c r="U785" s="757">
        <v>2</v>
      </c>
      <c r="W785" s="649" t="str">
        <f>IF($S785="","",(VLOOKUP($S785,所属・種目コード!$B$2:$D$160,3,0)))</f>
        <v>031181</v>
      </c>
      <c r="X785" t="s">
        <v>3592</v>
      </c>
      <c r="Y785" s="758" t="str">
        <f t="shared" si="50"/>
        <v>西和賀沢内中中</v>
      </c>
      <c r="Z785" s="757" t="s">
        <v>5183</v>
      </c>
      <c r="AA785" s="769" t="str">
        <f t="shared" si="51"/>
        <v>ｵｵﾀ ﾅｺ</v>
      </c>
    </row>
    <row r="786" spans="2:27" ht="17" customHeight="1">
      <c r="B786" s="757">
        <v>933</v>
      </c>
      <c r="C786" s="757" t="s">
        <v>7941</v>
      </c>
      <c r="D786" s="757" t="s">
        <v>1138</v>
      </c>
      <c r="E786" s="757" t="s">
        <v>237</v>
      </c>
      <c r="F786" s="757">
        <v>1</v>
      </c>
      <c r="G786" s="757">
        <v>3</v>
      </c>
      <c r="H786" s="649" t="str">
        <f>IF($E786="","",(VLOOKUP($E786,所属・種目コード!$B$2:$D$160,3,0)))</f>
        <v>031151</v>
      </c>
      <c r="I786" t="s">
        <v>3592</v>
      </c>
      <c r="J786" s="758" t="str">
        <f t="shared" si="49"/>
        <v>北上江釣子中中</v>
      </c>
      <c r="K786" s="757" t="s">
        <v>3066</v>
      </c>
      <c r="L786" s="13" t="str">
        <f t="shared" si="48"/>
        <v>ｷｸﾁ ﾚﾝ</v>
      </c>
      <c r="M786" s="772"/>
      <c r="O786" s="13">
        <v>943</v>
      </c>
      <c r="P786" s="647" t="s">
        <v>782</v>
      </c>
      <c r="Q786" s="757" t="s">
        <v>6292</v>
      </c>
      <c r="R786" s="757" t="s">
        <v>5839</v>
      </c>
      <c r="S786" s="757" t="s">
        <v>344</v>
      </c>
      <c r="T786" s="757" t="s">
        <v>4414</v>
      </c>
      <c r="U786" s="757">
        <v>2</v>
      </c>
      <c r="W786" s="649" t="str">
        <f>IF($S786="","",(VLOOKUP($S786,所属・種目コード!$B$2:$D$160,3,0)))</f>
        <v>031181</v>
      </c>
      <c r="X786" t="s">
        <v>3592</v>
      </c>
      <c r="Y786" s="758" t="str">
        <f t="shared" si="50"/>
        <v>西和賀沢内中中</v>
      </c>
      <c r="Z786" s="757" t="s">
        <v>5184</v>
      </c>
      <c r="AA786" s="769" t="str">
        <f t="shared" si="51"/>
        <v>ｸﾎﾞ ﾐﾕ</v>
      </c>
    </row>
    <row r="787" spans="2:27" ht="17" customHeight="1">
      <c r="B787" s="757">
        <v>934</v>
      </c>
      <c r="C787" s="757" t="s">
        <v>7942</v>
      </c>
      <c r="D787" s="757" t="s">
        <v>1139</v>
      </c>
      <c r="E787" s="757" t="s">
        <v>237</v>
      </c>
      <c r="F787" s="757">
        <v>1</v>
      </c>
      <c r="G787" s="757">
        <v>3</v>
      </c>
      <c r="H787" s="649" t="str">
        <f>IF($E787="","",(VLOOKUP($E787,所属・種目コード!$B$2:$D$160,3,0)))</f>
        <v>031151</v>
      </c>
      <c r="I787" t="s">
        <v>3592</v>
      </c>
      <c r="J787" s="758" t="str">
        <f t="shared" si="49"/>
        <v>北上江釣子中中</v>
      </c>
      <c r="K787" s="757" t="s">
        <v>3067</v>
      </c>
      <c r="L787" s="13" t="str">
        <f t="shared" si="48"/>
        <v>ｻｲﾄｳ ﾂﾊﾞｻ</v>
      </c>
      <c r="M787" s="772"/>
      <c r="O787" s="13">
        <v>944</v>
      </c>
      <c r="P787" s="647" t="s">
        <v>782</v>
      </c>
      <c r="Q787" s="757" t="s">
        <v>6543</v>
      </c>
      <c r="R787" s="757" t="s">
        <v>1375</v>
      </c>
      <c r="S787" s="757" t="s">
        <v>237</v>
      </c>
      <c r="T787" s="757" t="s">
        <v>4414</v>
      </c>
      <c r="U787" s="757">
        <v>3</v>
      </c>
      <c r="W787" s="649" t="str">
        <f>IF($S787="","",(VLOOKUP($S787,所属・種目コード!$B$2:$D$160,3,0)))</f>
        <v>031151</v>
      </c>
      <c r="X787" t="s">
        <v>3592</v>
      </c>
      <c r="Y787" s="758" t="str">
        <f t="shared" si="50"/>
        <v>北上江釣子中中</v>
      </c>
      <c r="Z787" s="757" t="s">
        <v>5180</v>
      </c>
      <c r="AA787" s="769" t="str">
        <f t="shared" si="51"/>
        <v>ｻｻｷ ｼｭｳ</v>
      </c>
    </row>
    <row r="788" spans="2:27" ht="17" customHeight="1">
      <c r="B788" s="757">
        <v>935</v>
      </c>
      <c r="C788" s="757" t="s">
        <v>7799</v>
      </c>
      <c r="D788" s="757" t="s">
        <v>4036</v>
      </c>
      <c r="E788" s="757" t="s">
        <v>237</v>
      </c>
      <c r="F788" s="757">
        <v>1</v>
      </c>
      <c r="G788" s="757">
        <v>3</v>
      </c>
      <c r="H788" s="649" t="str">
        <f>IF($E788="","",(VLOOKUP($E788,所属・種目コード!$B$2:$D$160,3,0)))</f>
        <v>031151</v>
      </c>
      <c r="I788" t="s">
        <v>3592</v>
      </c>
      <c r="J788" s="758" t="str">
        <f t="shared" si="49"/>
        <v>北上江釣子中中</v>
      </c>
      <c r="K788" s="757" t="s">
        <v>3068</v>
      </c>
      <c r="L788" s="13" t="str">
        <f t="shared" si="48"/>
        <v>ｻｻｷ ｴｲｷ</v>
      </c>
      <c r="M788" s="772"/>
      <c r="O788" s="13">
        <v>945</v>
      </c>
      <c r="P788" s="647" t="s">
        <v>829</v>
      </c>
      <c r="Q788" s="757" t="s">
        <v>6544</v>
      </c>
      <c r="R788" s="757" t="s">
        <v>1874</v>
      </c>
      <c r="S788" s="757" t="s">
        <v>360</v>
      </c>
      <c r="T788" s="757" t="s">
        <v>4414</v>
      </c>
      <c r="U788" s="757">
        <v>3</v>
      </c>
      <c r="W788" s="649" t="str">
        <f>IF($S788="","",(VLOOKUP($S788,所属・種目コード!$B$2:$D$160,3,0)))</f>
        <v>031196</v>
      </c>
      <c r="X788" t="s">
        <v>3592</v>
      </c>
      <c r="Y788" s="758" t="str">
        <f t="shared" si="50"/>
        <v>花巻北中中</v>
      </c>
      <c r="Z788" s="757" t="s">
        <v>5185</v>
      </c>
      <c r="AA788" s="769" t="str">
        <f t="shared" si="51"/>
        <v>ｵﾀﾞｼﾏ ｸﾙﾐ</v>
      </c>
    </row>
    <row r="789" spans="2:27" ht="17" customHeight="1">
      <c r="B789" s="757">
        <v>936</v>
      </c>
      <c r="C789" s="757" t="s">
        <v>7800</v>
      </c>
      <c r="D789" s="757" t="s">
        <v>1140</v>
      </c>
      <c r="E789" s="757" t="s">
        <v>237</v>
      </c>
      <c r="F789" s="757">
        <v>1</v>
      </c>
      <c r="G789" s="757">
        <v>3</v>
      </c>
      <c r="H789" s="649" t="str">
        <f>IF($E789="","",(VLOOKUP($E789,所属・種目コード!$B$2:$D$160,3,0)))</f>
        <v>031151</v>
      </c>
      <c r="I789" t="s">
        <v>3592</v>
      </c>
      <c r="J789" s="758" t="str">
        <f t="shared" si="49"/>
        <v>北上江釣子中中</v>
      </c>
      <c r="K789" s="757" t="s">
        <v>3069</v>
      </c>
      <c r="L789" s="13" t="str">
        <f t="shared" si="48"/>
        <v>ｻｻｷ ﾋﾕｳ</v>
      </c>
      <c r="M789" s="772"/>
      <c r="O789" s="13">
        <v>946</v>
      </c>
      <c r="P789" s="647" t="s">
        <v>847</v>
      </c>
      <c r="Q789" s="757" t="s">
        <v>2130</v>
      </c>
      <c r="R789" s="757" t="s">
        <v>1875</v>
      </c>
      <c r="S789" s="757" t="s">
        <v>360</v>
      </c>
      <c r="T789" s="757" t="s">
        <v>4414</v>
      </c>
      <c r="U789" s="757">
        <v>3</v>
      </c>
      <c r="W789" s="649" t="str">
        <f>IF($S789="","",(VLOOKUP($S789,所属・種目コード!$B$2:$D$160,3,0)))</f>
        <v>031196</v>
      </c>
      <c r="X789" t="s">
        <v>3592</v>
      </c>
      <c r="Y789" s="758" t="str">
        <f t="shared" si="50"/>
        <v>花巻北中中</v>
      </c>
      <c r="Z789" s="757" t="s">
        <v>5186</v>
      </c>
      <c r="AA789" s="769" t="str">
        <f t="shared" si="51"/>
        <v>ｶﾏﾀﾞ ﾕｳﾋ</v>
      </c>
    </row>
    <row r="790" spans="2:27" ht="17" customHeight="1">
      <c r="B790" s="757">
        <v>937</v>
      </c>
      <c r="C790" s="757" t="s">
        <v>7801</v>
      </c>
      <c r="D790" s="757" t="s">
        <v>4037</v>
      </c>
      <c r="E790" s="757" t="s">
        <v>237</v>
      </c>
      <c r="F790" s="757">
        <v>1</v>
      </c>
      <c r="G790" s="757">
        <v>3</v>
      </c>
      <c r="H790" s="649" t="str">
        <f>IF($E790="","",(VLOOKUP($E790,所属・種目コード!$B$2:$D$160,3,0)))</f>
        <v>031151</v>
      </c>
      <c r="I790" t="s">
        <v>3592</v>
      </c>
      <c r="J790" s="758" t="str">
        <f t="shared" si="49"/>
        <v>北上江釣子中中</v>
      </c>
      <c r="K790" s="757" t="s">
        <v>3070</v>
      </c>
      <c r="L790" s="13" t="str">
        <f t="shared" si="48"/>
        <v>ｼﾓｾｶﾞﾜ ﾀｲｶﾞ</v>
      </c>
      <c r="M790" s="772"/>
      <c r="O790" s="13">
        <v>947</v>
      </c>
      <c r="P790" s="647" t="s">
        <v>847</v>
      </c>
      <c r="Q790" s="757" t="s">
        <v>2132</v>
      </c>
      <c r="R790" s="757" t="s">
        <v>1878</v>
      </c>
      <c r="S790" s="757" t="s">
        <v>360</v>
      </c>
      <c r="T790" s="757" t="s">
        <v>4414</v>
      </c>
      <c r="U790" s="757">
        <v>2</v>
      </c>
      <c r="W790" s="649" t="str">
        <f>IF($S790="","",(VLOOKUP($S790,所属・種目コード!$B$2:$D$160,3,0)))</f>
        <v>031196</v>
      </c>
      <c r="X790" t="s">
        <v>3592</v>
      </c>
      <c r="Y790" s="758" t="str">
        <f t="shared" si="50"/>
        <v>花巻北中中</v>
      </c>
      <c r="Z790" s="757" t="s">
        <v>5187</v>
      </c>
      <c r="AA790" s="769" t="str">
        <f t="shared" si="51"/>
        <v>ｻﾄｳ ｼｵﾝ</v>
      </c>
    </row>
    <row r="791" spans="2:27" ht="17" customHeight="1">
      <c r="B791" s="757">
        <v>938</v>
      </c>
      <c r="C791" s="757" t="s">
        <v>7186</v>
      </c>
      <c r="D791" s="757" t="s">
        <v>1141</v>
      </c>
      <c r="E791" s="757" t="s">
        <v>237</v>
      </c>
      <c r="F791" s="757">
        <v>1</v>
      </c>
      <c r="G791" s="757">
        <v>3</v>
      </c>
      <c r="H791" s="649" t="str">
        <f>IF($E791="","",(VLOOKUP($E791,所属・種目コード!$B$2:$D$160,3,0)))</f>
        <v>031151</v>
      </c>
      <c r="I791" t="s">
        <v>3592</v>
      </c>
      <c r="J791" s="758" t="str">
        <f t="shared" si="49"/>
        <v>北上江釣子中中</v>
      </c>
      <c r="K791" s="757" t="s">
        <v>3071</v>
      </c>
      <c r="L791" s="13" t="str">
        <f t="shared" si="48"/>
        <v>ﾀｶﾊｼ ｼｭﾝｽｹ</v>
      </c>
      <c r="M791" s="772"/>
      <c r="O791" s="13">
        <v>948</v>
      </c>
      <c r="P791" s="647" t="s">
        <v>847</v>
      </c>
      <c r="Q791" s="757" t="s">
        <v>2133</v>
      </c>
      <c r="R791" s="757" t="s">
        <v>1879</v>
      </c>
      <c r="S791" s="757" t="s">
        <v>360</v>
      </c>
      <c r="T791" s="757" t="s">
        <v>4414</v>
      </c>
      <c r="U791" s="757">
        <v>2</v>
      </c>
      <c r="W791" s="649" t="str">
        <f>IF($S791="","",(VLOOKUP($S791,所属・種目コード!$B$2:$D$160,3,0)))</f>
        <v>031196</v>
      </c>
      <c r="X791" t="s">
        <v>3592</v>
      </c>
      <c r="Y791" s="758" t="str">
        <f t="shared" si="50"/>
        <v>花巻北中中</v>
      </c>
      <c r="Z791" s="757" t="s">
        <v>5188</v>
      </c>
      <c r="AA791" s="769" t="str">
        <f t="shared" si="51"/>
        <v>ﾀﾃﾉ ﾄﾖｶ</v>
      </c>
    </row>
    <row r="792" spans="2:27" ht="17" customHeight="1">
      <c r="B792" s="757">
        <v>939</v>
      </c>
      <c r="C792" s="757" t="s">
        <v>7187</v>
      </c>
      <c r="D792" s="757" t="s">
        <v>1142</v>
      </c>
      <c r="E792" s="757" t="s">
        <v>237</v>
      </c>
      <c r="F792" s="757">
        <v>1</v>
      </c>
      <c r="G792" s="757">
        <v>3</v>
      </c>
      <c r="H792" s="649" t="str">
        <f>IF($E792="","",(VLOOKUP($E792,所属・種目コード!$B$2:$D$160,3,0)))</f>
        <v>031151</v>
      </c>
      <c r="I792" t="s">
        <v>3592</v>
      </c>
      <c r="J792" s="758" t="str">
        <f t="shared" si="49"/>
        <v>北上江釣子中中</v>
      </c>
      <c r="K792" s="757" t="s">
        <v>3072</v>
      </c>
      <c r="L792" s="13" t="str">
        <f t="shared" si="48"/>
        <v>ﾀｶﾊｼ ﾘｭｳﾀ</v>
      </c>
      <c r="M792" s="772"/>
      <c r="O792" s="13">
        <v>949</v>
      </c>
      <c r="P792" s="647" t="s">
        <v>847</v>
      </c>
      <c r="Q792" s="757" t="s">
        <v>2134</v>
      </c>
      <c r="R792" s="757" t="s">
        <v>1880</v>
      </c>
      <c r="S792" s="757" t="s">
        <v>360</v>
      </c>
      <c r="T792" s="757" t="s">
        <v>4414</v>
      </c>
      <c r="U792" s="757">
        <v>2</v>
      </c>
      <c r="W792" s="649" t="str">
        <f>IF($S792="","",(VLOOKUP($S792,所属・種目コード!$B$2:$D$160,3,0)))</f>
        <v>031196</v>
      </c>
      <c r="X792" t="s">
        <v>3592</v>
      </c>
      <c r="Y792" s="758" t="str">
        <f t="shared" si="50"/>
        <v>花巻北中中</v>
      </c>
      <c r="Z792" s="757" t="s">
        <v>5189</v>
      </c>
      <c r="AA792" s="769" t="str">
        <f t="shared" si="51"/>
        <v>ﾊﾊﾞｼﾀ ｱﾔﾅ</v>
      </c>
    </row>
    <row r="793" spans="2:27" ht="17" customHeight="1">
      <c r="B793" s="757">
        <v>940</v>
      </c>
      <c r="C793" s="757" t="s">
        <v>7188</v>
      </c>
      <c r="D793" s="757" t="s">
        <v>1143</v>
      </c>
      <c r="E793" s="757" t="s">
        <v>237</v>
      </c>
      <c r="F793" s="757">
        <v>1</v>
      </c>
      <c r="G793" s="757">
        <v>3</v>
      </c>
      <c r="H793" s="649" t="str">
        <f>IF($E793="","",(VLOOKUP($E793,所属・種目コード!$B$2:$D$160,3,0)))</f>
        <v>031151</v>
      </c>
      <c r="I793" t="s">
        <v>3592</v>
      </c>
      <c r="J793" s="758" t="str">
        <f t="shared" si="49"/>
        <v>北上江釣子中中</v>
      </c>
      <c r="K793" s="757" t="s">
        <v>3073</v>
      </c>
      <c r="L793" s="13" t="str">
        <f t="shared" si="48"/>
        <v>ﾀｶﾊｼ ﾙｲ</v>
      </c>
      <c r="M793" s="772"/>
      <c r="O793" s="13">
        <v>951</v>
      </c>
      <c r="P793" s="647" t="s">
        <v>847</v>
      </c>
      <c r="Q793" s="757" t="s">
        <v>6293</v>
      </c>
      <c r="R793" s="757" t="s">
        <v>5840</v>
      </c>
      <c r="S793" s="757" t="s">
        <v>3596</v>
      </c>
      <c r="T793" s="757" t="s">
        <v>4414</v>
      </c>
      <c r="U793" s="757">
        <v>1</v>
      </c>
      <c r="W793" s="649" t="str">
        <f>IF($S793="","",(VLOOKUP($S793,所属・種目コード!$B$2:$D$160,3,0)))</f>
        <v>031220</v>
      </c>
      <c r="X793" t="s">
        <v>3592</v>
      </c>
      <c r="Y793" s="758" t="str">
        <f t="shared" si="50"/>
        <v>乙部中中</v>
      </c>
      <c r="Z793" s="757" t="s">
        <v>5190</v>
      </c>
      <c r="AA793" s="769" t="str">
        <f t="shared" si="51"/>
        <v>ﾀﾆｸﾞﾁ ﾌｳｶ</v>
      </c>
    </row>
    <row r="794" spans="2:27" ht="17" customHeight="1">
      <c r="B794" s="757">
        <v>941</v>
      </c>
      <c r="C794" s="757" t="s">
        <v>7802</v>
      </c>
      <c r="D794" s="757" t="s">
        <v>1144</v>
      </c>
      <c r="E794" s="757" t="s">
        <v>237</v>
      </c>
      <c r="F794" s="757">
        <v>1</v>
      </c>
      <c r="G794" s="757">
        <v>3</v>
      </c>
      <c r="H794" s="649" t="str">
        <f>IF($E794="","",(VLOOKUP($E794,所属・種目コード!$B$2:$D$160,3,0)))</f>
        <v>031151</v>
      </c>
      <c r="I794" t="s">
        <v>3592</v>
      </c>
      <c r="J794" s="758" t="str">
        <f t="shared" si="49"/>
        <v>北上江釣子中中</v>
      </c>
      <c r="K794" s="757" t="s">
        <v>3074</v>
      </c>
      <c r="L794" s="13" t="str">
        <f t="shared" si="48"/>
        <v>ﾃﾙｲ ｺﾀﾛｳ</v>
      </c>
      <c r="M794" s="772"/>
      <c r="O794" s="13">
        <v>954</v>
      </c>
      <c r="P794" s="647" t="s">
        <v>847</v>
      </c>
      <c r="Q794" s="757" t="s">
        <v>6294</v>
      </c>
      <c r="R794" s="757" t="s">
        <v>5841</v>
      </c>
      <c r="S794" s="757" t="s">
        <v>331</v>
      </c>
      <c r="T794" s="757" t="s">
        <v>4414</v>
      </c>
      <c r="U794" s="757">
        <v>2</v>
      </c>
      <c r="W794" s="649" t="str">
        <f>IF($S794="","",(VLOOKUP($S794,所属・種目コード!$B$2:$D$160,3,0)))</f>
        <v>031175</v>
      </c>
      <c r="X794" t="s">
        <v>3592</v>
      </c>
      <c r="Y794" s="758" t="str">
        <f t="shared" si="50"/>
        <v>滝沢南中中</v>
      </c>
      <c r="Z794" s="757" t="s">
        <v>5191</v>
      </c>
      <c r="AA794" s="769" t="str">
        <f t="shared" si="51"/>
        <v>ﾐｳﾗ ｷﾗ</v>
      </c>
    </row>
    <row r="795" spans="2:27" ht="17" customHeight="1">
      <c r="B795" s="757">
        <v>942</v>
      </c>
      <c r="C795" s="757" t="s">
        <v>7803</v>
      </c>
      <c r="D795" s="757" t="s">
        <v>1145</v>
      </c>
      <c r="E795" s="757" t="s">
        <v>237</v>
      </c>
      <c r="F795" s="757">
        <v>1</v>
      </c>
      <c r="G795" s="757">
        <v>3</v>
      </c>
      <c r="H795" s="649" t="str">
        <f>IF($E795="","",(VLOOKUP($E795,所属・種目コード!$B$2:$D$160,3,0)))</f>
        <v>031151</v>
      </c>
      <c r="I795" t="s">
        <v>3592</v>
      </c>
      <c r="J795" s="758" t="str">
        <f t="shared" si="49"/>
        <v>北上江釣子中中</v>
      </c>
      <c r="K795" s="757" t="s">
        <v>3075</v>
      </c>
      <c r="L795" s="13" t="str">
        <f t="shared" si="48"/>
        <v>ﾄﾉﾑﾗ ﾕｳｷ</v>
      </c>
      <c r="M795" s="772"/>
      <c r="O795" s="13">
        <v>963</v>
      </c>
      <c r="P795" s="647" t="s">
        <v>847</v>
      </c>
      <c r="Q795" s="757" t="s">
        <v>6295</v>
      </c>
      <c r="R795" s="757" t="s">
        <v>409</v>
      </c>
      <c r="S795" s="757" t="s">
        <v>339</v>
      </c>
      <c r="T795" s="757" t="s">
        <v>4414</v>
      </c>
      <c r="U795" s="757">
        <v>1</v>
      </c>
      <c r="W795" s="649" t="str">
        <f>IF($S795="","",(VLOOKUP($S795,所属・種目コード!$B$2:$D$160,3,0)))</f>
        <v>031178</v>
      </c>
      <c r="X795" t="s">
        <v>3592</v>
      </c>
      <c r="Y795" s="758" t="str">
        <f t="shared" si="50"/>
        <v>遠野中中</v>
      </c>
      <c r="Z795" s="757" t="s">
        <v>5192</v>
      </c>
      <c r="AA795" s="769" t="str">
        <f t="shared" si="51"/>
        <v>ｷｸﾁ ﾅｵ</v>
      </c>
    </row>
    <row r="796" spans="2:27" ht="17" customHeight="1">
      <c r="B796" s="757">
        <v>943</v>
      </c>
      <c r="C796" s="757" t="s">
        <v>7189</v>
      </c>
      <c r="D796" s="757" t="s">
        <v>1147</v>
      </c>
      <c r="E796" s="757" t="s">
        <v>237</v>
      </c>
      <c r="F796" s="757">
        <v>1</v>
      </c>
      <c r="G796" s="757">
        <v>3</v>
      </c>
      <c r="H796" s="649" t="str">
        <f>IF($E796="","",(VLOOKUP($E796,所属・種目コード!$B$2:$D$160,3,0)))</f>
        <v>031151</v>
      </c>
      <c r="I796" t="s">
        <v>3592</v>
      </c>
      <c r="J796" s="758" t="str">
        <f t="shared" si="49"/>
        <v>北上江釣子中中</v>
      </c>
      <c r="K796" s="757" t="s">
        <v>3076</v>
      </c>
      <c r="L796" s="13" t="str">
        <f t="shared" si="48"/>
        <v>ﾊﾔｶﾜ ｹｲｽｹ</v>
      </c>
      <c r="M796" s="772"/>
      <c r="O796" s="13">
        <v>964</v>
      </c>
      <c r="P796" s="647" t="s">
        <v>847</v>
      </c>
      <c r="Q796" s="757" t="s">
        <v>6296</v>
      </c>
      <c r="R796" s="757" t="s">
        <v>5842</v>
      </c>
      <c r="S796" s="757" t="s">
        <v>339</v>
      </c>
      <c r="T796" s="757" t="s">
        <v>4414</v>
      </c>
      <c r="U796" s="757">
        <v>1</v>
      </c>
      <c r="W796" s="649" t="str">
        <f>IF($S796="","",(VLOOKUP($S796,所属・種目コード!$B$2:$D$160,3,0)))</f>
        <v>031178</v>
      </c>
      <c r="X796" t="s">
        <v>3592</v>
      </c>
      <c r="Y796" s="758" t="str">
        <f t="shared" si="50"/>
        <v>遠野中中</v>
      </c>
      <c r="Z796" s="757" t="s">
        <v>5193</v>
      </c>
      <c r="AA796" s="769" t="str">
        <f t="shared" si="51"/>
        <v>ﾌﾙｶﾜ ﾜｶﾅ</v>
      </c>
    </row>
    <row r="797" spans="2:27" ht="17" customHeight="1">
      <c r="B797" s="757">
        <v>944</v>
      </c>
      <c r="C797" s="757" t="s">
        <v>7190</v>
      </c>
      <c r="D797" s="757" t="s">
        <v>4038</v>
      </c>
      <c r="E797" s="757" t="s">
        <v>237</v>
      </c>
      <c r="F797" s="757">
        <v>1</v>
      </c>
      <c r="G797" s="757">
        <v>3</v>
      </c>
      <c r="H797" s="649" t="str">
        <f>IF($E797="","",(VLOOKUP($E797,所属・種目コード!$B$2:$D$160,3,0)))</f>
        <v>031151</v>
      </c>
      <c r="I797" t="s">
        <v>3592</v>
      </c>
      <c r="J797" s="758" t="str">
        <f t="shared" si="49"/>
        <v>北上江釣子中中</v>
      </c>
      <c r="K797" s="757" t="s">
        <v>3077</v>
      </c>
      <c r="L797" s="13" t="str">
        <f t="shared" si="48"/>
        <v>ﾌｼﾞﾜﾗ ｵｵﾀ</v>
      </c>
      <c r="M797" s="772"/>
      <c r="O797" s="13">
        <v>974</v>
      </c>
      <c r="P797" s="647" t="s">
        <v>847</v>
      </c>
      <c r="Q797" s="757" t="s">
        <v>6297</v>
      </c>
      <c r="R797" s="757" t="s">
        <v>5843</v>
      </c>
      <c r="S797" s="757" t="s">
        <v>300</v>
      </c>
      <c r="T797" s="757" t="s">
        <v>4414</v>
      </c>
      <c r="U797" s="757">
        <v>1</v>
      </c>
      <c r="W797" s="649" t="str">
        <f>IF($S797="","",(VLOOKUP($S797,所属・種目コード!$B$2:$D$160,3,0)))</f>
        <v>031167</v>
      </c>
      <c r="X797" t="s">
        <v>3592</v>
      </c>
      <c r="Y797" s="758" t="str">
        <f t="shared" si="50"/>
        <v>雫石中中</v>
      </c>
      <c r="Z797" s="757" t="s">
        <v>5194</v>
      </c>
      <c r="AA797" s="769" t="str">
        <f t="shared" si="51"/>
        <v>ｱﾏｾ ﾐﾕ</v>
      </c>
    </row>
    <row r="798" spans="2:27" ht="17" customHeight="1">
      <c r="B798" s="757">
        <v>945</v>
      </c>
      <c r="C798" s="757" t="s">
        <v>7804</v>
      </c>
      <c r="D798" s="757" t="s">
        <v>1148</v>
      </c>
      <c r="E798" s="757" t="s">
        <v>237</v>
      </c>
      <c r="F798" s="757">
        <v>1</v>
      </c>
      <c r="G798" s="757">
        <v>3</v>
      </c>
      <c r="H798" s="649" t="str">
        <f>IF($E798="","",(VLOOKUP($E798,所属・種目コード!$B$2:$D$160,3,0)))</f>
        <v>031151</v>
      </c>
      <c r="I798" t="s">
        <v>3592</v>
      </c>
      <c r="J798" s="758" t="str">
        <f t="shared" si="49"/>
        <v>北上江釣子中中</v>
      </c>
      <c r="K798" s="757" t="s">
        <v>3078</v>
      </c>
      <c r="L798" s="13" t="str">
        <f t="shared" si="48"/>
        <v>ﾔｴｶﾞｼ ｺｳｽｹ</v>
      </c>
      <c r="M798" s="772"/>
      <c r="O798" s="13">
        <v>975</v>
      </c>
      <c r="P798" s="647" t="s">
        <v>847</v>
      </c>
      <c r="Q798" s="757" t="s">
        <v>6298</v>
      </c>
      <c r="R798" s="757" t="s">
        <v>5844</v>
      </c>
      <c r="S798" s="757" t="s">
        <v>300</v>
      </c>
      <c r="T798" s="757" t="s">
        <v>4414</v>
      </c>
      <c r="U798" s="757">
        <v>1</v>
      </c>
      <c r="W798" s="649" t="str">
        <f>IF($S798="","",(VLOOKUP($S798,所属・種目コード!$B$2:$D$160,3,0)))</f>
        <v>031167</v>
      </c>
      <c r="X798" t="s">
        <v>3592</v>
      </c>
      <c r="Y798" s="758" t="str">
        <f t="shared" si="50"/>
        <v>雫石中中</v>
      </c>
      <c r="Z798" s="757" t="s">
        <v>5195</v>
      </c>
      <c r="AA798" s="769" t="str">
        <f t="shared" si="51"/>
        <v>ﾀﾞｲﾎﾞｳ ｶｱﾔ</v>
      </c>
    </row>
    <row r="799" spans="2:27" ht="17" customHeight="1">
      <c r="B799" s="757">
        <v>946</v>
      </c>
      <c r="C799" s="757" t="s">
        <v>7191</v>
      </c>
      <c r="D799" s="757" t="s">
        <v>1149</v>
      </c>
      <c r="E799" s="757" t="s">
        <v>237</v>
      </c>
      <c r="F799" s="757">
        <v>1</v>
      </c>
      <c r="G799" s="757">
        <v>2</v>
      </c>
      <c r="H799" s="649" t="str">
        <f>IF($E799="","",(VLOOKUP($E799,所属・種目コード!$B$2:$D$160,3,0)))</f>
        <v>031151</v>
      </c>
      <c r="I799" t="s">
        <v>3592</v>
      </c>
      <c r="J799" s="758" t="str">
        <f t="shared" si="49"/>
        <v>北上江釣子中中</v>
      </c>
      <c r="K799" s="757" t="s">
        <v>3079</v>
      </c>
      <c r="L799" s="13" t="str">
        <f t="shared" si="48"/>
        <v>ｱﾏﾝ ﾗｲﾔ</v>
      </c>
      <c r="M799" s="772"/>
      <c r="O799" s="13">
        <v>976</v>
      </c>
      <c r="P799" s="647" t="s">
        <v>847</v>
      </c>
      <c r="Q799" s="757" t="s">
        <v>6299</v>
      </c>
      <c r="R799" s="757" t="s">
        <v>5845</v>
      </c>
      <c r="S799" s="757" t="s">
        <v>300</v>
      </c>
      <c r="T799" s="757" t="s">
        <v>4414</v>
      </c>
      <c r="U799" s="757">
        <v>1</v>
      </c>
      <c r="W799" s="649" t="str">
        <f>IF($S799="","",(VLOOKUP($S799,所属・種目コード!$B$2:$D$160,3,0)))</f>
        <v>031167</v>
      </c>
      <c r="X799" t="s">
        <v>3592</v>
      </c>
      <c r="Y799" s="758" t="str">
        <f t="shared" si="50"/>
        <v>雫石中中</v>
      </c>
      <c r="Z799" s="757" t="s">
        <v>5196</v>
      </c>
      <c r="AA799" s="769" t="str">
        <f t="shared" si="51"/>
        <v>ﾄｸﾀ ﾌﾕ</v>
      </c>
    </row>
    <row r="800" spans="2:27" ht="17" customHeight="1">
      <c r="B800" s="757">
        <v>947</v>
      </c>
      <c r="C800" s="757" t="s">
        <v>7192</v>
      </c>
      <c r="D800" s="757" t="s">
        <v>1150</v>
      </c>
      <c r="E800" s="757" t="s">
        <v>237</v>
      </c>
      <c r="F800" s="757">
        <v>1</v>
      </c>
      <c r="G800" s="757">
        <v>2</v>
      </c>
      <c r="H800" s="649" t="str">
        <f>IF($E800="","",(VLOOKUP($E800,所属・種目コード!$B$2:$D$160,3,0)))</f>
        <v>031151</v>
      </c>
      <c r="I800" t="s">
        <v>3592</v>
      </c>
      <c r="J800" s="758" t="str">
        <f t="shared" si="49"/>
        <v>北上江釣子中中</v>
      </c>
      <c r="K800" s="757" t="s">
        <v>3080</v>
      </c>
      <c r="L800" s="13" t="str">
        <f t="shared" si="48"/>
        <v>ｲﾄｳ ﾕｳﾘ</v>
      </c>
      <c r="M800" s="772"/>
      <c r="O800" s="13">
        <v>977</v>
      </c>
      <c r="P800" s="647" t="s">
        <v>847</v>
      </c>
      <c r="Q800" s="757" t="s">
        <v>6542</v>
      </c>
      <c r="R800" s="757" t="s">
        <v>5846</v>
      </c>
      <c r="S800" s="757" t="s">
        <v>300</v>
      </c>
      <c r="T800" s="757" t="s">
        <v>4414</v>
      </c>
      <c r="U800" s="757">
        <v>1</v>
      </c>
      <c r="W800" s="649" t="str">
        <f>IF($S800="","",(VLOOKUP($S800,所属・種目コード!$B$2:$D$160,3,0)))</f>
        <v>031167</v>
      </c>
      <c r="X800" t="s">
        <v>3592</v>
      </c>
      <c r="Y800" s="758" t="str">
        <f t="shared" si="50"/>
        <v>雫石中中</v>
      </c>
      <c r="Z800" s="757" t="s">
        <v>5197</v>
      </c>
      <c r="AA800" s="769" t="str">
        <f t="shared" si="51"/>
        <v>ﾎﾘｳﾁ ｼｽﾞｸ</v>
      </c>
    </row>
    <row r="801" spans="2:27" ht="17" customHeight="1">
      <c r="B801" s="757">
        <v>948</v>
      </c>
      <c r="C801" s="757" t="s">
        <v>7193</v>
      </c>
      <c r="D801" s="757" t="s">
        <v>1151</v>
      </c>
      <c r="E801" s="757" t="s">
        <v>237</v>
      </c>
      <c r="F801" s="757">
        <v>1</v>
      </c>
      <c r="G801" s="757">
        <v>2</v>
      </c>
      <c r="H801" s="649" t="str">
        <f>IF($E801="","",(VLOOKUP($E801,所属・種目コード!$B$2:$D$160,3,0)))</f>
        <v>031151</v>
      </c>
      <c r="I801" t="s">
        <v>3592</v>
      </c>
      <c r="J801" s="758" t="str">
        <f t="shared" si="49"/>
        <v>北上江釣子中中</v>
      </c>
      <c r="K801" s="757" t="s">
        <v>3081</v>
      </c>
      <c r="L801" s="13" t="str">
        <f t="shared" si="48"/>
        <v>ｻﾄｳ ｼｭﾝﾄ</v>
      </c>
      <c r="M801" s="772"/>
      <c r="O801" s="13">
        <v>978</v>
      </c>
      <c r="P801" s="647" t="s">
        <v>847</v>
      </c>
      <c r="Q801" s="757" t="s">
        <v>6300</v>
      </c>
      <c r="R801" s="757" t="s">
        <v>5847</v>
      </c>
      <c r="S801" s="757" t="s">
        <v>300</v>
      </c>
      <c r="T801" s="757" t="s">
        <v>4414</v>
      </c>
      <c r="U801" s="757">
        <v>1</v>
      </c>
      <c r="W801" s="649" t="str">
        <f>IF($S801="","",(VLOOKUP($S801,所属・種目コード!$B$2:$D$160,3,0)))</f>
        <v>031167</v>
      </c>
      <c r="X801" t="s">
        <v>3592</v>
      </c>
      <c r="Y801" s="758" t="str">
        <f t="shared" si="50"/>
        <v>雫石中中</v>
      </c>
      <c r="Z801" s="757" t="s">
        <v>5198</v>
      </c>
      <c r="AA801" s="769" t="str">
        <f t="shared" si="51"/>
        <v>ﾖｺｻﾜ ﾚｲﾅ</v>
      </c>
    </row>
    <row r="802" spans="2:27" ht="17" customHeight="1">
      <c r="B802" s="757">
        <v>949</v>
      </c>
      <c r="C802" s="757" t="s">
        <v>7940</v>
      </c>
      <c r="D802" s="757" t="s">
        <v>1152</v>
      </c>
      <c r="E802" s="757" t="s">
        <v>237</v>
      </c>
      <c r="F802" s="757">
        <v>1</v>
      </c>
      <c r="G802" s="757">
        <v>2</v>
      </c>
      <c r="H802" s="649" t="str">
        <f>IF($E802="","",(VLOOKUP($E802,所属・種目コード!$B$2:$D$160,3,0)))</f>
        <v>031151</v>
      </c>
      <c r="I802" t="s">
        <v>3592</v>
      </c>
      <c r="J802" s="758" t="str">
        <f t="shared" si="49"/>
        <v>北上江釣子中中</v>
      </c>
      <c r="K802" s="757" t="s">
        <v>3082</v>
      </c>
      <c r="L802" s="13" t="str">
        <f t="shared" si="48"/>
        <v>ｻﾄｳ ﾕｳ</v>
      </c>
      <c r="M802" s="772"/>
      <c r="O802" s="13">
        <v>979</v>
      </c>
      <c r="P802" s="647" t="s">
        <v>847</v>
      </c>
      <c r="Q802" s="757" t="s">
        <v>6301</v>
      </c>
      <c r="R802" s="757" t="s">
        <v>5848</v>
      </c>
      <c r="S802" s="757" t="s">
        <v>300</v>
      </c>
      <c r="T802" s="757" t="s">
        <v>4414</v>
      </c>
      <c r="U802" s="757">
        <v>1</v>
      </c>
      <c r="W802" s="649" t="str">
        <f>IF($S802="","",(VLOOKUP($S802,所属・種目コード!$B$2:$D$160,3,0)))</f>
        <v>031167</v>
      </c>
      <c r="X802" t="s">
        <v>3592</v>
      </c>
      <c r="Y802" s="758" t="str">
        <f t="shared" si="50"/>
        <v>雫石中中</v>
      </c>
      <c r="Z802" s="757" t="s">
        <v>5199</v>
      </c>
      <c r="AA802" s="769" t="str">
        <f t="shared" si="51"/>
        <v>ﾖｺﾃ ｺｺﾊ</v>
      </c>
    </row>
    <row r="803" spans="2:27" ht="17" customHeight="1">
      <c r="B803" s="757">
        <v>950</v>
      </c>
      <c r="C803" s="757" t="s">
        <v>7194</v>
      </c>
      <c r="D803" s="757" t="s">
        <v>1153</v>
      </c>
      <c r="E803" s="757" t="s">
        <v>237</v>
      </c>
      <c r="F803" s="757">
        <v>1</v>
      </c>
      <c r="G803" s="757">
        <v>2</v>
      </c>
      <c r="H803" s="649" t="str">
        <f>IF($E803="","",(VLOOKUP($E803,所属・種目コード!$B$2:$D$160,3,0)))</f>
        <v>031151</v>
      </c>
      <c r="I803" t="s">
        <v>3592</v>
      </c>
      <c r="J803" s="758" t="str">
        <f t="shared" si="49"/>
        <v>北上江釣子中中</v>
      </c>
      <c r="K803" s="757" t="s">
        <v>3083</v>
      </c>
      <c r="L803" s="13" t="str">
        <f t="shared" si="48"/>
        <v>ｼﾓｻｶ ﾁｻﾄ</v>
      </c>
      <c r="M803" s="772"/>
      <c r="O803" s="13">
        <v>1008</v>
      </c>
      <c r="P803" s="650" t="s">
        <v>761</v>
      </c>
      <c r="Q803" s="757" t="s">
        <v>5994</v>
      </c>
      <c r="R803" s="757" t="s">
        <v>5416</v>
      </c>
      <c r="S803" s="757" t="s">
        <v>320</v>
      </c>
      <c r="T803" s="757" t="s">
        <v>4414</v>
      </c>
      <c r="U803" s="757">
        <v>2</v>
      </c>
      <c r="W803" s="649" t="str">
        <f>IF($S803="","",(VLOOKUP($S803,所属・種目コード!$B$2:$D$160,3,0)))</f>
        <v>031172</v>
      </c>
      <c r="X803" t="s">
        <v>3592</v>
      </c>
      <c r="Y803" s="758" t="str">
        <f t="shared" si="50"/>
        <v>滝沢一本木中中</v>
      </c>
      <c r="Z803" s="757" t="s">
        <v>4422</v>
      </c>
      <c r="AA803" s="769" t="str">
        <f t="shared" si="51"/>
        <v>ｲｼｲ ｶｽﾐ</v>
      </c>
    </row>
    <row r="804" spans="2:27" ht="17" customHeight="1">
      <c r="B804" s="757">
        <v>951</v>
      </c>
      <c r="C804" s="757" t="s">
        <v>7195</v>
      </c>
      <c r="D804" s="757" t="s">
        <v>1154</v>
      </c>
      <c r="E804" s="757" t="s">
        <v>237</v>
      </c>
      <c r="F804" s="757">
        <v>1</v>
      </c>
      <c r="G804" s="757">
        <v>2</v>
      </c>
      <c r="H804" s="649" t="str">
        <f>IF($E804="","",(VLOOKUP($E804,所属・種目コード!$B$2:$D$160,3,0)))</f>
        <v>031151</v>
      </c>
      <c r="I804" t="s">
        <v>3592</v>
      </c>
      <c r="J804" s="758" t="str">
        <f t="shared" si="49"/>
        <v>北上江釣子中中</v>
      </c>
      <c r="K804" s="757" t="s">
        <v>3084</v>
      </c>
      <c r="L804" s="13" t="str">
        <f t="shared" si="48"/>
        <v>ｾｶﾞﾜ ﾏｵ</v>
      </c>
      <c r="M804" s="772"/>
      <c r="O804" s="13">
        <v>1009</v>
      </c>
      <c r="P804" s="650" t="s">
        <v>761</v>
      </c>
      <c r="Q804" s="757" t="s">
        <v>5995</v>
      </c>
      <c r="R804" s="757" t="s">
        <v>5417</v>
      </c>
      <c r="S804" s="757" t="s">
        <v>320</v>
      </c>
      <c r="T804" s="757" t="s">
        <v>4414</v>
      </c>
      <c r="U804" s="757">
        <v>2</v>
      </c>
      <c r="W804" s="649" t="str">
        <f>IF($S804="","",(VLOOKUP($S804,所属・種目コード!$B$2:$D$160,3,0)))</f>
        <v>031172</v>
      </c>
      <c r="X804" t="s">
        <v>3592</v>
      </c>
      <c r="Y804" s="758" t="str">
        <f t="shared" si="50"/>
        <v>滝沢一本木中中</v>
      </c>
      <c r="Z804" s="757" t="s">
        <v>4424</v>
      </c>
      <c r="AA804" s="769" t="str">
        <f t="shared" si="51"/>
        <v>ﾀﾅｶ ﾅﾘｻ</v>
      </c>
    </row>
    <row r="805" spans="2:27" ht="17" customHeight="1">
      <c r="B805" s="757">
        <v>952</v>
      </c>
      <c r="C805" s="757" t="s">
        <v>7939</v>
      </c>
      <c r="D805" s="757" t="s">
        <v>1155</v>
      </c>
      <c r="E805" s="757" t="s">
        <v>237</v>
      </c>
      <c r="F805" s="757">
        <v>1</v>
      </c>
      <c r="G805" s="757">
        <v>2</v>
      </c>
      <c r="H805" s="649" t="str">
        <f>IF($E805="","",(VLOOKUP($E805,所属・種目コード!$B$2:$D$160,3,0)))</f>
        <v>031151</v>
      </c>
      <c r="I805" t="s">
        <v>3592</v>
      </c>
      <c r="J805" s="758" t="str">
        <f t="shared" si="49"/>
        <v>北上江釣子中中</v>
      </c>
      <c r="K805" s="757" t="s">
        <v>3085</v>
      </c>
      <c r="L805" s="13" t="str">
        <f t="shared" si="48"/>
        <v>ﾀｶﾊｼ ﾏﾄｲ</v>
      </c>
      <c r="M805" s="772"/>
      <c r="O805" s="13">
        <v>1010</v>
      </c>
      <c r="P805" s="650" t="s">
        <v>761</v>
      </c>
      <c r="Q805" s="757" t="s">
        <v>5996</v>
      </c>
      <c r="R805" s="757" t="s">
        <v>5418</v>
      </c>
      <c r="S805" s="757" t="s">
        <v>320</v>
      </c>
      <c r="T805" s="757" t="s">
        <v>4414</v>
      </c>
      <c r="U805" s="757">
        <v>3</v>
      </c>
      <c r="W805" s="649" t="str">
        <f>IF($S805="","",(VLOOKUP($S805,所属・種目コード!$B$2:$D$160,3,0)))</f>
        <v>031172</v>
      </c>
      <c r="X805" t="s">
        <v>3592</v>
      </c>
      <c r="Y805" s="758" t="str">
        <f t="shared" si="50"/>
        <v>滝沢一本木中中</v>
      </c>
      <c r="Z805" s="757" t="s">
        <v>4426</v>
      </c>
      <c r="AA805" s="769" t="str">
        <f t="shared" si="51"/>
        <v>ｵｵｶﾞﾈ ｶﾅ</v>
      </c>
    </row>
    <row r="806" spans="2:27" ht="17" customHeight="1">
      <c r="B806" s="757">
        <v>953</v>
      </c>
      <c r="C806" s="757" t="s">
        <v>7196</v>
      </c>
      <c r="D806" s="757" t="s">
        <v>1156</v>
      </c>
      <c r="E806" s="757" t="s">
        <v>237</v>
      </c>
      <c r="F806" s="757">
        <v>1</v>
      </c>
      <c r="G806" s="757">
        <v>2</v>
      </c>
      <c r="H806" s="649" t="str">
        <f>IF($E806="","",(VLOOKUP($E806,所属・種目コード!$B$2:$D$160,3,0)))</f>
        <v>031151</v>
      </c>
      <c r="I806" t="s">
        <v>3592</v>
      </c>
      <c r="J806" s="758" t="str">
        <f t="shared" si="49"/>
        <v>北上江釣子中中</v>
      </c>
      <c r="K806" s="757" t="s">
        <v>3086</v>
      </c>
      <c r="L806" s="13" t="str">
        <f t="shared" si="48"/>
        <v>ﾀｶﾊｼ ﾕﾒﾔ</v>
      </c>
      <c r="M806" s="772"/>
      <c r="O806" s="13">
        <v>1011</v>
      </c>
      <c r="P806" s="650" t="s">
        <v>761</v>
      </c>
      <c r="Q806" s="757" t="s">
        <v>5998</v>
      </c>
      <c r="R806" s="757" t="s">
        <v>5420</v>
      </c>
      <c r="S806" s="757" t="s">
        <v>320</v>
      </c>
      <c r="T806" s="757" t="s">
        <v>4414</v>
      </c>
      <c r="U806" s="757">
        <v>3</v>
      </c>
      <c r="W806" s="649" t="str">
        <f>IF($S806="","",(VLOOKUP($S806,所属・種目コード!$B$2:$D$160,3,0)))</f>
        <v>031172</v>
      </c>
      <c r="X806" t="s">
        <v>3592</v>
      </c>
      <c r="Y806" s="758" t="str">
        <f t="shared" si="50"/>
        <v>滝沢一本木中中</v>
      </c>
      <c r="Z806" s="757" t="s">
        <v>4428</v>
      </c>
      <c r="AA806" s="769" t="str">
        <f t="shared" si="51"/>
        <v>ﾊﾀﾔﾏ ﾓﾓｶ</v>
      </c>
    </row>
    <row r="807" spans="2:27" ht="17" customHeight="1">
      <c r="B807" s="757">
        <v>954</v>
      </c>
      <c r="C807" s="757" t="s">
        <v>7805</v>
      </c>
      <c r="D807" s="757" t="s">
        <v>983</v>
      </c>
      <c r="E807" s="757" t="s">
        <v>237</v>
      </c>
      <c r="F807" s="757">
        <v>1</v>
      </c>
      <c r="G807" s="757">
        <v>2</v>
      </c>
      <c r="H807" s="649" t="str">
        <f>IF($E807="","",(VLOOKUP($E807,所属・種目コード!$B$2:$D$160,3,0)))</f>
        <v>031151</v>
      </c>
      <c r="I807" t="s">
        <v>3592</v>
      </c>
      <c r="J807" s="758" t="str">
        <f t="shared" si="49"/>
        <v>北上江釣子中中</v>
      </c>
      <c r="K807" s="757" t="s">
        <v>3087</v>
      </c>
      <c r="L807" s="13" t="str">
        <f t="shared" si="48"/>
        <v>ﾁﾀﾞ ｶｲﾄ</v>
      </c>
      <c r="M807" s="772"/>
      <c r="O807" s="13">
        <v>1012</v>
      </c>
      <c r="P807" s="650" t="s">
        <v>777</v>
      </c>
      <c r="Q807" s="757" t="s">
        <v>6401</v>
      </c>
      <c r="R807" s="757" t="s">
        <v>5421</v>
      </c>
      <c r="S807" s="757" t="s">
        <v>320</v>
      </c>
      <c r="T807" s="757" t="s">
        <v>4414</v>
      </c>
      <c r="U807" s="757">
        <v>3</v>
      </c>
      <c r="W807" s="649" t="str">
        <f>IF($S807="","",(VLOOKUP($S807,所属・種目コード!$B$2:$D$160,3,0)))</f>
        <v>031172</v>
      </c>
      <c r="X807" t="s">
        <v>3592</v>
      </c>
      <c r="Y807" s="758" t="str">
        <f t="shared" si="50"/>
        <v>滝沢一本木中中</v>
      </c>
      <c r="Z807" s="757" t="s">
        <v>4430</v>
      </c>
      <c r="AA807" s="769" t="str">
        <f t="shared" si="51"/>
        <v>ﾅｶｼﾞﾏ ﾅﾅｴ</v>
      </c>
    </row>
    <row r="808" spans="2:27" ht="17" customHeight="1">
      <c r="B808" s="757">
        <v>955</v>
      </c>
      <c r="C808" s="757" t="s">
        <v>7197</v>
      </c>
      <c r="D808" s="757" t="s">
        <v>1157</v>
      </c>
      <c r="E808" s="757" t="s">
        <v>237</v>
      </c>
      <c r="F808" s="757">
        <v>1</v>
      </c>
      <c r="G808" s="757">
        <v>2</v>
      </c>
      <c r="H808" s="649" t="str">
        <f>IF($E808="","",(VLOOKUP($E808,所属・種目コード!$B$2:$D$160,3,0)))</f>
        <v>031151</v>
      </c>
      <c r="I808" t="s">
        <v>3592</v>
      </c>
      <c r="J808" s="758" t="str">
        <f t="shared" si="49"/>
        <v>北上江釣子中中</v>
      </c>
      <c r="K808" s="757" t="s">
        <v>3088</v>
      </c>
      <c r="L808" s="13" t="str">
        <f t="shared" si="48"/>
        <v>ﾄﾐｻﾜ ｿｳﾀ</v>
      </c>
      <c r="M808" s="772"/>
      <c r="O808" s="13">
        <v>1013</v>
      </c>
      <c r="P808" s="650" t="s">
        <v>777</v>
      </c>
      <c r="Q808" s="757" t="s">
        <v>6625</v>
      </c>
      <c r="R808" s="757" t="s">
        <v>5422</v>
      </c>
      <c r="S808" s="757" t="s">
        <v>320</v>
      </c>
      <c r="T808" s="757" t="s">
        <v>4414</v>
      </c>
      <c r="U808" s="757">
        <v>3</v>
      </c>
      <c r="W808" s="649" t="str">
        <f>IF($S808="","",(VLOOKUP($S808,所属・種目コード!$B$2:$D$160,3,0)))</f>
        <v>031172</v>
      </c>
      <c r="X808" t="s">
        <v>3592</v>
      </c>
      <c r="Y808" s="758" t="str">
        <f t="shared" si="50"/>
        <v>滝沢一本木中中</v>
      </c>
      <c r="Z808" s="757" t="s">
        <v>4432</v>
      </c>
      <c r="AA808" s="769" t="str">
        <f t="shared" si="51"/>
        <v>ﾖｼｶﾜ ﾘﾝ</v>
      </c>
    </row>
    <row r="809" spans="2:27" ht="17" customHeight="1">
      <c r="B809" s="757">
        <v>956</v>
      </c>
      <c r="C809" s="757" t="s">
        <v>7198</v>
      </c>
      <c r="D809" s="757" t="s">
        <v>1158</v>
      </c>
      <c r="E809" s="757" t="s">
        <v>237</v>
      </c>
      <c r="F809" s="757">
        <v>1</v>
      </c>
      <c r="G809" s="757">
        <v>2</v>
      </c>
      <c r="H809" s="649" t="str">
        <f>IF($E809="","",(VLOOKUP($E809,所属・種目コード!$B$2:$D$160,3,0)))</f>
        <v>031151</v>
      </c>
      <c r="I809" t="s">
        <v>3592</v>
      </c>
      <c r="J809" s="758" t="str">
        <f t="shared" si="49"/>
        <v>北上江釣子中中</v>
      </c>
      <c r="K809" s="757" t="s">
        <v>3089</v>
      </c>
      <c r="L809" s="13" t="str">
        <f t="shared" si="48"/>
        <v>ﾐﾀ ｼｸﾞﾏ</v>
      </c>
      <c r="M809" s="772"/>
      <c r="O809" s="13">
        <v>1014</v>
      </c>
      <c r="P809" s="650" t="s">
        <v>777</v>
      </c>
      <c r="Q809" s="757" t="s">
        <v>5999</v>
      </c>
      <c r="R809" s="757" t="s">
        <v>5423</v>
      </c>
      <c r="S809" s="757" t="s">
        <v>320</v>
      </c>
      <c r="T809" s="757" t="s">
        <v>4414</v>
      </c>
      <c r="U809" s="757">
        <v>3</v>
      </c>
      <c r="W809" s="649" t="str">
        <f>IF($S809="","",(VLOOKUP($S809,所属・種目コード!$B$2:$D$160,3,0)))</f>
        <v>031172</v>
      </c>
      <c r="X809" t="s">
        <v>3592</v>
      </c>
      <c r="Y809" s="758" t="str">
        <f t="shared" si="50"/>
        <v>滝沢一本木中中</v>
      </c>
      <c r="Z809" s="757" t="s">
        <v>4434</v>
      </c>
      <c r="AA809" s="769" t="str">
        <f t="shared" si="51"/>
        <v>ﾖｼﾀﾞ ｼｭｲ</v>
      </c>
    </row>
    <row r="810" spans="2:27" ht="17" customHeight="1">
      <c r="B810" s="757">
        <v>957</v>
      </c>
      <c r="C810" s="757" t="s">
        <v>7199</v>
      </c>
      <c r="D810" s="757" t="s">
        <v>4039</v>
      </c>
      <c r="E810" s="757" t="s">
        <v>237</v>
      </c>
      <c r="F810" s="757">
        <v>1</v>
      </c>
      <c r="G810" s="757">
        <v>3</v>
      </c>
      <c r="H810" s="649" t="str">
        <f>IF($E810="","",(VLOOKUP($E810,所属・種目コード!$B$2:$D$160,3,0)))</f>
        <v>031151</v>
      </c>
      <c r="I810" t="s">
        <v>3592</v>
      </c>
      <c r="J810" s="758" t="str">
        <f t="shared" si="49"/>
        <v>北上江釣子中中</v>
      </c>
      <c r="K810" s="757" t="s">
        <v>3090</v>
      </c>
      <c r="L810" s="13" t="str">
        <f t="shared" si="48"/>
        <v>ﾀｶﾊｼ ｾﾅ</v>
      </c>
      <c r="M810" s="772"/>
      <c r="O810" s="13"/>
      <c r="P810" s="647" t="s">
        <v>847</v>
      </c>
      <c r="Q810" s="757" t="s">
        <v>6302</v>
      </c>
      <c r="R810" s="757" t="s">
        <v>5849</v>
      </c>
      <c r="S810" s="757" t="s">
        <v>3599</v>
      </c>
      <c r="T810" s="757" t="s">
        <v>4414</v>
      </c>
      <c r="U810" s="757">
        <v>2</v>
      </c>
      <c r="W810" s="649" t="str">
        <f>IF($S810="","",(VLOOKUP($S810,所属・種目コード!$B$2:$D$160,3,0)))</f>
        <v>031187</v>
      </c>
      <c r="X810" t="s">
        <v>3592</v>
      </c>
      <c r="Y810" s="758" t="str">
        <f t="shared" si="50"/>
        <v>安代中中</v>
      </c>
      <c r="Z810" s="757" t="s">
        <v>5200</v>
      </c>
      <c r="AA810" s="769" t="str">
        <f t="shared" si="51"/>
        <v>ｴﾝﾄﾞｳ ﾘｵﾝ</v>
      </c>
    </row>
    <row r="811" spans="2:27" ht="17" customHeight="1">
      <c r="B811" s="757">
        <v>971</v>
      </c>
      <c r="C811" s="757" t="s">
        <v>7938</v>
      </c>
      <c r="D811" s="757" t="s">
        <v>1586</v>
      </c>
      <c r="E811" s="757" t="s">
        <v>381</v>
      </c>
      <c r="F811" s="757">
        <v>1</v>
      </c>
      <c r="G811" s="757">
        <v>3</v>
      </c>
      <c r="H811" s="649" t="str">
        <f>IF($E811="","",(VLOOKUP($E811,所属・種目コード!$B$2:$D$160,3,0)))</f>
        <v>031218</v>
      </c>
      <c r="I811" t="s">
        <v>3592</v>
      </c>
      <c r="J811" s="758" t="str">
        <f t="shared" si="49"/>
        <v>上田中中</v>
      </c>
      <c r="K811" s="757" t="s">
        <v>3091</v>
      </c>
      <c r="L811" s="13" t="str">
        <f t="shared" si="48"/>
        <v>ｻﾄｳ ｱｷ</v>
      </c>
      <c r="M811" s="772"/>
      <c r="O811" s="13"/>
      <c r="P811" s="647" t="s">
        <v>834</v>
      </c>
      <c r="Q811" s="757" t="s">
        <v>6541</v>
      </c>
      <c r="R811" s="757" t="s">
        <v>5850</v>
      </c>
      <c r="S811" s="757" t="s">
        <v>3599</v>
      </c>
      <c r="T811" s="757" t="s">
        <v>4414</v>
      </c>
      <c r="U811" s="757">
        <v>2</v>
      </c>
      <c r="W811" s="649" t="str">
        <f>IF($S811="","",(VLOOKUP($S811,所属・種目コード!$B$2:$D$160,3,0)))</f>
        <v>031187</v>
      </c>
      <c r="X811" t="s">
        <v>3592</v>
      </c>
      <c r="Y811" s="758" t="str">
        <f t="shared" si="50"/>
        <v>安代中中</v>
      </c>
      <c r="Z811" s="757" t="s">
        <v>5201</v>
      </c>
      <c r="AA811" s="769" t="str">
        <f t="shared" si="51"/>
        <v>ｵﾔﾏﾀﾞ ﾘﾝｶ</v>
      </c>
    </row>
    <row r="812" spans="2:27" ht="17" customHeight="1">
      <c r="B812" s="757">
        <v>972</v>
      </c>
      <c r="C812" s="757" t="s">
        <v>7937</v>
      </c>
      <c r="D812" s="757" t="s">
        <v>4040</v>
      </c>
      <c r="E812" s="757" t="s">
        <v>381</v>
      </c>
      <c r="F812" s="757">
        <v>1</v>
      </c>
      <c r="G812" s="757">
        <v>3</v>
      </c>
      <c r="H812" s="649" t="str">
        <f>IF($E812="","",(VLOOKUP($E812,所属・種目コード!$B$2:$D$160,3,0)))</f>
        <v>031218</v>
      </c>
      <c r="I812" t="s">
        <v>3592</v>
      </c>
      <c r="J812" s="758" t="str">
        <f t="shared" si="49"/>
        <v>上田中中</v>
      </c>
      <c r="K812" s="757" t="s">
        <v>3092</v>
      </c>
      <c r="L812" s="13" t="str">
        <f t="shared" si="48"/>
        <v>ﾀﾏﾔﾏ ﾕｳ</v>
      </c>
      <c r="M812" s="772"/>
      <c r="O812" s="13"/>
      <c r="P812" s="647" t="s">
        <v>834</v>
      </c>
      <c r="Q812" s="757" t="s">
        <v>8036</v>
      </c>
      <c r="R812" s="757" t="s">
        <v>5851</v>
      </c>
      <c r="S812" s="757" t="s">
        <v>3599</v>
      </c>
      <c r="T812" s="757" t="s">
        <v>4414</v>
      </c>
      <c r="U812" s="757">
        <v>1</v>
      </c>
      <c r="W812" s="649" t="str">
        <f>IF($S812="","",(VLOOKUP($S812,所属・種目コード!$B$2:$D$160,3,0)))</f>
        <v>031187</v>
      </c>
      <c r="X812" t="s">
        <v>3592</v>
      </c>
      <c r="Y812" s="758" t="str">
        <f t="shared" si="50"/>
        <v>安代中中</v>
      </c>
      <c r="Z812" s="757" t="s">
        <v>5202</v>
      </c>
      <c r="AA812" s="769" t="str">
        <f t="shared" si="51"/>
        <v>ｶﾜﾏﾀ ﾘﾝ</v>
      </c>
    </row>
    <row r="813" spans="2:27" ht="17" customHeight="1">
      <c r="B813" s="757">
        <v>973</v>
      </c>
      <c r="C813" s="757" t="s">
        <v>7200</v>
      </c>
      <c r="D813" s="757" t="s">
        <v>1587</v>
      </c>
      <c r="E813" s="757" t="s">
        <v>381</v>
      </c>
      <c r="F813" s="757">
        <v>1</v>
      </c>
      <c r="G813" s="757">
        <v>2</v>
      </c>
      <c r="H813" s="649" t="str">
        <f>IF($E813="","",(VLOOKUP($E813,所属・種目コード!$B$2:$D$160,3,0)))</f>
        <v>031218</v>
      </c>
      <c r="I813" t="s">
        <v>3592</v>
      </c>
      <c r="J813" s="758" t="str">
        <f t="shared" si="49"/>
        <v>上田中中</v>
      </c>
      <c r="K813" s="757" t="s">
        <v>3093</v>
      </c>
      <c r="L813" s="13" t="str">
        <f t="shared" si="48"/>
        <v>ｲｹﾀﾞ ﾖｳｼﾞｭ</v>
      </c>
      <c r="M813" s="772"/>
      <c r="O813" s="13"/>
      <c r="P813" s="647" t="s">
        <v>834</v>
      </c>
      <c r="Q813" s="757" t="s">
        <v>6540</v>
      </c>
      <c r="R813" s="757" t="s">
        <v>5852</v>
      </c>
      <c r="S813" s="757" t="s">
        <v>3599</v>
      </c>
      <c r="T813" s="757" t="s">
        <v>4414</v>
      </c>
      <c r="U813" s="757">
        <v>3</v>
      </c>
      <c r="W813" s="649" t="str">
        <f>IF($S813="","",(VLOOKUP($S813,所属・種目コード!$B$2:$D$160,3,0)))</f>
        <v>031187</v>
      </c>
      <c r="X813" t="s">
        <v>3592</v>
      </c>
      <c r="Y813" s="758" t="str">
        <f t="shared" si="50"/>
        <v>安代中中</v>
      </c>
      <c r="Z813" s="757" t="s">
        <v>5203</v>
      </c>
      <c r="AA813" s="769" t="str">
        <f t="shared" si="51"/>
        <v>ｻｻｷ ﾊﾙｾ</v>
      </c>
    </row>
    <row r="814" spans="2:27" ht="17" customHeight="1">
      <c r="B814" s="757">
        <v>974</v>
      </c>
      <c r="C814" s="757" t="s">
        <v>7806</v>
      </c>
      <c r="D814" s="757" t="s">
        <v>4041</v>
      </c>
      <c r="E814" s="757" t="s">
        <v>381</v>
      </c>
      <c r="F814" s="757">
        <v>1</v>
      </c>
      <c r="G814" s="757">
        <v>2</v>
      </c>
      <c r="H814" s="649" t="str">
        <f>IF($E814="","",(VLOOKUP($E814,所属・種目コード!$B$2:$D$160,3,0)))</f>
        <v>031218</v>
      </c>
      <c r="I814" t="s">
        <v>3592</v>
      </c>
      <c r="J814" s="758" t="str">
        <f t="shared" si="49"/>
        <v>上田中中</v>
      </c>
      <c r="K814" s="757" t="s">
        <v>3094</v>
      </c>
      <c r="L814" s="13" t="str">
        <f t="shared" si="48"/>
        <v>ｶﾐﾔﾏ ﾀﾂﾄ</v>
      </c>
      <c r="M814" s="772"/>
      <c r="O814" s="13"/>
      <c r="P814" s="647" t="s">
        <v>834</v>
      </c>
      <c r="Q814" s="757" t="s">
        <v>6303</v>
      </c>
      <c r="R814" s="757" t="s">
        <v>5853</v>
      </c>
      <c r="S814" s="757" t="s">
        <v>3599</v>
      </c>
      <c r="T814" s="757" t="s">
        <v>4414</v>
      </c>
      <c r="U814" s="757">
        <v>2</v>
      </c>
      <c r="W814" s="649" t="str">
        <f>IF($S814="","",(VLOOKUP($S814,所属・種目コード!$B$2:$D$160,3,0)))</f>
        <v>031187</v>
      </c>
      <c r="X814" t="s">
        <v>3592</v>
      </c>
      <c r="Y814" s="758" t="str">
        <f t="shared" si="50"/>
        <v>安代中中</v>
      </c>
      <c r="Z814" s="757" t="s">
        <v>5204</v>
      </c>
      <c r="AA814" s="769" t="str">
        <f t="shared" si="51"/>
        <v>ｾｷ ｶﾘﾅ</v>
      </c>
    </row>
    <row r="815" spans="2:27" ht="17" customHeight="1">
      <c r="B815" s="757">
        <v>975</v>
      </c>
      <c r="C815" s="757" t="s">
        <v>7201</v>
      </c>
      <c r="D815" s="757" t="s">
        <v>4042</v>
      </c>
      <c r="E815" s="757" t="s">
        <v>381</v>
      </c>
      <c r="F815" s="757">
        <v>1</v>
      </c>
      <c r="G815" s="757">
        <v>2</v>
      </c>
      <c r="H815" s="649" t="str">
        <f>IF($E815="","",(VLOOKUP($E815,所属・種目コード!$B$2:$D$160,3,0)))</f>
        <v>031218</v>
      </c>
      <c r="I815" t="s">
        <v>3592</v>
      </c>
      <c r="J815" s="758" t="str">
        <f t="shared" si="49"/>
        <v>上田中中</v>
      </c>
      <c r="K815" s="757" t="s">
        <v>3095</v>
      </c>
      <c r="L815" s="13" t="str">
        <f t="shared" si="48"/>
        <v>ｷｸﾁ ｺｳｷ</v>
      </c>
      <c r="M815" s="772"/>
      <c r="O815" s="13"/>
      <c r="P815" s="647" t="s">
        <v>834</v>
      </c>
      <c r="Q815" s="757" t="s">
        <v>6304</v>
      </c>
      <c r="R815" s="757" t="s">
        <v>5854</v>
      </c>
      <c r="S815" s="757" t="s">
        <v>3599</v>
      </c>
      <c r="T815" s="757" t="s">
        <v>4414</v>
      </c>
      <c r="U815" s="757">
        <v>3</v>
      </c>
      <c r="W815" s="649" t="str">
        <f>IF($S815="","",(VLOOKUP($S815,所属・種目コード!$B$2:$D$160,3,0)))</f>
        <v>031187</v>
      </c>
      <c r="X815" t="s">
        <v>3592</v>
      </c>
      <c r="Y815" s="758" t="str">
        <f t="shared" si="50"/>
        <v>安代中中</v>
      </c>
      <c r="Z815" s="757" t="s">
        <v>5205</v>
      </c>
      <c r="AA815" s="769" t="str">
        <f t="shared" si="51"/>
        <v>ﾖｼﾀﾞ ﾕｱ</v>
      </c>
    </row>
    <row r="816" spans="2:27" ht="17" customHeight="1">
      <c r="B816" s="757">
        <v>976</v>
      </c>
      <c r="C816" s="757" t="s">
        <v>7807</v>
      </c>
      <c r="D816" s="757" t="s">
        <v>1588</v>
      </c>
      <c r="E816" s="757" t="s">
        <v>381</v>
      </c>
      <c r="F816" s="757">
        <v>1</v>
      </c>
      <c r="G816" s="757">
        <v>2</v>
      </c>
      <c r="H816" s="649" t="str">
        <f>IF($E816="","",(VLOOKUP($E816,所属・種目コード!$B$2:$D$160,3,0)))</f>
        <v>031218</v>
      </c>
      <c r="I816" t="s">
        <v>3592</v>
      </c>
      <c r="J816" s="758" t="str">
        <f t="shared" si="49"/>
        <v>上田中中</v>
      </c>
      <c r="K816" s="757" t="s">
        <v>3096</v>
      </c>
      <c r="L816" s="13" t="str">
        <f t="shared" si="48"/>
        <v>ｻｻｷ ﾊﾙﾋ</v>
      </c>
      <c r="M816" s="772"/>
      <c r="O816" s="13"/>
      <c r="P816" s="647" t="s">
        <v>834</v>
      </c>
      <c r="Q816" s="757" t="s">
        <v>6305</v>
      </c>
      <c r="R816" s="757" t="s">
        <v>5855</v>
      </c>
      <c r="S816" s="757" t="s">
        <v>166</v>
      </c>
      <c r="T816" s="757" t="s">
        <v>4414</v>
      </c>
      <c r="U816" s="757">
        <v>2</v>
      </c>
      <c r="W816" s="649" t="str">
        <f>IF($S816="","",(VLOOKUP($S816,所属・種目コード!$B$2:$D$160,3,0)))</f>
        <v>031135</v>
      </c>
      <c r="X816" t="s">
        <v>3592</v>
      </c>
      <c r="Y816" s="758" t="str">
        <f t="shared" si="50"/>
        <v>一方井中中</v>
      </c>
      <c r="Z816" s="757" t="s">
        <v>5206</v>
      </c>
      <c r="AA816" s="769" t="str">
        <f t="shared" si="51"/>
        <v>ｲﾏﾏﾂ ｻｸﾗ</v>
      </c>
    </row>
    <row r="817" spans="2:27" ht="17" customHeight="1">
      <c r="B817" s="757">
        <v>977</v>
      </c>
      <c r="C817" s="757" t="s">
        <v>7792</v>
      </c>
      <c r="D817" s="757" t="s">
        <v>1589</v>
      </c>
      <c r="E817" s="757" t="s">
        <v>381</v>
      </c>
      <c r="F817" s="757">
        <v>1</v>
      </c>
      <c r="G817" s="757">
        <v>2</v>
      </c>
      <c r="H817" s="649" t="str">
        <f>IF($E817="","",(VLOOKUP($E817,所属・種目コード!$B$2:$D$160,3,0)))</f>
        <v>031218</v>
      </c>
      <c r="I817" t="s">
        <v>3592</v>
      </c>
      <c r="J817" s="758" t="str">
        <f t="shared" si="49"/>
        <v>上田中中</v>
      </c>
      <c r="K817" s="757" t="s">
        <v>2444</v>
      </c>
      <c r="L817" s="13" t="str">
        <f t="shared" si="48"/>
        <v>ｻｻｷ ﾕｳﾄ</v>
      </c>
      <c r="M817" s="772"/>
      <c r="O817" s="13"/>
      <c r="P817" s="647" t="s">
        <v>834</v>
      </c>
      <c r="Q817" s="757" t="s">
        <v>6539</v>
      </c>
      <c r="R817" s="757" t="s">
        <v>5856</v>
      </c>
      <c r="S817" s="757" t="s">
        <v>166</v>
      </c>
      <c r="T817" s="757" t="s">
        <v>4414</v>
      </c>
      <c r="U817" s="757">
        <v>2</v>
      </c>
      <c r="W817" s="649" t="str">
        <f>IF($S817="","",(VLOOKUP($S817,所属・種目コード!$B$2:$D$160,3,0)))</f>
        <v>031135</v>
      </c>
      <c r="X817" t="s">
        <v>3592</v>
      </c>
      <c r="Y817" s="758" t="str">
        <f t="shared" si="50"/>
        <v>一方井中中</v>
      </c>
      <c r="Z817" s="757" t="s">
        <v>5207</v>
      </c>
      <c r="AA817" s="769" t="str">
        <f t="shared" si="51"/>
        <v>ｵｵｻﾜ ｱｹﾞﾊ</v>
      </c>
    </row>
    <row r="818" spans="2:27" ht="17" customHeight="1">
      <c r="B818" s="757">
        <v>978</v>
      </c>
      <c r="C818" s="757" t="s">
        <v>7202</v>
      </c>
      <c r="D818" s="757" t="s">
        <v>4043</v>
      </c>
      <c r="E818" s="757" t="s">
        <v>381</v>
      </c>
      <c r="F818" s="757">
        <v>1</v>
      </c>
      <c r="G818" s="757">
        <v>2</v>
      </c>
      <c r="H818" s="649" t="str">
        <f>IF($E818="","",(VLOOKUP($E818,所属・種目コード!$B$2:$D$160,3,0)))</f>
        <v>031218</v>
      </c>
      <c r="I818" t="s">
        <v>3592</v>
      </c>
      <c r="J818" s="758" t="str">
        <f t="shared" si="49"/>
        <v>上田中中</v>
      </c>
      <c r="K818" s="757" t="s">
        <v>3097</v>
      </c>
      <c r="L818" s="13" t="str">
        <f t="shared" si="48"/>
        <v>ｽｶﾞﾜﾗ ﾕｳﾀ</v>
      </c>
      <c r="M818" s="772"/>
      <c r="O818" s="13"/>
      <c r="P818" s="647" t="s">
        <v>834</v>
      </c>
      <c r="Q818" s="757" t="s">
        <v>6306</v>
      </c>
      <c r="R818" s="757" t="s">
        <v>5857</v>
      </c>
      <c r="S818" s="757" t="s">
        <v>166</v>
      </c>
      <c r="T818" s="757" t="s">
        <v>4414</v>
      </c>
      <c r="U818" s="757">
        <v>3</v>
      </c>
      <c r="W818" s="649" t="str">
        <f>IF($S818="","",(VLOOKUP($S818,所属・種目コード!$B$2:$D$160,3,0)))</f>
        <v>031135</v>
      </c>
      <c r="X818" t="s">
        <v>3592</v>
      </c>
      <c r="Y818" s="758" t="str">
        <f t="shared" si="50"/>
        <v>一方井中中</v>
      </c>
      <c r="Z818" s="757" t="s">
        <v>5208</v>
      </c>
      <c r="AA818" s="769" t="str">
        <f t="shared" si="51"/>
        <v>ｵｵﾏｷ ｾｲﾅ</v>
      </c>
    </row>
    <row r="819" spans="2:27" ht="17" customHeight="1">
      <c r="B819" s="757">
        <v>979</v>
      </c>
      <c r="C819" s="757" t="s">
        <v>7203</v>
      </c>
      <c r="D819" s="757" t="s">
        <v>1590</v>
      </c>
      <c r="E819" s="757" t="s">
        <v>381</v>
      </c>
      <c r="F819" s="757">
        <v>1</v>
      </c>
      <c r="G819" s="757">
        <v>2</v>
      </c>
      <c r="H819" s="649" t="str">
        <f>IF($E819="","",(VLOOKUP($E819,所属・種目コード!$B$2:$D$160,3,0)))</f>
        <v>031218</v>
      </c>
      <c r="I819" t="s">
        <v>3592</v>
      </c>
      <c r="J819" s="758" t="str">
        <f t="shared" si="49"/>
        <v>上田中中</v>
      </c>
      <c r="K819" s="757" t="s">
        <v>3098</v>
      </c>
      <c r="L819" s="13" t="str">
        <f t="shared" si="48"/>
        <v>ｽｽﾞｷ ﾊﾙﾄ</v>
      </c>
      <c r="M819" s="772"/>
      <c r="O819" s="13"/>
      <c r="P819" s="647" t="s">
        <v>834</v>
      </c>
      <c r="Q819" s="757" t="s">
        <v>2175</v>
      </c>
      <c r="R819" s="757" t="s">
        <v>5858</v>
      </c>
      <c r="S819" s="757" t="s">
        <v>166</v>
      </c>
      <c r="T819" s="757" t="s">
        <v>4414</v>
      </c>
      <c r="U819" s="757">
        <v>2</v>
      </c>
      <c r="W819" s="649" t="str">
        <f>IF($S819="","",(VLOOKUP($S819,所属・種目コード!$B$2:$D$160,3,0)))</f>
        <v>031135</v>
      </c>
      <c r="X819" t="s">
        <v>3592</v>
      </c>
      <c r="Y819" s="758" t="str">
        <f t="shared" si="50"/>
        <v>一方井中中</v>
      </c>
      <c r="Z819" s="757" t="s">
        <v>5209</v>
      </c>
      <c r="AA819" s="769" t="str">
        <f t="shared" si="51"/>
        <v>ｻﾄｳ ﾐｸ</v>
      </c>
    </row>
    <row r="820" spans="2:27" ht="17" customHeight="1">
      <c r="B820" s="757">
        <v>980</v>
      </c>
      <c r="C820" s="757" t="s">
        <v>7204</v>
      </c>
      <c r="D820" s="757" t="s">
        <v>1616</v>
      </c>
      <c r="E820" s="757" t="s">
        <v>381</v>
      </c>
      <c r="F820" s="757">
        <v>1</v>
      </c>
      <c r="G820" s="757">
        <v>2</v>
      </c>
      <c r="H820" s="649" t="str">
        <f>IF($E820="","",(VLOOKUP($E820,所属・種目コード!$B$2:$D$160,3,0)))</f>
        <v>031218</v>
      </c>
      <c r="I820" t="s">
        <v>3592</v>
      </c>
      <c r="J820" s="758" t="str">
        <f t="shared" si="49"/>
        <v>上田中中</v>
      </c>
      <c r="K820" s="757" t="s">
        <v>2792</v>
      </c>
      <c r="L820" s="13" t="str">
        <f t="shared" si="48"/>
        <v>ﾀｶﾊｼ ｺｳﾀ</v>
      </c>
      <c r="M820" s="772"/>
      <c r="O820" s="13"/>
      <c r="P820" s="647" t="s">
        <v>808</v>
      </c>
      <c r="Q820" s="757" t="s">
        <v>6307</v>
      </c>
      <c r="R820" s="757" t="s">
        <v>5859</v>
      </c>
      <c r="S820" s="757" t="s">
        <v>166</v>
      </c>
      <c r="T820" s="757" t="s">
        <v>4414</v>
      </c>
      <c r="U820" s="757">
        <v>3</v>
      </c>
      <c r="W820" s="649" t="str">
        <f>IF($S820="","",(VLOOKUP($S820,所属・種目コード!$B$2:$D$160,3,0)))</f>
        <v>031135</v>
      </c>
      <c r="X820" t="s">
        <v>3592</v>
      </c>
      <c r="Y820" s="758" t="str">
        <f t="shared" si="50"/>
        <v>一方井中中</v>
      </c>
      <c r="Z820" s="757" t="s">
        <v>5210</v>
      </c>
      <c r="AA820" s="769" t="str">
        <f t="shared" si="51"/>
        <v>ﾀｹﾀﾞ ｻｸﾗ</v>
      </c>
    </row>
    <row r="821" spans="2:27" ht="17" customHeight="1">
      <c r="B821" s="757">
        <v>981</v>
      </c>
      <c r="C821" s="757" t="s">
        <v>7205</v>
      </c>
      <c r="D821" s="757" t="s">
        <v>4044</v>
      </c>
      <c r="E821" s="757" t="s">
        <v>381</v>
      </c>
      <c r="F821" s="757">
        <v>1</v>
      </c>
      <c r="G821" s="757">
        <v>2</v>
      </c>
      <c r="H821" s="649" t="str">
        <f>IF($E821="","",(VLOOKUP($E821,所属・種目コード!$B$2:$D$160,3,0)))</f>
        <v>031218</v>
      </c>
      <c r="I821" t="s">
        <v>3592</v>
      </c>
      <c r="J821" s="758" t="str">
        <f t="shared" si="49"/>
        <v>上田中中</v>
      </c>
      <c r="K821" s="757" t="s">
        <v>3099</v>
      </c>
      <c r="L821" s="13" t="str">
        <f t="shared" si="48"/>
        <v>ﾀﾀﾞ ﾋﾛﾄ</v>
      </c>
      <c r="M821" s="772"/>
      <c r="O821" s="13"/>
      <c r="P821" s="647" t="s">
        <v>808</v>
      </c>
      <c r="Q821" s="757" t="s">
        <v>6308</v>
      </c>
      <c r="R821" s="757" t="s">
        <v>5860</v>
      </c>
      <c r="S821" s="757" t="s">
        <v>166</v>
      </c>
      <c r="T821" s="757" t="s">
        <v>4414</v>
      </c>
      <c r="U821" s="757">
        <v>3</v>
      </c>
      <c r="W821" s="649" t="str">
        <f>IF($S821="","",(VLOOKUP($S821,所属・種目コード!$B$2:$D$160,3,0)))</f>
        <v>031135</v>
      </c>
      <c r="X821" t="s">
        <v>3592</v>
      </c>
      <c r="Y821" s="758" t="str">
        <f t="shared" si="50"/>
        <v>一方井中中</v>
      </c>
      <c r="Z821" s="757" t="s">
        <v>5211</v>
      </c>
      <c r="AA821" s="769" t="str">
        <f t="shared" si="51"/>
        <v>ﾀﾅｶ ｱｽﾐ</v>
      </c>
    </row>
    <row r="822" spans="2:27" ht="17" customHeight="1">
      <c r="B822" s="757">
        <v>982</v>
      </c>
      <c r="C822" s="757" t="s">
        <v>7936</v>
      </c>
      <c r="D822" s="757" t="s">
        <v>1591</v>
      </c>
      <c r="E822" s="757" t="s">
        <v>381</v>
      </c>
      <c r="F822" s="757">
        <v>1</v>
      </c>
      <c r="G822" s="757">
        <v>2</v>
      </c>
      <c r="H822" s="649" t="str">
        <f>IF($E822="","",(VLOOKUP($E822,所属・種目コード!$B$2:$D$160,3,0)))</f>
        <v>031218</v>
      </c>
      <c r="I822" t="s">
        <v>3592</v>
      </c>
      <c r="J822" s="758" t="str">
        <f t="shared" si="49"/>
        <v>上田中中</v>
      </c>
      <c r="K822" s="757" t="s">
        <v>2804</v>
      </c>
      <c r="L822" s="13" t="str">
        <f t="shared" si="48"/>
        <v>ﾑﾗｶﾐ ﾘｮｳ</v>
      </c>
      <c r="M822" s="772"/>
      <c r="O822" s="13"/>
      <c r="P822" s="647" t="s">
        <v>808</v>
      </c>
      <c r="Q822" s="757" t="s">
        <v>6309</v>
      </c>
      <c r="R822" s="757" t="s">
        <v>5861</v>
      </c>
      <c r="S822" s="757" t="s">
        <v>166</v>
      </c>
      <c r="T822" s="757" t="s">
        <v>4414</v>
      </c>
      <c r="U822" s="757">
        <v>2</v>
      </c>
      <c r="W822" s="649" t="str">
        <f>IF($S822="","",(VLOOKUP($S822,所属・種目コード!$B$2:$D$160,3,0)))</f>
        <v>031135</v>
      </c>
      <c r="X822" t="s">
        <v>3592</v>
      </c>
      <c r="Y822" s="758" t="str">
        <f t="shared" si="50"/>
        <v>一方井中中</v>
      </c>
      <c r="Z822" s="757" t="s">
        <v>5212</v>
      </c>
      <c r="AA822" s="769" t="str">
        <f t="shared" si="51"/>
        <v>ﾀﾅｶ ﾋﾅ</v>
      </c>
    </row>
    <row r="823" spans="2:27" ht="17" customHeight="1">
      <c r="B823" s="757">
        <v>983</v>
      </c>
      <c r="C823" s="757" t="s">
        <v>7206</v>
      </c>
      <c r="D823" s="757" t="s">
        <v>1592</v>
      </c>
      <c r="E823" s="757" t="s">
        <v>381</v>
      </c>
      <c r="F823" s="757">
        <v>1</v>
      </c>
      <c r="G823" s="757">
        <v>2</v>
      </c>
      <c r="H823" s="649" t="str">
        <f>IF($E823="","",(VLOOKUP($E823,所属・種目コード!$B$2:$D$160,3,0)))</f>
        <v>031218</v>
      </c>
      <c r="I823" t="s">
        <v>3592</v>
      </c>
      <c r="J823" s="758" t="str">
        <f t="shared" si="49"/>
        <v>上田中中</v>
      </c>
      <c r="K823" s="757" t="s">
        <v>3100</v>
      </c>
      <c r="L823" s="13" t="str">
        <f t="shared" si="48"/>
        <v>ﾔｷﾞ ｳﾝｽｲ</v>
      </c>
      <c r="M823" s="772"/>
      <c r="O823" s="13"/>
      <c r="P823" s="647" t="s">
        <v>808</v>
      </c>
      <c r="Q823" s="757" t="s">
        <v>8037</v>
      </c>
      <c r="R823" s="757" t="s">
        <v>5862</v>
      </c>
      <c r="S823" s="757" t="s">
        <v>166</v>
      </c>
      <c r="T823" s="757" t="s">
        <v>4414</v>
      </c>
      <c r="U823" s="757">
        <v>3</v>
      </c>
      <c r="W823" s="649" t="str">
        <f>IF($S823="","",(VLOOKUP($S823,所属・種目コード!$B$2:$D$160,3,0)))</f>
        <v>031135</v>
      </c>
      <c r="X823" t="s">
        <v>3592</v>
      </c>
      <c r="Y823" s="758" t="str">
        <f t="shared" si="50"/>
        <v>一方井中中</v>
      </c>
      <c r="Z823" s="757" t="s">
        <v>5213</v>
      </c>
      <c r="AA823" s="769" t="str">
        <f t="shared" si="51"/>
        <v>ﾏﾂｳﾗ ﾘﾝ</v>
      </c>
    </row>
    <row r="824" spans="2:27" ht="17" customHeight="1">
      <c r="B824" s="757">
        <v>984</v>
      </c>
      <c r="C824" s="757" t="s">
        <v>7207</v>
      </c>
      <c r="D824" s="757" t="s">
        <v>4045</v>
      </c>
      <c r="E824" s="757" t="s">
        <v>137</v>
      </c>
      <c r="F824" s="757">
        <v>1</v>
      </c>
      <c r="G824" s="757">
        <v>3</v>
      </c>
      <c r="H824" s="649" t="str">
        <f>IF($E824="","",(VLOOKUP($E824,所属・種目コード!$B$2:$D$160,3,0)))</f>
        <v>031129</v>
      </c>
      <c r="I824" t="s">
        <v>3592</v>
      </c>
      <c r="J824" s="758" t="str">
        <f t="shared" si="49"/>
        <v>岩泉中中</v>
      </c>
      <c r="K824" s="757" t="s">
        <v>3101</v>
      </c>
      <c r="L824" s="13" t="str">
        <f t="shared" si="48"/>
        <v>ｲｹﾓﾄ ｼｮｳﾏ</v>
      </c>
      <c r="M824" s="772"/>
      <c r="O824" s="13"/>
      <c r="P824" s="647" t="s">
        <v>808</v>
      </c>
      <c r="Q824" s="757" t="s">
        <v>6538</v>
      </c>
      <c r="R824" s="757" t="s">
        <v>1184</v>
      </c>
      <c r="S824" s="757" t="s">
        <v>194</v>
      </c>
      <c r="T824" s="757" t="s">
        <v>4414</v>
      </c>
      <c r="U824" s="757">
        <v>3</v>
      </c>
      <c r="W824" s="649" t="str">
        <f>IF($S824="","",(VLOOKUP($S824,所属・種目コード!$B$2:$D$160,3,0)))</f>
        <v>031140</v>
      </c>
      <c r="X824" t="s">
        <v>3592</v>
      </c>
      <c r="Y824" s="758" t="str">
        <f t="shared" si="50"/>
        <v>奥州水沢中中</v>
      </c>
      <c r="Z824" s="757" t="s">
        <v>5214</v>
      </c>
      <c r="AA824" s="769" t="str">
        <f t="shared" si="51"/>
        <v>ｵｲｶﾜ ﾕｷｶ</v>
      </c>
    </row>
    <row r="825" spans="2:27" ht="17" customHeight="1">
      <c r="B825" s="757">
        <v>985</v>
      </c>
      <c r="C825" s="757" t="s">
        <v>7208</v>
      </c>
      <c r="D825" s="757" t="s">
        <v>4046</v>
      </c>
      <c r="E825" s="757" t="s">
        <v>137</v>
      </c>
      <c r="F825" s="757">
        <v>1</v>
      </c>
      <c r="G825" s="757">
        <v>3</v>
      </c>
      <c r="H825" s="649" t="str">
        <f>IF($E825="","",(VLOOKUP($E825,所属・種目コード!$B$2:$D$160,3,0)))</f>
        <v>031129</v>
      </c>
      <c r="I825" t="s">
        <v>3592</v>
      </c>
      <c r="J825" s="758" t="str">
        <f t="shared" si="49"/>
        <v>岩泉中中</v>
      </c>
      <c r="K825" s="757" t="s">
        <v>3102</v>
      </c>
      <c r="L825" s="13" t="str">
        <f t="shared" si="48"/>
        <v>ｻｶｼﾀ ﾕｳﾄ</v>
      </c>
      <c r="M825" s="772"/>
      <c r="O825" s="13"/>
      <c r="P825" s="647" t="s">
        <v>808</v>
      </c>
      <c r="Q825" s="757" t="s">
        <v>1185</v>
      </c>
      <c r="R825" s="757" t="s">
        <v>1186</v>
      </c>
      <c r="S825" s="757" t="s">
        <v>194</v>
      </c>
      <c r="T825" s="757" t="s">
        <v>4414</v>
      </c>
      <c r="U825" s="757">
        <v>3</v>
      </c>
      <c r="W825" s="649" t="str">
        <f>IF($S825="","",(VLOOKUP($S825,所属・種目コード!$B$2:$D$160,3,0)))</f>
        <v>031140</v>
      </c>
      <c r="X825" t="s">
        <v>3592</v>
      </c>
      <c r="Y825" s="758" t="str">
        <f t="shared" si="50"/>
        <v>奥州水沢中中</v>
      </c>
      <c r="Z825" s="757" t="s">
        <v>5215</v>
      </c>
      <c r="AA825" s="769" t="str">
        <f t="shared" si="51"/>
        <v>ｵｲｶﾜ ﾘｻｷ</v>
      </c>
    </row>
    <row r="826" spans="2:27" ht="17" customHeight="1">
      <c r="B826" s="757">
        <v>986</v>
      </c>
      <c r="C826" s="757" t="s">
        <v>7808</v>
      </c>
      <c r="D826" s="757" t="s">
        <v>4047</v>
      </c>
      <c r="E826" s="757" t="s">
        <v>137</v>
      </c>
      <c r="F826" s="757">
        <v>1</v>
      </c>
      <c r="G826" s="757">
        <v>2</v>
      </c>
      <c r="H826" s="649" t="str">
        <f>IF($E826="","",(VLOOKUP($E826,所属・種目コード!$B$2:$D$160,3,0)))</f>
        <v>031129</v>
      </c>
      <c r="I826" t="s">
        <v>3592</v>
      </c>
      <c r="J826" s="758" t="str">
        <f t="shared" si="49"/>
        <v>岩泉中中</v>
      </c>
      <c r="K826" s="757" t="s">
        <v>3103</v>
      </c>
      <c r="L826" s="13" t="str">
        <f t="shared" si="48"/>
        <v>ｱﾍﾞ ｼﾞｭﾝﾉｽｹ</v>
      </c>
      <c r="M826" s="772"/>
      <c r="O826" s="13"/>
      <c r="P826" s="647" t="s">
        <v>808</v>
      </c>
      <c r="Q826" s="757" t="s">
        <v>6310</v>
      </c>
      <c r="R826" s="757" t="s">
        <v>5863</v>
      </c>
      <c r="S826" s="757" t="s">
        <v>194</v>
      </c>
      <c r="T826" s="757" t="s">
        <v>4414</v>
      </c>
      <c r="U826" s="757">
        <v>3</v>
      </c>
      <c r="W826" s="649" t="str">
        <f>IF($S826="","",(VLOOKUP($S826,所属・種目コード!$B$2:$D$160,3,0)))</f>
        <v>031140</v>
      </c>
      <c r="X826" t="s">
        <v>3592</v>
      </c>
      <c r="Y826" s="758" t="str">
        <f t="shared" si="50"/>
        <v>奥州水沢中中</v>
      </c>
      <c r="Z826" s="757" t="s">
        <v>5216</v>
      </c>
      <c r="AA826" s="769" t="str">
        <f t="shared" si="51"/>
        <v>ｵｵｳﾁ ﾕｳﾅ</v>
      </c>
    </row>
    <row r="827" spans="2:27" ht="17" customHeight="1">
      <c r="B827" s="757">
        <v>987</v>
      </c>
      <c r="C827" s="757" t="s">
        <v>7809</v>
      </c>
      <c r="D827" s="757" t="s">
        <v>4048</v>
      </c>
      <c r="E827" s="757" t="s">
        <v>137</v>
      </c>
      <c r="F827" s="757">
        <v>1</v>
      </c>
      <c r="G827" s="757">
        <v>2</v>
      </c>
      <c r="H827" s="649" t="str">
        <f>IF($E827="","",(VLOOKUP($E827,所属・種目コード!$B$2:$D$160,3,0)))</f>
        <v>031129</v>
      </c>
      <c r="I827" t="s">
        <v>3592</v>
      </c>
      <c r="J827" s="758" t="str">
        <f t="shared" si="49"/>
        <v>岩泉中中</v>
      </c>
      <c r="K827" s="757" t="s">
        <v>3104</v>
      </c>
      <c r="L827" s="13" t="str">
        <f t="shared" si="48"/>
        <v>ｵﾉﾃﾞﾗ ﾉﾌﾞﾕｷ</v>
      </c>
      <c r="M827" s="772"/>
      <c r="O827" s="13"/>
      <c r="P827" s="647" t="s">
        <v>808</v>
      </c>
      <c r="Q827" s="757" t="s">
        <v>6536</v>
      </c>
      <c r="R827" s="757" t="s">
        <v>2016</v>
      </c>
      <c r="S827" s="757" t="s">
        <v>194</v>
      </c>
      <c r="T827" s="757" t="s">
        <v>4414</v>
      </c>
      <c r="U827" s="757">
        <v>2</v>
      </c>
      <c r="W827" s="649" t="str">
        <f>IF($S827="","",(VLOOKUP($S827,所属・種目コード!$B$2:$D$160,3,0)))</f>
        <v>031140</v>
      </c>
      <c r="X827" t="s">
        <v>3592</v>
      </c>
      <c r="Y827" s="758" t="str">
        <f t="shared" si="50"/>
        <v>奥州水沢中中</v>
      </c>
      <c r="Z827" s="757" t="s">
        <v>5217</v>
      </c>
      <c r="AA827" s="769" t="str">
        <f t="shared" si="51"/>
        <v>ｵｶﾞｻﾜﾗ ﾐﾎ</v>
      </c>
    </row>
    <row r="828" spans="2:27" ht="17" customHeight="1">
      <c r="B828" s="757">
        <v>988</v>
      </c>
      <c r="C828" s="757" t="s">
        <v>7811</v>
      </c>
      <c r="D828" s="757" t="s">
        <v>4049</v>
      </c>
      <c r="E828" s="757" t="s">
        <v>137</v>
      </c>
      <c r="F828" s="757">
        <v>1</v>
      </c>
      <c r="G828" s="757">
        <v>2</v>
      </c>
      <c r="H828" s="649" t="str">
        <f>IF($E828="","",(VLOOKUP($E828,所属・種目コード!$B$2:$D$160,3,0)))</f>
        <v>031129</v>
      </c>
      <c r="I828" t="s">
        <v>3592</v>
      </c>
      <c r="J828" s="758" t="str">
        <f t="shared" si="49"/>
        <v>岩泉中中</v>
      </c>
      <c r="K828" s="757" t="s">
        <v>3105</v>
      </c>
      <c r="L828" s="13" t="str">
        <f t="shared" si="48"/>
        <v>ｻﾄｳ ｺｳﾉｽｹ</v>
      </c>
      <c r="M828" s="772"/>
      <c r="O828" s="13"/>
      <c r="P828" s="647" t="s">
        <v>808</v>
      </c>
      <c r="Q828" s="757" t="s">
        <v>2061</v>
      </c>
      <c r="R828" s="757" t="s">
        <v>1187</v>
      </c>
      <c r="S828" s="757" t="s">
        <v>194</v>
      </c>
      <c r="T828" s="757" t="s">
        <v>4414</v>
      </c>
      <c r="U828" s="757">
        <v>3</v>
      </c>
      <c r="W828" s="649" t="str">
        <f>IF($S828="","",(VLOOKUP($S828,所属・種目コード!$B$2:$D$160,3,0)))</f>
        <v>031140</v>
      </c>
      <c r="X828" t="s">
        <v>3592</v>
      </c>
      <c r="Y828" s="758" t="str">
        <f t="shared" si="50"/>
        <v>奥州水沢中中</v>
      </c>
      <c r="Z828" s="757" t="s">
        <v>5218</v>
      </c>
      <c r="AA828" s="769" t="str">
        <f t="shared" si="51"/>
        <v>ｵﾉ ﾐｽﾞﾎ</v>
      </c>
    </row>
    <row r="829" spans="2:27" ht="17" customHeight="1">
      <c r="B829" s="757">
        <v>989</v>
      </c>
      <c r="C829" s="757" t="s">
        <v>7810</v>
      </c>
      <c r="D829" s="757" t="s">
        <v>4050</v>
      </c>
      <c r="E829" s="757" t="s">
        <v>137</v>
      </c>
      <c r="F829" s="757">
        <v>1</v>
      </c>
      <c r="G829" s="757">
        <v>2</v>
      </c>
      <c r="H829" s="649" t="str">
        <f>IF($E829="","",(VLOOKUP($E829,所属・種目コード!$B$2:$D$160,3,0)))</f>
        <v>031129</v>
      </c>
      <c r="I829" t="s">
        <v>3592</v>
      </c>
      <c r="J829" s="758" t="str">
        <f t="shared" si="49"/>
        <v>岩泉中中</v>
      </c>
      <c r="K829" s="757" t="s">
        <v>3106</v>
      </c>
      <c r="L829" s="13" t="str">
        <f t="shared" si="48"/>
        <v>ｼﾓｶﾜﾗ ﾕｳｱ</v>
      </c>
      <c r="M829" s="772"/>
      <c r="O829" s="13"/>
      <c r="P829" s="647" t="s">
        <v>808</v>
      </c>
      <c r="Q829" s="757" t="s">
        <v>2221</v>
      </c>
      <c r="R829" s="757" t="s">
        <v>2017</v>
      </c>
      <c r="S829" s="757" t="s">
        <v>194</v>
      </c>
      <c r="T829" s="757" t="s">
        <v>4414</v>
      </c>
      <c r="U829" s="757">
        <v>2</v>
      </c>
      <c r="W829" s="649" t="str">
        <f>IF($S829="","",(VLOOKUP($S829,所属・種目コード!$B$2:$D$160,3,0)))</f>
        <v>031140</v>
      </c>
      <c r="X829" t="s">
        <v>3592</v>
      </c>
      <c r="Y829" s="758" t="str">
        <f t="shared" si="50"/>
        <v>奥州水沢中中</v>
      </c>
      <c r="Z829" s="757" t="s">
        <v>5219</v>
      </c>
      <c r="AA829" s="769" t="str">
        <f t="shared" si="51"/>
        <v>ｶﾜｲ ﾐﾕ</v>
      </c>
    </row>
    <row r="830" spans="2:27" ht="17" customHeight="1">
      <c r="B830" s="757">
        <v>990</v>
      </c>
      <c r="C830" s="757" t="s">
        <v>7209</v>
      </c>
      <c r="D830" s="757" t="s">
        <v>4051</v>
      </c>
      <c r="E830" s="757" t="s">
        <v>137</v>
      </c>
      <c r="F830" s="757">
        <v>1</v>
      </c>
      <c r="G830" s="757">
        <v>2</v>
      </c>
      <c r="H830" s="649" t="str">
        <f>IF($E830="","",(VLOOKUP($E830,所属・種目コード!$B$2:$D$160,3,0)))</f>
        <v>031129</v>
      </c>
      <c r="I830" t="s">
        <v>3592</v>
      </c>
      <c r="J830" s="758" t="str">
        <f t="shared" si="49"/>
        <v>岩泉中中</v>
      </c>
      <c r="K830" s="757" t="s">
        <v>3107</v>
      </c>
      <c r="L830" s="13" t="str">
        <f t="shared" si="48"/>
        <v>ﾐｶﾐ ﾀｲﾁ</v>
      </c>
      <c r="M830" s="772"/>
      <c r="O830" s="13"/>
      <c r="P830" s="647" t="s">
        <v>808</v>
      </c>
      <c r="Q830" s="757" t="s">
        <v>6311</v>
      </c>
      <c r="R830" s="757" t="s">
        <v>5864</v>
      </c>
      <c r="S830" s="757" t="s">
        <v>194</v>
      </c>
      <c r="T830" s="757" t="s">
        <v>4414</v>
      </c>
      <c r="U830" s="757">
        <v>3</v>
      </c>
      <c r="W830" s="649" t="str">
        <f>IF($S830="","",(VLOOKUP($S830,所属・種目コード!$B$2:$D$160,3,0)))</f>
        <v>031140</v>
      </c>
      <c r="X830" t="s">
        <v>3592</v>
      </c>
      <c r="Y830" s="758" t="str">
        <f t="shared" si="50"/>
        <v>奥州水沢中中</v>
      </c>
      <c r="Z830" s="757" t="s">
        <v>5220</v>
      </c>
      <c r="AA830" s="769" t="str">
        <f t="shared" si="51"/>
        <v>ｶﾜｸﾞﾁ ｱｲ</v>
      </c>
    </row>
    <row r="831" spans="2:27" ht="17" customHeight="1">
      <c r="B831" s="757">
        <v>991</v>
      </c>
      <c r="C831" s="757" t="s">
        <v>7210</v>
      </c>
      <c r="D831" s="757" t="s">
        <v>4052</v>
      </c>
      <c r="E831" s="757" t="s">
        <v>137</v>
      </c>
      <c r="F831" s="757">
        <v>1</v>
      </c>
      <c r="G831" s="757">
        <v>2</v>
      </c>
      <c r="H831" s="649" t="str">
        <f>IF($E831="","",(VLOOKUP($E831,所属・種目コード!$B$2:$D$160,3,0)))</f>
        <v>031129</v>
      </c>
      <c r="I831" t="s">
        <v>3592</v>
      </c>
      <c r="J831" s="758" t="str">
        <f t="shared" si="49"/>
        <v>岩泉中中</v>
      </c>
      <c r="K831" s="757" t="s">
        <v>3108</v>
      </c>
      <c r="L831" s="13" t="str">
        <f t="shared" si="48"/>
        <v>ﾐｶﾐ ﾄﾓﾋﾛ</v>
      </c>
      <c r="M831" s="772"/>
      <c r="O831" s="13"/>
      <c r="P831" s="647" t="s">
        <v>808</v>
      </c>
      <c r="Q831" s="757" t="s">
        <v>6312</v>
      </c>
      <c r="R831" s="757" t="s">
        <v>5865</v>
      </c>
      <c r="S831" s="757" t="s">
        <v>194</v>
      </c>
      <c r="T831" s="757" t="s">
        <v>4414</v>
      </c>
      <c r="U831" s="757">
        <v>2</v>
      </c>
      <c r="W831" s="649" t="str">
        <f>IF($S831="","",(VLOOKUP($S831,所属・種目コード!$B$2:$D$160,3,0)))</f>
        <v>031140</v>
      </c>
      <c r="X831" t="s">
        <v>3592</v>
      </c>
      <c r="Y831" s="758" t="str">
        <f t="shared" si="50"/>
        <v>奥州水沢中中</v>
      </c>
      <c r="Z831" s="757" t="s">
        <v>5221</v>
      </c>
      <c r="AA831" s="769" t="str">
        <f t="shared" si="51"/>
        <v>ｷﾀﾀﾞ ﾏﾎ</v>
      </c>
    </row>
    <row r="832" spans="2:27" ht="17" customHeight="1">
      <c r="B832" s="757">
        <v>992</v>
      </c>
      <c r="C832" s="757" t="s">
        <v>7211</v>
      </c>
      <c r="D832" s="757" t="s">
        <v>4053</v>
      </c>
      <c r="E832" s="757" t="s">
        <v>137</v>
      </c>
      <c r="F832" s="757">
        <v>1</v>
      </c>
      <c r="G832" s="757">
        <v>2</v>
      </c>
      <c r="H832" s="649" t="str">
        <f>IF($E832="","",(VLOOKUP($E832,所属・種目コード!$B$2:$D$160,3,0)))</f>
        <v>031129</v>
      </c>
      <c r="I832" t="s">
        <v>3592</v>
      </c>
      <c r="J832" s="758" t="str">
        <f t="shared" si="49"/>
        <v>岩泉中中</v>
      </c>
      <c r="K832" s="757" t="s">
        <v>3109</v>
      </c>
      <c r="L832" s="13" t="str">
        <f t="shared" si="48"/>
        <v>ﾐｶﾐ ﾅｲﾙ</v>
      </c>
      <c r="M832" s="772"/>
      <c r="O832" s="13"/>
      <c r="Q832" s="757" t="s">
        <v>6537</v>
      </c>
      <c r="R832" s="757" t="s">
        <v>2018</v>
      </c>
      <c r="S832" s="757" t="s">
        <v>194</v>
      </c>
      <c r="T832" s="757" t="s">
        <v>4414</v>
      </c>
      <c r="U832" s="757">
        <v>2</v>
      </c>
      <c r="W832" s="649" t="str">
        <f>IF($S832="","",(VLOOKUP($S832,所属・種目コード!$B$2:$D$160,3,0)))</f>
        <v>031140</v>
      </c>
      <c r="X832" t="s">
        <v>3592</v>
      </c>
      <c r="Y832" s="758" t="str">
        <f t="shared" si="50"/>
        <v>奥州水沢中中</v>
      </c>
      <c r="Z832" s="757" t="s">
        <v>5222</v>
      </c>
      <c r="AA832" s="769" t="str">
        <f t="shared" si="51"/>
        <v>ｻｻｷ ｱｺ</v>
      </c>
    </row>
    <row r="833" spans="2:27" ht="17" customHeight="1">
      <c r="B833" s="757">
        <v>993</v>
      </c>
      <c r="C833" s="757" t="s">
        <v>7212</v>
      </c>
      <c r="D833" s="757" t="s">
        <v>4054</v>
      </c>
      <c r="E833" s="757" t="s">
        <v>425</v>
      </c>
      <c r="F833" s="757">
        <v>1</v>
      </c>
      <c r="G833" s="757">
        <v>3</v>
      </c>
      <c r="H833" s="649" t="str">
        <f>IF($E833="","",(VLOOKUP($E833,所属・種目コード!$B$2:$D$160,3,0)))</f>
        <v>031229</v>
      </c>
      <c r="I833" t="s">
        <v>3592</v>
      </c>
      <c r="J833" s="758" t="str">
        <f t="shared" si="49"/>
        <v>盛岡城東中中</v>
      </c>
      <c r="K833" s="757" t="s">
        <v>3110</v>
      </c>
      <c r="L833" s="13" t="str">
        <f t="shared" ref="L833:L896" si="52">ASC(K833)</f>
        <v>ｲﾄｳ ｶﾅﾄ</v>
      </c>
      <c r="M833" s="772"/>
      <c r="O833" s="13"/>
      <c r="Q833" s="773" t="s">
        <v>8038</v>
      </c>
      <c r="R833" s="757" t="s">
        <v>2019</v>
      </c>
      <c r="S833" s="757" t="s">
        <v>194</v>
      </c>
      <c r="T833" s="757" t="s">
        <v>4414</v>
      </c>
      <c r="U833" s="757">
        <v>2</v>
      </c>
      <c r="W833" s="649" t="str">
        <f>IF($S833="","",(VLOOKUP($S833,所属・種目コード!$B$2:$D$160,3,0)))</f>
        <v>031140</v>
      </c>
      <c r="X833" t="s">
        <v>3592</v>
      </c>
      <c r="Y833" s="758" t="str">
        <f t="shared" si="50"/>
        <v>奥州水沢中中</v>
      </c>
      <c r="Z833" s="757" t="s">
        <v>5223</v>
      </c>
      <c r="AA833" s="769" t="str">
        <f t="shared" si="51"/>
        <v>ｼﾞｬｺﾈﾃｨｰ ﾏｲｶ</v>
      </c>
    </row>
    <row r="834" spans="2:27" ht="17" customHeight="1">
      <c r="B834" s="757">
        <v>994</v>
      </c>
      <c r="C834" s="757" t="s">
        <v>7213</v>
      </c>
      <c r="D834" s="757" t="s">
        <v>4055</v>
      </c>
      <c r="E834" s="757" t="s">
        <v>425</v>
      </c>
      <c r="F834" s="757">
        <v>1</v>
      </c>
      <c r="G834" s="757">
        <v>3</v>
      </c>
      <c r="H834" s="649" t="str">
        <f>IF($E834="","",(VLOOKUP($E834,所属・種目コード!$B$2:$D$160,3,0)))</f>
        <v>031229</v>
      </c>
      <c r="I834" t="s">
        <v>3592</v>
      </c>
      <c r="J834" s="758" t="str">
        <f t="shared" ref="J834:J897" si="53">_xlfn.CONCAT(E834,I834)</f>
        <v>盛岡城東中中</v>
      </c>
      <c r="K834" s="757" t="s">
        <v>3111</v>
      </c>
      <c r="L834" s="13" t="str">
        <f t="shared" si="52"/>
        <v>ｵｵﾀ ｶｽﾞｷ</v>
      </c>
      <c r="M834" s="772"/>
      <c r="O834" s="13"/>
      <c r="Q834" s="757" t="s">
        <v>1188</v>
      </c>
      <c r="R834" s="757" t="s">
        <v>1189</v>
      </c>
      <c r="S834" s="757" t="s">
        <v>194</v>
      </c>
      <c r="T834" s="757" t="s">
        <v>4414</v>
      </c>
      <c r="U834" s="757">
        <v>3</v>
      </c>
      <c r="W834" s="649" t="str">
        <f>IF($S834="","",(VLOOKUP($S834,所属・種目コード!$B$2:$D$160,3,0)))</f>
        <v>031140</v>
      </c>
      <c r="X834" t="s">
        <v>3592</v>
      </c>
      <c r="Y834" s="758" t="str">
        <f t="shared" ref="Y834:Y897" si="54">_xlfn.CONCAT(S834,X834)</f>
        <v>奥州水沢中中</v>
      </c>
      <c r="Z834" s="757" t="s">
        <v>5224</v>
      </c>
      <c r="AA834" s="769" t="str">
        <f t="shared" ref="AA834:AA897" si="55">ASC(Z834)</f>
        <v>ｽｽﾞｷ ｱﾔﾉ</v>
      </c>
    </row>
    <row r="835" spans="2:27" ht="17" customHeight="1">
      <c r="B835" s="757">
        <v>995</v>
      </c>
      <c r="C835" s="757" t="s">
        <v>7214</v>
      </c>
      <c r="D835" s="757" t="s">
        <v>4056</v>
      </c>
      <c r="E835" s="757" t="s">
        <v>425</v>
      </c>
      <c r="F835" s="757">
        <v>1</v>
      </c>
      <c r="G835" s="757">
        <v>3</v>
      </c>
      <c r="H835" s="649" t="str">
        <f>IF($E835="","",(VLOOKUP($E835,所属・種目コード!$B$2:$D$160,3,0)))</f>
        <v>031229</v>
      </c>
      <c r="I835" t="s">
        <v>3592</v>
      </c>
      <c r="J835" s="758" t="str">
        <f t="shared" si="53"/>
        <v>盛岡城東中中</v>
      </c>
      <c r="K835" s="757" t="s">
        <v>3112</v>
      </c>
      <c r="L835" s="13" t="str">
        <f t="shared" si="52"/>
        <v>ｶﾝﾉ ﾘｸﾄ</v>
      </c>
      <c r="M835" s="772"/>
      <c r="O835" s="13"/>
      <c r="Q835" s="757" t="s">
        <v>6313</v>
      </c>
      <c r="R835" s="757" t="s">
        <v>1853</v>
      </c>
      <c r="S835" s="757" t="s">
        <v>194</v>
      </c>
      <c r="T835" s="757" t="s">
        <v>4414</v>
      </c>
      <c r="U835" s="757">
        <v>2</v>
      </c>
      <c r="W835" s="649" t="str">
        <f>IF($S835="","",(VLOOKUP($S835,所属・種目コード!$B$2:$D$160,3,0)))</f>
        <v>031140</v>
      </c>
      <c r="X835" t="s">
        <v>3592</v>
      </c>
      <c r="Y835" s="758" t="str">
        <f t="shared" si="54"/>
        <v>奥州水沢中中</v>
      </c>
      <c r="Z835" s="757" t="s">
        <v>5225</v>
      </c>
      <c r="AA835" s="769" t="str">
        <f t="shared" si="55"/>
        <v>ﾀｶﾊｼ ｻｴ</v>
      </c>
    </row>
    <row r="836" spans="2:27" ht="17" customHeight="1">
      <c r="B836" s="757">
        <v>996</v>
      </c>
      <c r="C836" s="757" t="s">
        <v>7215</v>
      </c>
      <c r="D836" s="757" t="s">
        <v>4057</v>
      </c>
      <c r="E836" s="757" t="s">
        <v>425</v>
      </c>
      <c r="F836" s="757">
        <v>1</v>
      </c>
      <c r="G836" s="757">
        <v>3</v>
      </c>
      <c r="H836" s="649" t="str">
        <f>IF($E836="","",(VLOOKUP($E836,所属・種目コード!$B$2:$D$160,3,0)))</f>
        <v>031229</v>
      </c>
      <c r="I836" t="s">
        <v>3592</v>
      </c>
      <c r="J836" s="758" t="str">
        <f t="shared" si="53"/>
        <v>盛岡城東中中</v>
      </c>
      <c r="K836" s="757" t="s">
        <v>3113</v>
      </c>
      <c r="L836" s="13" t="str">
        <f t="shared" si="52"/>
        <v>ｼﾓﾀﾞ ﾀﾞｲﾁ</v>
      </c>
      <c r="M836" s="772"/>
      <c r="O836" s="13"/>
      <c r="Q836" s="757" t="s">
        <v>6314</v>
      </c>
      <c r="R836" s="757" t="s">
        <v>5866</v>
      </c>
      <c r="S836" s="757" t="s">
        <v>194</v>
      </c>
      <c r="T836" s="757" t="s">
        <v>4414</v>
      </c>
      <c r="U836" s="757">
        <v>3</v>
      </c>
      <c r="W836" s="649" t="str">
        <f>IF($S836="","",(VLOOKUP($S836,所属・種目コード!$B$2:$D$160,3,0)))</f>
        <v>031140</v>
      </c>
      <c r="X836" t="s">
        <v>3592</v>
      </c>
      <c r="Y836" s="758" t="str">
        <f t="shared" si="54"/>
        <v>奥州水沢中中</v>
      </c>
      <c r="Z836" s="757" t="s">
        <v>5226</v>
      </c>
      <c r="AA836" s="769" t="str">
        <f t="shared" si="55"/>
        <v>ﾀｺﾞ ﾐｳ</v>
      </c>
    </row>
    <row r="837" spans="2:27" ht="17" customHeight="1">
      <c r="B837" s="757">
        <v>997</v>
      </c>
      <c r="C837" s="757" t="s">
        <v>7216</v>
      </c>
      <c r="D837" s="757" t="s">
        <v>4058</v>
      </c>
      <c r="E837" s="757" t="s">
        <v>425</v>
      </c>
      <c r="F837" s="757">
        <v>1</v>
      </c>
      <c r="G837" s="757">
        <v>3</v>
      </c>
      <c r="H837" s="649" t="str">
        <f>IF($E837="","",(VLOOKUP($E837,所属・種目コード!$B$2:$D$160,3,0)))</f>
        <v>031229</v>
      </c>
      <c r="I837" t="s">
        <v>3592</v>
      </c>
      <c r="J837" s="758" t="str">
        <f t="shared" si="53"/>
        <v>盛岡城東中中</v>
      </c>
      <c r="K837" s="757" t="s">
        <v>3114</v>
      </c>
      <c r="L837" s="13" t="str">
        <f t="shared" si="52"/>
        <v>ﾀﾅｶ ﾘｸ</v>
      </c>
      <c r="M837" s="772"/>
      <c r="O837" s="13"/>
      <c r="Q837" s="757" t="s">
        <v>6315</v>
      </c>
      <c r="R837" s="757" t="s">
        <v>5867</v>
      </c>
      <c r="S837" s="757" t="s">
        <v>194</v>
      </c>
      <c r="T837" s="757" t="s">
        <v>4414</v>
      </c>
      <c r="U837" s="757">
        <v>2</v>
      </c>
      <c r="W837" s="649" t="str">
        <f>IF($S837="","",(VLOOKUP($S837,所属・種目コード!$B$2:$D$160,3,0)))</f>
        <v>031140</v>
      </c>
      <c r="X837" t="s">
        <v>3592</v>
      </c>
      <c r="Y837" s="758" t="str">
        <f t="shared" si="54"/>
        <v>奥州水沢中中</v>
      </c>
      <c r="Z837" s="757" t="s">
        <v>5227</v>
      </c>
      <c r="AA837" s="769" t="str">
        <f t="shared" si="55"/>
        <v>ﾁﾊﾞ ｺﾄﾅ</v>
      </c>
    </row>
    <row r="838" spans="2:27" ht="17" customHeight="1">
      <c r="B838" s="757">
        <v>998</v>
      </c>
      <c r="C838" s="757" t="s">
        <v>7217</v>
      </c>
      <c r="D838" s="757" t="s">
        <v>4059</v>
      </c>
      <c r="E838" s="757" t="s">
        <v>425</v>
      </c>
      <c r="F838" s="757">
        <v>1</v>
      </c>
      <c r="G838" s="757">
        <v>3</v>
      </c>
      <c r="H838" s="649" t="str">
        <f>IF($E838="","",(VLOOKUP($E838,所属・種目コード!$B$2:$D$160,3,0)))</f>
        <v>031229</v>
      </c>
      <c r="I838" t="s">
        <v>3592</v>
      </c>
      <c r="J838" s="758" t="str">
        <f t="shared" si="53"/>
        <v>盛岡城東中中</v>
      </c>
      <c r="K838" s="757" t="s">
        <v>3115</v>
      </c>
      <c r="L838" s="13" t="str">
        <f t="shared" si="52"/>
        <v>ﾆｲﾇﾏ ﾊﾔﾄ</v>
      </c>
      <c r="M838" s="772"/>
      <c r="O838" s="13"/>
      <c r="Q838" s="757" t="s">
        <v>1190</v>
      </c>
      <c r="R838" s="757" t="s">
        <v>1191</v>
      </c>
      <c r="S838" s="757" t="s">
        <v>194</v>
      </c>
      <c r="T838" s="757" t="s">
        <v>4414</v>
      </c>
      <c r="U838" s="757">
        <v>3</v>
      </c>
      <c r="W838" s="649" t="str">
        <f>IF($S838="","",(VLOOKUP($S838,所属・種目コード!$B$2:$D$160,3,0)))</f>
        <v>031140</v>
      </c>
      <c r="X838" t="s">
        <v>3592</v>
      </c>
      <c r="Y838" s="758" t="str">
        <f t="shared" si="54"/>
        <v>奥州水沢中中</v>
      </c>
      <c r="Z838" s="757" t="s">
        <v>5228</v>
      </c>
      <c r="AA838" s="769" t="str">
        <f t="shared" si="55"/>
        <v>ﾄﾘｳﾐ ｻｷ</v>
      </c>
    </row>
    <row r="839" spans="2:27" ht="17" customHeight="1">
      <c r="B839" s="757">
        <v>999</v>
      </c>
      <c r="C839" s="757" t="s">
        <v>7218</v>
      </c>
      <c r="D839" s="757" t="s">
        <v>4060</v>
      </c>
      <c r="E839" s="757" t="s">
        <v>425</v>
      </c>
      <c r="F839" s="757">
        <v>1</v>
      </c>
      <c r="G839" s="757">
        <v>3</v>
      </c>
      <c r="H839" s="649" t="str">
        <f>IF($E839="","",(VLOOKUP($E839,所属・種目コード!$B$2:$D$160,3,0)))</f>
        <v>031229</v>
      </c>
      <c r="I839" t="s">
        <v>3592</v>
      </c>
      <c r="J839" s="758" t="str">
        <f t="shared" si="53"/>
        <v>盛岡城東中中</v>
      </c>
      <c r="K839" s="757" t="s">
        <v>3116</v>
      </c>
      <c r="L839" s="13" t="str">
        <f t="shared" si="52"/>
        <v>ﾌｼﾞｻﾜ ﾀｸﾐ</v>
      </c>
      <c r="M839" s="772"/>
      <c r="O839" s="13"/>
      <c r="Q839" s="757" t="s">
        <v>8039</v>
      </c>
      <c r="R839" s="757" t="s">
        <v>1192</v>
      </c>
      <c r="S839" s="757" t="s">
        <v>194</v>
      </c>
      <c r="T839" s="757" t="s">
        <v>4414</v>
      </c>
      <c r="U839" s="757">
        <v>3</v>
      </c>
      <c r="W839" s="649" t="str">
        <f>IF($S839="","",(VLOOKUP($S839,所属・種目コード!$B$2:$D$160,3,0)))</f>
        <v>031140</v>
      </c>
      <c r="X839" t="s">
        <v>3592</v>
      </c>
      <c r="Y839" s="758" t="str">
        <f t="shared" si="54"/>
        <v>奥州水沢中中</v>
      </c>
      <c r="Z839" s="757" t="s">
        <v>5229</v>
      </c>
      <c r="AA839" s="769" t="str">
        <f t="shared" si="55"/>
        <v>ﾎﾘｶﾜ ｱｵｲ</v>
      </c>
    </row>
    <row r="840" spans="2:27" ht="17" customHeight="1">
      <c r="B840" s="757">
        <v>1000</v>
      </c>
      <c r="C840" s="757" t="s">
        <v>7219</v>
      </c>
      <c r="D840" s="757" t="s">
        <v>4061</v>
      </c>
      <c r="E840" s="757" t="s">
        <v>425</v>
      </c>
      <c r="F840" s="757">
        <v>1</v>
      </c>
      <c r="G840" s="757">
        <v>2</v>
      </c>
      <c r="H840" s="649" t="str">
        <f>IF($E840="","",(VLOOKUP($E840,所属・種目コード!$B$2:$D$160,3,0)))</f>
        <v>031229</v>
      </c>
      <c r="I840" t="s">
        <v>3592</v>
      </c>
      <c r="J840" s="758" t="str">
        <f t="shared" si="53"/>
        <v>盛岡城東中中</v>
      </c>
      <c r="K840" s="757" t="s">
        <v>3117</v>
      </c>
      <c r="L840" s="13" t="str">
        <f t="shared" si="52"/>
        <v>ﾀﾅﾍﾞ ﾄﾓｷ</v>
      </c>
      <c r="M840" s="772"/>
      <c r="O840" s="13"/>
      <c r="Q840" s="757" t="s">
        <v>6316</v>
      </c>
      <c r="R840" s="757" t="s">
        <v>5868</v>
      </c>
      <c r="S840" s="757" t="s">
        <v>194</v>
      </c>
      <c r="T840" s="757" t="s">
        <v>4414</v>
      </c>
      <c r="U840" s="757">
        <v>3</v>
      </c>
      <c r="W840" s="649" t="str">
        <f>IF($S840="","",(VLOOKUP($S840,所属・種目コード!$B$2:$D$160,3,0)))</f>
        <v>031140</v>
      </c>
      <c r="X840" t="s">
        <v>3592</v>
      </c>
      <c r="Y840" s="758" t="str">
        <f t="shared" si="54"/>
        <v>奥州水沢中中</v>
      </c>
      <c r="Z840" s="757" t="s">
        <v>5230</v>
      </c>
      <c r="AA840" s="769" t="str">
        <f t="shared" si="55"/>
        <v>ﾔﾏﾔ ｺｺﾛ</v>
      </c>
    </row>
    <row r="841" spans="2:27" ht="17" customHeight="1">
      <c r="B841" s="757">
        <v>1001</v>
      </c>
      <c r="C841" s="757" t="s">
        <v>7935</v>
      </c>
      <c r="D841" s="757" t="s">
        <v>3610</v>
      </c>
      <c r="E841" s="757" t="s">
        <v>320</v>
      </c>
      <c r="F841" s="757">
        <v>1</v>
      </c>
      <c r="G841" s="757">
        <v>2</v>
      </c>
      <c r="H841" s="649" t="str">
        <f>IF($E841="","",(VLOOKUP($E841,所属・種目コード!$B$2:$D$160,3,0)))</f>
        <v>031172</v>
      </c>
      <c r="I841" t="s">
        <v>3592</v>
      </c>
      <c r="J841" s="758" t="str">
        <f t="shared" si="53"/>
        <v>滝沢一本木中中</v>
      </c>
      <c r="K841" s="757" t="s">
        <v>2288</v>
      </c>
      <c r="L841" s="13" t="str">
        <f t="shared" si="52"/>
        <v>ﾋｶﾞｼ ﾘｭｳｼﾝ</v>
      </c>
      <c r="M841" s="772"/>
      <c r="O841" s="13"/>
      <c r="Q841" s="757" t="s">
        <v>2123</v>
      </c>
      <c r="R841" s="757" t="s">
        <v>1868</v>
      </c>
      <c r="S841" s="757" t="s">
        <v>184</v>
      </c>
      <c r="T841" s="757" t="s">
        <v>4414</v>
      </c>
      <c r="U841" s="757">
        <v>3</v>
      </c>
      <c r="W841" s="649" t="str">
        <f>IF($S841="","",(VLOOKUP($S841,所属・種目コード!$B$2:$D$160,3,0)))</f>
        <v>031138</v>
      </c>
      <c r="X841" t="s">
        <v>3592</v>
      </c>
      <c r="Y841" s="758" t="str">
        <f t="shared" si="54"/>
        <v>奥州東水沢中中</v>
      </c>
      <c r="Z841" s="757" t="s">
        <v>5231</v>
      </c>
      <c r="AA841" s="769" t="str">
        <f t="shared" si="55"/>
        <v>ｲｼﾜﾀ ﾕﾂｷ</v>
      </c>
    </row>
    <row r="842" spans="2:27" ht="17" customHeight="1">
      <c r="B842" s="757">
        <v>1002</v>
      </c>
      <c r="C842" s="757" t="s">
        <v>7220</v>
      </c>
      <c r="D842" s="757" t="s">
        <v>3611</v>
      </c>
      <c r="E842" s="757" t="s">
        <v>320</v>
      </c>
      <c r="F842" s="757">
        <v>1</v>
      </c>
      <c r="G842" s="757">
        <v>2</v>
      </c>
      <c r="H842" s="649" t="str">
        <f>IF($E842="","",(VLOOKUP($E842,所属・種目コード!$B$2:$D$160,3,0)))</f>
        <v>031172</v>
      </c>
      <c r="I842" t="s">
        <v>3592</v>
      </c>
      <c r="J842" s="758" t="str">
        <f t="shared" si="53"/>
        <v>滝沢一本木中中</v>
      </c>
      <c r="K842" s="757" t="s">
        <v>2290</v>
      </c>
      <c r="L842" s="13" t="str">
        <f t="shared" si="52"/>
        <v>ﾂﾉｶｹ ﾀﾞｲｷ</v>
      </c>
      <c r="M842" s="772"/>
      <c r="O842" s="13"/>
      <c r="Q842" s="757" t="s">
        <v>2124</v>
      </c>
      <c r="R842" s="757" t="s">
        <v>1869</v>
      </c>
      <c r="S842" s="757" t="s">
        <v>184</v>
      </c>
      <c r="T842" s="757" t="s">
        <v>4414</v>
      </c>
      <c r="U842" s="757">
        <v>3</v>
      </c>
      <c r="W842" s="649" t="str">
        <f>IF($S842="","",(VLOOKUP($S842,所属・種目コード!$B$2:$D$160,3,0)))</f>
        <v>031138</v>
      </c>
      <c r="X842" t="s">
        <v>3592</v>
      </c>
      <c r="Y842" s="758" t="str">
        <f t="shared" si="54"/>
        <v>奥州東水沢中中</v>
      </c>
      <c r="Z842" s="757" t="s">
        <v>5232</v>
      </c>
      <c r="AA842" s="769" t="str">
        <f t="shared" si="55"/>
        <v>ｵｵｲｼ ﾘｵ</v>
      </c>
    </row>
    <row r="843" spans="2:27" ht="17" customHeight="1">
      <c r="B843" s="757">
        <v>1003</v>
      </c>
      <c r="C843" s="757" t="s">
        <v>7221</v>
      </c>
      <c r="D843" s="757" t="s">
        <v>3613</v>
      </c>
      <c r="E843" s="757" t="s">
        <v>320</v>
      </c>
      <c r="F843" s="757">
        <v>1</v>
      </c>
      <c r="G843" s="757">
        <v>2</v>
      </c>
      <c r="H843" s="649" t="str">
        <f>IF($E843="","",(VLOOKUP($E843,所属・種目コード!$B$2:$D$160,3,0)))</f>
        <v>031172</v>
      </c>
      <c r="I843" t="s">
        <v>3592</v>
      </c>
      <c r="J843" s="758" t="str">
        <f t="shared" si="53"/>
        <v>滝沢一本木中中</v>
      </c>
      <c r="K843" s="757" t="s">
        <v>2292</v>
      </c>
      <c r="L843" s="13" t="str">
        <f t="shared" si="52"/>
        <v>ﾂﾉｶｹ ﾋﾛﾄ</v>
      </c>
      <c r="M843" s="772"/>
      <c r="O843" s="13"/>
      <c r="Q843" s="757" t="s">
        <v>2125</v>
      </c>
      <c r="R843" s="757" t="s">
        <v>1870</v>
      </c>
      <c r="S843" s="757" t="s">
        <v>184</v>
      </c>
      <c r="T843" s="757" t="s">
        <v>4414</v>
      </c>
      <c r="U843" s="757">
        <v>3</v>
      </c>
      <c r="W843" s="649" t="str">
        <f>IF($S843="","",(VLOOKUP($S843,所属・種目コード!$B$2:$D$160,3,0)))</f>
        <v>031138</v>
      </c>
      <c r="X843" t="s">
        <v>3592</v>
      </c>
      <c r="Y843" s="758" t="str">
        <f t="shared" si="54"/>
        <v>奥州東水沢中中</v>
      </c>
      <c r="Z843" s="757" t="s">
        <v>5233</v>
      </c>
      <c r="AA843" s="769" t="str">
        <f t="shared" si="55"/>
        <v>ｺﾝﾉ ﾊﾙｶ</v>
      </c>
    </row>
    <row r="844" spans="2:27" ht="17" customHeight="1">
      <c r="B844" s="757">
        <v>1004</v>
      </c>
      <c r="C844" s="757" t="s">
        <v>7222</v>
      </c>
      <c r="D844" s="757" t="s">
        <v>3615</v>
      </c>
      <c r="E844" s="757" t="s">
        <v>320</v>
      </c>
      <c r="F844" s="757">
        <v>1</v>
      </c>
      <c r="G844" s="757">
        <v>2</v>
      </c>
      <c r="H844" s="649" t="str">
        <f>IF($E844="","",(VLOOKUP($E844,所属・種目コード!$B$2:$D$160,3,0)))</f>
        <v>031172</v>
      </c>
      <c r="I844" t="s">
        <v>3592</v>
      </c>
      <c r="J844" s="758" t="str">
        <f t="shared" si="53"/>
        <v>滝沢一本木中中</v>
      </c>
      <c r="K844" s="757" t="s">
        <v>2294</v>
      </c>
      <c r="L844" s="13" t="str">
        <f t="shared" si="52"/>
        <v>ﾏﾂｳﾗ ｾｲﾔ</v>
      </c>
      <c r="M844" s="772"/>
      <c r="O844" s="13"/>
      <c r="Q844" s="757" t="s">
        <v>2126</v>
      </c>
      <c r="R844" s="757" t="s">
        <v>412</v>
      </c>
      <c r="S844" s="757" t="s">
        <v>184</v>
      </c>
      <c r="T844" s="757" t="s">
        <v>4414</v>
      </c>
      <c r="U844" s="757">
        <v>2</v>
      </c>
      <c r="W844" s="649" t="str">
        <f>IF($S844="","",(VLOOKUP($S844,所属・種目コード!$B$2:$D$160,3,0)))</f>
        <v>031138</v>
      </c>
      <c r="X844" t="s">
        <v>3592</v>
      </c>
      <c r="Y844" s="758" t="str">
        <f t="shared" si="54"/>
        <v>奥州東水沢中中</v>
      </c>
      <c r="Z844" s="757" t="s">
        <v>5234</v>
      </c>
      <c r="AA844" s="769" t="str">
        <f t="shared" si="55"/>
        <v>ｻﾄｳ ﾋﾅ</v>
      </c>
    </row>
    <row r="845" spans="2:27" ht="17" customHeight="1">
      <c r="B845" s="757">
        <v>1005</v>
      </c>
      <c r="C845" s="757" t="s">
        <v>7223</v>
      </c>
      <c r="D845" s="757" t="s">
        <v>3617</v>
      </c>
      <c r="E845" s="757" t="s">
        <v>320</v>
      </c>
      <c r="F845" s="757">
        <v>1</v>
      </c>
      <c r="G845" s="757">
        <v>3</v>
      </c>
      <c r="H845" s="649" t="str">
        <f>IF($E845="","",(VLOOKUP($E845,所属・種目コード!$B$2:$D$160,3,0)))</f>
        <v>031172</v>
      </c>
      <c r="I845" t="s">
        <v>3592</v>
      </c>
      <c r="J845" s="758" t="str">
        <f t="shared" si="53"/>
        <v>滝沢一本木中中</v>
      </c>
      <c r="K845" s="757" t="s">
        <v>2296</v>
      </c>
      <c r="L845" s="13" t="str">
        <f t="shared" si="52"/>
        <v>ｵｵﾀ ﾘｸﾄ</v>
      </c>
      <c r="M845" s="772"/>
      <c r="O845" s="13"/>
      <c r="Q845" s="757" t="s">
        <v>2127</v>
      </c>
      <c r="R845" s="757" t="s">
        <v>1871</v>
      </c>
      <c r="S845" s="757" t="s">
        <v>184</v>
      </c>
      <c r="T845" s="757" t="s">
        <v>4414</v>
      </c>
      <c r="U845" s="757">
        <v>2</v>
      </c>
      <c r="W845" s="649" t="str">
        <f>IF($S845="","",(VLOOKUP($S845,所属・種目コード!$B$2:$D$160,3,0)))</f>
        <v>031138</v>
      </c>
      <c r="X845" t="s">
        <v>3592</v>
      </c>
      <c r="Y845" s="758" t="str">
        <f t="shared" si="54"/>
        <v>奥州東水沢中中</v>
      </c>
      <c r="Z845" s="757" t="s">
        <v>5235</v>
      </c>
      <c r="AA845" s="769" t="str">
        <f t="shared" si="55"/>
        <v>ｻﾄｳ ﾌｳｶ</v>
      </c>
    </row>
    <row r="846" spans="2:27" ht="17" customHeight="1">
      <c r="B846" s="757">
        <v>1006</v>
      </c>
      <c r="C846" s="757" t="s">
        <v>7224</v>
      </c>
      <c r="D846" s="757" t="s">
        <v>3618</v>
      </c>
      <c r="E846" s="757" t="s">
        <v>320</v>
      </c>
      <c r="F846" s="757">
        <v>1</v>
      </c>
      <c r="G846" s="757">
        <v>3</v>
      </c>
      <c r="H846" s="649" t="str">
        <f>IF($E846="","",(VLOOKUP($E846,所属・種目コード!$B$2:$D$160,3,0)))</f>
        <v>031172</v>
      </c>
      <c r="I846" t="s">
        <v>3592</v>
      </c>
      <c r="J846" s="758" t="str">
        <f t="shared" si="53"/>
        <v>滝沢一本木中中</v>
      </c>
      <c r="K846" s="757" t="s">
        <v>2298</v>
      </c>
      <c r="L846" s="13" t="str">
        <f t="shared" si="52"/>
        <v>ｵｸﾑﾗ ﾕｳﾀ</v>
      </c>
      <c r="M846" s="772"/>
      <c r="O846" s="13"/>
      <c r="Q846" s="757" t="s">
        <v>2128</v>
      </c>
      <c r="R846" s="757" t="s">
        <v>1872</v>
      </c>
      <c r="S846" s="757" t="s">
        <v>184</v>
      </c>
      <c r="T846" s="757" t="s">
        <v>4414</v>
      </c>
      <c r="U846" s="757">
        <v>2</v>
      </c>
      <c r="W846" s="649" t="str">
        <f>IF($S846="","",(VLOOKUP($S846,所属・種目コード!$B$2:$D$160,3,0)))</f>
        <v>031138</v>
      </c>
      <c r="X846" t="s">
        <v>3592</v>
      </c>
      <c r="Y846" s="758" t="str">
        <f t="shared" si="54"/>
        <v>奥州東水沢中中</v>
      </c>
      <c r="Z846" s="757" t="s">
        <v>5236</v>
      </c>
      <c r="AA846" s="769" t="str">
        <f t="shared" si="55"/>
        <v>ｻﾄｳ ﾐｳ</v>
      </c>
    </row>
    <row r="847" spans="2:27" ht="17" customHeight="1">
      <c r="B847" s="757">
        <v>1007</v>
      </c>
      <c r="C847" s="757" t="s">
        <v>7225</v>
      </c>
      <c r="D847" s="757" t="s">
        <v>3620</v>
      </c>
      <c r="E847" s="757" t="s">
        <v>320</v>
      </c>
      <c r="F847" s="757">
        <v>1</v>
      </c>
      <c r="G847" s="757">
        <v>3</v>
      </c>
      <c r="H847" s="649" t="str">
        <f>IF($E847="","",(VLOOKUP($E847,所属・種目コード!$B$2:$D$160,3,0)))</f>
        <v>031172</v>
      </c>
      <c r="I847" t="s">
        <v>3592</v>
      </c>
      <c r="J847" s="758" t="str">
        <f t="shared" si="53"/>
        <v>滝沢一本木中中</v>
      </c>
      <c r="K847" s="757" t="s">
        <v>2300</v>
      </c>
      <c r="L847" s="13" t="str">
        <f t="shared" si="52"/>
        <v>ﾑﾗﾀ ﾘｭｳｾｲ</v>
      </c>
      <c r="M847" s="772"/>
      <c r="O847" s="13"/>
      <c r="Q847" s="757" t="s">
        <v>6317</v>
      </c>
      <c r="R847" s="757" t="s">
        <v>5869</v>
      </c>
      <c r="S847" s="757" t="s">
        <v>184</v>
      </c>
      <c r="T847" s="757" t="s">
        <v>4414</v>
      </c>
      <c r="U847" s="757">
        <v>1</v>
      </c>
      <c r="W847" s="649" t="str">
        <f>IF($S847="","",(VLOOKUP($S847,所属・種目コード!$B$2:$D$160,3,0)))</f>
        <v>031138</v>
      </c>
      <c r="X847" t="s">
        <v>3592</v>
      </c>
      <c r="Y847" s="758" t="str">
        <f t="shared" si="54"/>
        <v>奥州東水沢中中</v>
      </c>
      <c r="Z847" s="757" t="s">
        <v>5237</v>
      </c>
      <c r="AA847" s="769" t="str">
        <f t="shared" si="55"/>
        <v>ﾀｶﾊｼ ｸﾚｱ</v>
      </c>
    </row>
    <row r="848" spans="2:27" ht="17" customHeight="1">
      <c r="B848" s="757">
        <v>1008</v>
      </c>
      <c r="C848" s="757" t="s">
        <v>7226</v>
      </c>
      <c r="D848" s="757" t="s">
        <v>4062</v>
      </c>
      <c r="E848" s="757" t="s">
        <v>3605</v>
      </c>
      <c r="F848" s="757">
        <v>1</v>
      </c>
      <c r="G848" s="757">
        <v>3</v>
      </c>
      <c r="H848" s="649" t="str">
        <f>IF($E848="","",(VLOOKUP($E848,所属・種目コード!$B$2:$D$160,3,0)))</f>
        <v>031120</v>
      </c>
      <c r="I848" t="s">
        <v>3592</v>
      </c>
      <c r="J848" s="758" t="str">
        <f t="shared" si="53"/>
        <v>磐井中中</v>
      </c>
      <c r="K848" s="757" t="s">
        <v>3118</v>
      </c>
      <c r="L848" s="13" t="str">
        <f t="shared" si="52"/>
        <v>ｱﾍﾞ ﾏﾅﾄ</v>
      </c>
      <c r="M848" s="772"/>
      <c r="O848" s="13"/>
      <c r="Q848" s="757" t="s">
        <v>6320</v>
      </c>
      <c r="R848" s="757" t="s">
        <v>5872</v>
      </c>
      <c r="S848" s="757" t="s">
        <v>355</v>
      </c>
      <c r="T848" s="757" t="s">
        <v>4414</v>
      </c>
      <c r="U848" s="757">
        <v>1</v>
      </c>
      <c r="W848" s="649" t="str">
        <f>IF($S848="","",(VLOOKUP($S848,所属・種目コード!$B$2:$D$160,3,0)))</f>
        <v>031191</v>
      </c>
      <c r="X848" t="s">
        <v>3592</v>
      </c>
      <c r="Y848" s="758" t="str">
        <f t="shared" si="54"/>
        <v>花巻石鳥谷中中</v>
      </c>
      <c r="Z848" s="757" t="s">
        <v>5240</v>
      </c>
      <c r="AA848" s="769" t="str">
        <f t="shared" si="55"/>
        <v>ｲﾀｶﾞｷ ﾋﾛﾐ</v>
      </c>
    </row>
    <row r="849" spans="2:27" ht="17" customHeight="1">
      <c r="B849" s="757">
        <v>1009</v>
      </c>
      <c r="C849" s="757" t="s">
        <v>7227</v>
      </c>
      <c r="D849" s="757" t="s">
        <v>4063</v>
      </c>
      <c r="E849" s="757" t="s">
        <v>3605</v>
      </c>
      <c r="F849" s="757">
        <v>1</v>
      </c>
      <c r="G849" s="757">
        <v>3</v>
      </c>
      <c r="H849" s="649" t="str">
        <f>IF($E849="","",(VLOOKUP($E849,所属・種目コード!$B$2:$D$160,3,0)))</f>
        <v>031120</v>
      </c>
      <c r="I849" t="s">
        <v>3592</v>
      </c>
      <c r="J849" s="758" t="str">
        <f t="shared" si="53"/>
        <v>磐井中中</v>
      </c>
      <c r="K849" s="757" t="s">
        <v>3119</v>
      </c>
      <c r="L849" s="13" t="str">
        <f t="shared" si="52"/>
        <v>ｽｽﾞｷ ﾘｮｳｽｹ</v>
      </c>
      <c r="M849" s="772"/>
      <c r="O849" s="13"/>
      <c r="Q849" s="757" t="s">
        <v>6321</v>
      </c>
      <c r="R849" s="757" t="s">
        <v>5873</v>
      </c>
      <c r="S849" s="757" t="s">
        <v>355</v>
      </c>
      <c r="T849" s="757" t="s">
        <v>4414</v>
      </c>
      <c r="U849" s="757">
        <v>1</v>
      </c>
      <c r="W849" s="649" t="str">
        <f>IF($S849="","",(VLOOKUP($S849,所属・種目コード!$B$2:$D$160,3,0)))</f>
        <v>031191</v>
      </c>
      <c r="X849" t="s">
        <v>3592</v>
      </c>
      <c r="Y849" s="758" t="str">
        <f t="shared" si="54"/>
        <v>花巻石鳥谷中中</v>
      </c>
      <c r="Z849" s="757" t="s">
        <v>5241</v>
      </c>
      <c r="AA849" s="769" t="str">
        <f t="shared" si="55"/>
        <v>ｵｵﾀｹ ﾙﾘ</v>
      </c>
    </row>
    <row r="850" spans="2:27" ht="17" customHeight="1">
      <c r="B850" s="757">
        <v>1010</v>
      </c>
      <c r="C850" s="757" t="s">
        <v>7228</v>
      </c>
      <c r="D850" s="757" t="s">
        <v>4064</v>
      </c>
      <c r="E850" s="757" t="s">
        <v>3605</v>
      </c>
      <c r="F850" s="757">
        <v>1</v>
      </c>
      <c r="G850" s="757">
        <v>3</v>
      </c>
      <c r="H850" s="649" t="str">
        <f>IF($E850="","",(VLOOKUP($E850,所属・種目コード!$B$2:$D$160,3,0)))</f>
        <v>031120</v>
      </c>
      <c r="I850" t="s">
        <v>3592</v>
      </c>
      <c r="J850" s="758" t="str">
        <f t="shared" si="53"/>
        <v>磐井中中</v>
      </c>
      <c r="K850" s="757" t="s">
        <v>3120</v>
      </c>
      <c r="L850" s="13" t="str">
        <f t="shared" si="52"/>
        <v>ﾁﾀﾞ ｺｺﾑ</v>
      </c>
      <c r="M850" s="772"/>
      <c r="O850" s="13"/>
      <c r="Q850" s="757" t="s">
        <v>6322</v>
      </c>
      <c r="R850" s="757" t="s">
        <v>5874</v>
      </c>
      <c r="S850" s="757" t="s">
        <v>355</v>
      </c>
      <c r="T850" s="757" t="s">
        <v>4414</v>
      </c>
      <c r="U850" s="757">
        <v>1</v>
      </c>
      <c r="W850" s="649" t="str">
        <f>IF($S850="","",(VLOOKUP($S850,所属・種目コード!$B$2:$D$160,3,0)))</f>
        <v>031191</v>
      </c>
      <c r="X850" t="s">
        <v>3592</v>
      </c>
      <c r="Y850" s="758" t="str">
        <f t="shared" si="54"/>
        <v>花巻石鳥谷中中</v>
      </c>
      <c r="Z850" s="757" t="s">
        <v>5242</v>
      </c>
      <c r="AA850" s="769" t="str">
        <f t="shared" si="55"/>
        <v>ﾊﾔﾉ ﾅｷﾞｻ</v>
      </c>
    </row>
    <row r="851" spans="2:27" ht="17" customHeight="1">
      <c r="B851" s="757">
        <v>1011</v>
      </c>
      <c r="C851" s="757" t="s">
        <v>7229</v>
      </c>
      <c r="D851" s="757" t="s">
        <v>4065</v>
      </c>
      <c r="E851" s="757" t="s">
        <v>3605</v>
      </c>
      <c r="F851" s="757">
        <v>1</v>
      </c>
      <c r="G851" s="757">
        <v>3</v>
      </c>
      <c r="H851" s="649" t="str">
        <f>IF($E851="","",(VLOOKUP($E851,所属・種目コード!$B$2:$D$160,3,0)))</f>
        <v>031120</v>
      </c>
      <c r="I851" t="s">
        <v>3592</v>
      </c>
      <c r="J851" s="758" t="str">
        <f t="shared" si="53"/>
        <v>磐井中中</v>
      </c>
      <c r="K851" s="757" t="s">
        <v>3121</v>
      </c>
      <c r="L851" s="13" t="str">
        <f t="shared" si="52"/>
        <v>ﾊﾂｶﾞｲ ﾀﾞｲｷ</v>
      </c>
      <c r="M851" s="772"/>
      <c r="O851" s="13"/>
      <c r="Q851" s="757" t="s">
        <v>6323</v>
      </c>
      <c r="R851" s="757" t="s">
        <v>5875</v>
      </c>
      <c r="S851" s="757" t="s">
        <v>355</v>
      </c>
      <c r="T851" s="757" t="s">
        <v>4414</v>
      </c>
      <c r="U851" s="757">
        <v>1</v>
      </c>
      <c r="W851" s="649" t="str">
        <f>IF($S851="","",(VLOOKUP($S851,所属・種目コード!$B$2:$D$160,3,0)))</f>
        <v>031191</v>
      </c>
      <c r="X851" t="s">
        <v>3592</v>
      </c>
      <c r="Y851" s="758" t="str">
        <f t="shared" si="54"/>
        <v>花巻石鳥谷中中</v>
      </c>
      <c r="Z851" s="757" t="s">
        <v>5243</v>
      </c>
      <c r="AA851" s="769" t="str">
        <f t="shared" si="55"/>
        <v>ﾌｼﾞﾀﾞﾃ ﾅﾅ</v>
      </c>
    </row>
    <row r="852" spans="2:27" ht="17" customHeight="1">
      <c r="B852" s="757">
        <v>1012</v>
      </c>
      <c r="C852" s="757" t="s">
        <v>7230</v>
      </c>
      <c r="D852" s="757" t="s">
        <v>4066</v>
      </c>
      <c r="E852" s="757" t="s">
        <v>3605</v>
      </c>
      <c r="F852" s="757">
        <v>1</v>
      </c>
      <c r="G852" s="757">
        <v>2</v>
      </c>
      <c r="H852" s="649" t="str">
        <f>IF($E852="","",(VLOOKUP($E852,所属・種目コード!$B$2:$D$160,3,0)))</f>
        <v>031120</v>
      </c>
      <c r="I852" t="s">
        <v>3592</v>
      </c>
      <c r="J852" s="758" t="str">
        <f t="shared" si="53"/>
        <v>磐井中中</v>
      </c>
      <c r="K852" s="757" t="s">
        <v>3122</v>
      </c>
      <c r="L852" s="13" t="str">
        <f t="shared" si="52"/>
        <v>ｵﾔﾏ ｼｭｳﾄ</v>
      </c>
      <c r="M852" s="772"/>
      <c r="O852" s="13"/>
      <c r="Q852" s="757" t="s">
        <v>6318</v>
      </c>
      <c r="R852" s="757" t="s">
        <v>5870</v>
      </c>
      <c r="S852" s="757" t="s">
        <v>361</v>
      </c>
      <c r="T852" s="757" t="s">
        <v>4414</v>
      </c>
      <c r="U852" s="757">
        <v>1</v>
      </c>
      <c r="W852" s="649" t="str">
        <f>IF($S852="","",(VLOOKUP($S852,所属・種目コード!$B$2:$D$160,3,0)))</f>
        <v>031197</v>
      </c>
      <c r="X852" t="s">
        <v>3592</v>
      </c>
      <c r="Y852" s="758" t="str">
        <f t="shared" si="54"/>
        <v>花巻中中</v>
      </c>
      <c r="Z852" s="757" t="s">
        <v>5238</v>
      </c>
      <c r="AA852" s="769" t="str">
        <f t="shared" si="55"/>
        <v>ﾅｶﾞﾓﾄ ﾙｶ</v>
      </c>
    </row>
    <row r="853" spans="2:27" ht="17" customHeight="1">
      <c r="B853" s="757">
        <v>1013</v>
      </c>
      <c r="C853" s="757" t="s">
        <v>7231</v>
      </c>
      <c r="D853" s="757" t="s">
        <v>4067</v>
      </c>
      <c r="E853" s="757" t="s">
        <v>3605</v>
      </c>
      <c r="F853" s="757">
        <v>1</v>
      </c>
      <c r="G853" s="757">
        <v>2</v>
      </c>
      <c r="H853" s="649" t="str">
        <f>IF($E853="","",(VLOOKUP($E853,所属・種目コード!$B$2:$D$160,3,0)))</f>
        <v>031120</v>
      </c>
      <c r="I853" t="s">
        <v>3592</v>
      </c>
      <c r="J853" s="758" t="str">
        <f t="shared" si="53"/>
        <v>磐井中中</v>
      </c>
      <c r="K853" s="757" t="s">
        <v>3123</v>
      </c>
      <c r="L853" s="13" t="str">
        <f t="shared" si="52"/>
        <v>ｶﾜﾀﾞ ｺｳﾔ</v>
      </c>
      <c r="M853" s="772"/>
      <c r="O853" s="13"/>
      <c r="Q853" s="757" t="s">
        <v>6319</v>
      </c>
      <c r="R853" s="757" t="s">
        <v>5871</v>
      </c>
      <c r="S853" s="757" t="s">
        <v>361</v>
      </c>
      <c r="T853" s="757" t="s">
        <v>4414</v>
      </c>
      <c r="U853" s="757">
        <v>1</v>
      </c>
      <c r="W853" s="649" t="str">
        <f>IF($S853="","",(VLOOKUP($S853,所属・種目コード!$B$2:$D$160,3,0)))</f>
        <v>031197</v>
      </c>
      <c r="X853" t="s">
        <v>3592</v>
      </c>
      <c r="Y853" s="758" t="str">
        <f t="shared" si="54"/>
        <v>花巻中中</v>
      </c>
      <c r="Z853" s="757" t="s">
        <v>5239</v>
      </c>
      <c r="AA853" s="769" t="str">
        <f t="shared" si="55"/>
        <v>ﾔﾏｵﾘ ﾐﾕ</v>
      </c>
    </row>
    <row r="854" spans="2:27" ht="17" customHeight="1">
      <c r="B854" s="757">
        <v>1014</v>
      </c>
      <c r="C854" s="757" t="s">
        <v>7232</v>
      </c>
      <c r="D854" s="757" t="s">
        <v>4068</v>
      </c>
      <c r="E854" s="757" t="s">
        <v>3605</v>
      </c>
      <c r="F854" s="757">
        <v>1</v>
      </c>
      <c r="G854" s="757">
        <v>2</v>
      </c>
      <c r="H854" s="649" t="str">
        <f>IF($E854="","",(VLOOKUP($E854,所属・種目コード!$B$2:$D$160,3,0)))</f>
        <v>031120</v>
      </c>
      <c r="I854" t="s">
        <v>3592</v>
      </c>
      <c r="J854" s="758" t="str">
        <f t="shared" si="53"/>
        <v>磐井中中</v>
      </c>
      <c r="K854" s="757" t="s">
        <v>3124</v>
      </c>
      <c r="L854" s="13" t="str">
        <f t="shared" si="52"/>
        <v>ﾀｷﾀ ﾏﾋﾛ</v>
      </c>
      <c r="M854" s="772"/>
      <c r="O854" s="13"/>
      <c r="Q854" s="757" t="s">
        <v>6533</v>
      </c>
      <c r="R854" s="757" t="s">
        <v>5876</v>
      </c>
      <c r="S854" s="757" t="s">
        <v>364</v>
      </c>
      <c r="T854" s="757" t="s">
        <v>4414</v>
      </c>
      <c r="U854" s="757">
        <v>1</v>
      </c>
      <c r="W854" s="649" t="str">
        <f>IF($S854="","",(VLOOKUP($S854,所属・種目コード!$B$2:$D$160,3,0)))</f>
        <v>031200</v>
      </c>
      <c r="X854" t="s">
        <v>3592</v>
      </c>
      <c r="Y854" s="758" t="str">
        <f t="shared" si="54"/>
        <v>花巻湯口中中</v>
      </c>
      <c r="Z854" s="757" t="s">
        <v>5244</v>
      </c>
      <c r="AA854" s="769" t="str">
        <f t="shared" si="55"/>
        <v>ｵﾔﾏﾀﾞ ﾁｻ</v>
      </c>
    </row>
    <row r="855" spans="2:27" ht="17" customHeight="1">
      <c r="B855" s="757">
        <v>1015</v>
      </c>
      <c r="C855" s="757" t="s">
        <v>7812</v>
      </c>
      <c r="D855" s="757" t="s">
        <v>4069</v>
      </c>
      <c r="E855" s="757" t="s">
        <v>3605</v>
      </c>
      <c r="F855" s="757">
        <v>1</v>
      </c>
      <c r="G855" s="757">
        <v>2</v>
      </c>
      <c r="H855" s="649" t="str">
        <f>IF($E855="","",(VLOOKUP($E855,所属・種目コード!$B$2:$D$160,3,0)))</f>
        <v>031120</v>
      </c>
      <c r="I855" t="s">
        <v>3592</v>
      </c>
      <c r="J855" s="758" t="str">
        <f t="shared" si="53"/>
        <v>磐井中中</v>
      </c>
      <c r="K855" s="757" t="s">
        <v>3125</v>
      </c>
      <c r="L855" s="13" t="str">
        <f t="shared" si="52"/>
        <v>ﾐﾂｲ ﾘｭｳﾉｽｹ</v>
      </c>
      <c r="M855" s="772"/>
      <c r="O855" s="13"/>
      <c r="Q855" s="757" t="s">
        <v>6534</v>
      </c>
      <c r="R855" s="757" t="s">
        <v>5877</v>
      </c>
      <c r="S855" s="757" t="s">
        <v>364</v>
      </c>
      <c r="T855" s="757" t="s">
        <v>4414</v>
      </c>
      <c r="U855" s="757">
        <v>3</v>
      </c>
      <c r="W855" s="649" t="str">
        <f>IF($S855="","",(VLOOKUP($S855,所属・種目コード!$B$2:$D$160,3,0)))</f>
        <v>031200</v>
      </c>
      <c r="X855" t="s">
        <v>3592</v>
      </c>
      <c r="Y855" s="758" t="str">
        <f t="shared" si="54"/>
        <v>花巻湯口中中</v>
      </c>
      <c r="Z855" s="757" t="s">
        <v>5245</v>
      </c>
      <c r="AA855" s="769" t="str">
        <f t="shared" si="55"/>
        <v>ｷｸﾁ ﾐﾚｱ</v>
      </c>
    </row>
    <row r="856" spans="2:27" ht="17" customHeight="1">
      <c r="B856" s="757">
        <v>1016</v>
      </c>
      <c r="C856" s="757" t="s">
        <v>7934</v>
      </c>
      <c r="D856" s="757" t="s">
        <v>1774</v>
      </c>
      <c r="E856" s="757" t="s">
        <v>425</v>
      </c>
      <c r="F856" s="757">
        <v>1</v>
      </c>
      <c r="G856" s="757">
        <v>3</v>
      </c>
      <c r="H856" s="649" t="str">
        <f>IF($E856="","",(VLOOKUP($E856,所属・種目コード!$B$2:$D$160,3,0)))</f>
        <v>031229</v>
      </c>
      <c r="I856" t="s">
        <v>3592</v>
      </c>
      <c r="J856" s="758" t="str">
        <f t="shared" si="53"/>
        <v>盛岡城東中中</v>
      </c>
      <c r="K856" s="757" t="s">
        <v>3126</v>
      </c>
      <c r="L856" s="13" t="str">
        <f t="shared" si="52"/>
        <v>ﾏﾂﾓﾄ ﾀｸ</v>
      </c>
      <c r="M856" s="772"/>
      <c r="O856" s="13"/>
      <c r="Q856" s="757" t="s">
        <v>6535</v>
      </c>
      <c r="R856" s="757" t="s">
        <v>5878</v>
      </c>
      <c r="S856" s="757" t="s">
        <v>364</v>
      </c>
      <c r="T856" s="757" t="s">
        <v>4414</v>
      </c>
      <c r="U856" s="757">
        <v>2</v>
      </c>
      <c r="W856" s="649" t="str">
        <f>IF($S856="","",(VLOOKUP($S856,所属・種目コード!$B$2:$D$160,3,0)))</f>
        <v>031200</v>
      </c>
      <c r="X856" t="s">
        <v>3592</v>
      </c>
      <c r="Y856" s="758" t="str">
        <f t="shared" si="54"/>
        <v>花巻湯口中中</v>
      </c>
      <c r="Z856" s="757" t="s">
        <v>5246</v>
      </c>
      <c r="AA856" s="769" t="str">
        <f t="shared" si="55"/>
        <v>ｸﾎﾞﾀ ｻﾗ</v>
      </c>
    </row>
    <row r="857" spans="2:27" ht="17" customHeight="1">
      <c r="B857" s="757">
        <v>1017</v>
      </c>
      <c r="C857" s="757" t="s">
        <v>7233</v>
      </c>
      <c r="D857" s="757" t="s">
        <v>1775</v>
      </c>
      <c r="E857" s="757" t="s">
        <v>425</v>
      </c>
      <c r="F857" s="757">
        <v>1</v>
      </c>
      <c r="G857" s="757">
        <v>3</v>
      </c>
      <c r="H857" s="649" t="str">
        <f>IF($E857="","",(VLOOKUP($E857,所属・種目コード!$B$2:$D$160,3,0)))</f>
        <v>031229</v>
      </c>
      <c r="I857" t="s">
        <v>3592</v>
      </c>
      <c r="J857" s="758" t="str">
        <f t="shared" si="53"/>
        <v>盛岡城東中中</v>
      </c>
      <c r="K857" s="757" t="s">
        <v>3127</v>
      </c>
      <c r="L857" s="13" t="str">
        <f t="shared" si="52"/>
        <v>ﾖｼﾀﾞ ﾕﾂﾞｷ</v>
      </c>
      <c r="M857" s="772"/>
      <c r="O857" s="13"/>
      <c r="Q857" s="757" t="s">
        <v>6324</v>
      </c>
      <c r="R857" s="757" t="s">
        <v>5879</v>
      </c>
      <c r="S857" s="757" t="s">
        <v>364</v>
      </c>
      <c r="T857" s="757" t="s">
        <v>4414</v>
      </c>
      <c r="U857" s="757">
        <v>2</v>
      </c>
      <c r="W857" s="649" t="str">
        <f>IF($S857="","",(VLOOKUP($S857,所属・種目コード!$B$2:$D$160,3,0)))</f>
        <v>031200</v>
      </c>
      <c r="X857" t="s">
        <v>3592</v>
      </c>
      <c r="Y857" s="758" t="str">
        <f t="shared" si="54"/>
        <v>花巻湯口中中</v>
      </c>
      <c r="Z857" s="757" t="s">
        <v>5247</v>
      </c>
      <c r="AA857" s="769" t="str">
        <f t="shared" si="55"/>
        <v>ｻﾄｳ ﾐｴ</v>
      </c>
    </row>
    <row r="858" spans="2:27" ht="17" customHeight="1">
      <c r="B858" s="757">
        <v>1018</v>
      </c>
      <c r="C858" s="757" t="s">
        <v>7234</v>
      </c>
      <c r="D858" s="757" t="s">
        <v>1772</v>
      </c>
      <c r="E858" s="757" t="s">
        <v>425</v>
      </c>
      <c r="F858" s="757">
        <v>1</v>
      </c>
      <c r="G858" s="757">
        <v>2</v>
      </c>
      <c r="H858" s="649" t="str">
        <f>IF($E858="","",(VLOOKUP($E858,所属・種目コード!$B$2:$D$160,3,0)))</f>
        <v>031229</v>
      </c>
      <c r="I858" t="s">
        <v>3592</v>
      </c>
      <c r="J858" s="758" t="str">
        <f t="shared" si="53"/>
        <v>盛岡城東中中</v>
      </c>
      <c r="K858" s="757" t="s">
        <v>3128</v>
      </c>
      <c r="L858" s="13" t="str">
        <f t="shared" si="52"/>
        <v>ｳﾒﾑﾗ ﾋﾋﾞｷ</v>
      </c>
      <c r="M858" s="772"/>
      <c r="O858" s="13"/>
      <c r="Q858" s="757" t="s">
        <v>6325</v>
      </c>
      <c r="R858" s="757" t="s">
        <v>5880</v>
      </c>
      <c r="S858" s="757" t="s">
        <v>364</v>
      </c>
      <c r="T858" s="757" t="s">
        <v>4414</v>
      </c>
      <c r="U858" s="757">
        <v>3</v>
      </c>
      <c r="W858" s="649" t="str">
        <f>IF($S858="","",(VLOOKUP($S858,所属・種目コード!$B$2:$D$160,3,0)))</f>
        <v>031200</v>
      </c>
      <c r="X858" t="s">
        <v>3592</v>
      </c>
      <c r="Y858" s="758" t="str">
        <f t="shared" si="54"/>
        <v>花巻湯口中中</v>
      </c>
      <c r="Z858" s="757" t="s">
        <v>5248</v>
      </c>
      <c r="AA858" s="769" t="str">
        <f t="shared" si="55"/>
        <v>ﾀｶﾊｼ ﾓﾓｶ</v>
      </c>
    </row>
    <row r="859" spans="2:27" ht="17" customHeight="1">
      <c r="B859" s="757">
        <v>1019</v>
      </c>
      <c r="C859" s="757" t="s">
        <v>7235</v>
      </c>
      <c r="D859" s="757" t="s">
        <v>4070</v>
      </c>
      <c r="E859" s="757" t="s">
        <v>425</v>
      </c>
      <c r="F859" s="757">
        <v>1</v>
      </c>
      <c r="G859" s="757">
        <v>2</v>
      </c>
      <c r="H859" s="649" t="str">
        <f>IF($E859="","",(VLOOKUP($E859,所属・種目コード!$B$2:$D$160,3,0)))</f>
        <v>031229</v>
      </c>
      <c r="I859" t="s">
        <v>3592</v>
      </c>
      <c r="J859" s="758" t="str">
        <f t="shared" si="53"/>
        <v>盛岡城東中中</v>
      </c>
      <c r="K859" s="757" t="s">
        <v>3129</v>
      </c>
      <c r="L859" s="13" t="str">
        <f t="shared" si="52"/>
        <v>ｷｸﾁ ｼｮｳﾀ</v>
      </c>
      <c r="M859" s="772"/>
      <c r="O859" s="13"/>
      <c r="Q859" s="757" t="s">
        <v>8040</v>
      </c>
      <c r="R859" s="757" t="s">
        <v>5881</v>
      </c>
      <c r="S859" s="757" t="s">
        <v>364</v>
      </c>
      <c r="T859" s="757" t="s">
        <v>4414</v>
      </c>
      <c r="U859" s="757">
        <v>3</v>
      </c>
      <c r="W859" s="649" t="str">
        <f>IF($S859="","",(VLOOKUP($S859,所属・種目コード!$B$2:$D$160,3,0)))</f>
        <v>031200</v>
      </c>
      <c r="X859" t="s">
        <v>3592</v>
      </c>
      <c r="Y859" s="758" t="str">
        <f t="shared" si="54"/>
        <v>花巻湯口中中</v>
      </c>
      <c r="Z859" s="757" t="s">
        <v>5249</v>
      </c>
      <c r="AA859" s="769" t="str">
        <f t="shared" si="55"/>
        <v>ﾊﾀｹﾔﾏ ﾗﾝ</v>
      </c>
    </row>
    <row r="860" spans="2:27" ht="17" customHeight="1">
      <c r="B860" s="757">
        <v>1020</v>
      </c>
      <c r="C860" s="757" t="s">
        <v>7236</v>
      </c>
      <c r="D860" s="757" t="s">
        <v>1773</v>
      </c>
      <c r="E860" s="757" t="s">
        <v>425</v>
      </c>
      <c r="F860" s="757">
        <v>1</v>
      </c>
      <c r="G860" s="757">
        <v>2</v>
      </c>
      <c r="H860" s="649" t="str">
        <f>IF($E860="","",(VLOOKUP($E860,所属・種目コード!$B$2:$D$160,3,0)))</f>
        <v>031229</v>
      </c>
      <c r="I860" t="s">
        <v>3592</v>
      </c>
      <c r="J860" s="758" t="str">
        <f t="shared" si="53"/>
        <v>盛岡城東中中</v>
      </c>
      <c r="K860" s="757" t="s">
        <v>3130</v>
      </c>
      <c r="L860" s="13" t="str">
        <f t="shared" si="52"/>
        <v>ﾊﾚﾔﾏ ﾘｮｳ</v>
      </c>
      <c r="M860" s="772"/>
      <c r="O860" s="13"/>
      <c r="Q860" s="757" t="s">
        <v>6532</v>
      </c>
      <c r="R860" s="757" t="s">
        <v>5882</v>
      </c>
      <c r="S860" s="757" t="s">
        <v>364</v>
      </c>
      <c r="T860" s="757" t="s">
        <v>4414</v>
      </c>
      <c r="U860" s="757">
        <v>2</v>
      </c>
      <c r="W860" s="649" t="str">
        <f>IF($S860="","",(VLOOKUP($S860,所属・種目コード!$B$2:$D$160,3,0)))</f>
        <v>031200</v>
      </c>
      <c r="X860" t="s">
        <v>3592</v>
      </c>
      <c r="Y860" s="758" t="str">
        <f t="shared" si="54"/>
        <v>花巻湯口中中</v>
      </c>
      <c r="Z860" s="757" t="s">
        <v>5250</v>
      </c>
      <c r="AA860" s="769" t="str">
        <f t="shared" si="55"/>
        <v>ﾜﾀﾅﾍﾞ ﾐﾅﾐ</v>
      </c>
    </row>
    <row r="861" spans="2:27" ht="17" customHeight="1">
      <c r="B861" s="757">
        <v>1021</v>
      </c>
      <c r="C861" s="757" t="s">
        <v>7237</v>
      </c>
      <c r="D861" s="757" t="s">
        <v>4071</v>
      </c>
      <c r="E861" s="757" t="s">
        <v>265</v>
      </c>
      <c r="F861" s="757">
        <v>1</v>
      </c>
      <c r="G861" s="757">
        <v>3</v>
      </c>
      <c r="H861" s="649" t="str">
        <f>IF($E861="","",(VLOOKUP($E861,所属・種目コード!$B$2:$D$160,3,0)))</f>
        <v>031158</v>
      </c>
      <c r="I861" t="s">
        <v>3592</v>
      </c>
      <c r="J861" s="758" t="str">
        <f t="shared" si="53"/>
        <v>久慈中中</v>
      </c>
      <c r="K861" s="757" t="s">
        <v>3131</v>
      </c>
      <c r="L861" s="13" t="str">
        <f t="shared" si="52"/>
        <v>ｺﾀﾞ ﾘｸ</v>
      </c>
      <c r="M861" s="772"/>
      <c r="O861" s="13"/>
      <c r="Q861" s="757" t="s">
        <v>2201</v>
      </c>
      <c r="R861" s="757" t="s">
        <v>1986</v>
      </c>
      <c r="S861" s="757" t="s">
        <v>359</v>
      </c>
      <c r="T861" s="757" t="s">
        <v>4414</v>
      </c>
      <c r="U861" s="757">
        <v>3</v>
      </c>
      <c r="W861" s="649" t="str">
        <f>IF($S861="","",(VLOOKUP($S861,所属・種目コード!$B$2:$D$160,3,0)))</f>
        <v>031195</v>
      </c>
      <c r="X861" t="s">
        <v>3592</v>
      </c>
      <c r="Y861" s="758" t="str">
        <f t="shared" si="54"/>
        <v>花巻南城中中</v>
      </c>
      <c r="Z861" s="757" t="s">
        <v>5251</v>
      </c>
      <c r="AA861" s="769" t="str">
        <f t="shared" si="55"/>
        <v>ｱﾍﾞ ﾕﾈ</v>
      </c>
    </row>
    <row r="862" spans="2:27" ht="17" customHeight="1">
      <c r="B862" s="757">
        <v>1022</v>
      </c>
      <c r="C862" s="757" t="s">
        <v>7238</v>
      </c>
      <c r="D862" s="757" t="s">
        <v>4072</v>
      </c>
      <c r="E862" s="757" t="s">
        <v>3596</v>
      </c>
      <c r="F862" s="757">
        <v>1</v>
      </c>
      <c r="G862" s="757">
        <v>3</v>
      </c>
      <c r="H862" s="649" t="str">
        <f>IF($E862="","",(VLOOKUP($E862,所属・種目コード!$B$2:$D$160,3,0)))</f>
        <v>031220</v>
      </c>
      <c r="I862" t="s">
        <v>3592</v>
      </c>
      <c r="J862" s="758" t="str">
        <f t="shared" si="53"/>
        <v>乙部中中</v>
      </c>
      <c r="K862" s="757" t="s">
        <v>3132</v>
      </c>
      <c r="L862" s="13" t="str">
        <f t="shared" si="52"/>
        <v>ｵｵﾀ ﾊﾙﾔ</v>
      </c>
      <c r="M862" s="772"/>
      <c r="O862" s="13"/>
      <c r="Q862" s="757" t="s">
        <v>6531</v>
      </c>
      <c r="R862" s="757" t="s">
        <v>1987</v>
      </c>
      <c r="S862" s="757" t="s">
        <v>359</v>
      </c>
      <c r="T862" s="757" t="s">
        <v>4414</v>
      </c>
      <c r="U862" s="757">
        <v>3</v>
      </c>
      <c r="W862" s="649" t="str">
        <f>IF($S862="","",(VLOOKUP($S862,所属・種目コード!$B$2:$D$160,3,0)))</f>
        <v>031195</v>
      </c>
      <c r="X862" t="s">
        <v>3592</v>
      </c>
      <c r="Y862" s="758" t="str">
        <f t="shared" si="54"/>
        <v>花巻南城中中</v>
      </c>
      <c r="Z862" s="757" t="s">
        <v>5252</v>
      </c>
      <c r="AA862" s="769" t="str">
        <f t="shared" si="55"/>
        <v>ｷﾐｻﾞｷ ﾕｲｶ</v>
      </c>
    </row>
    <row r="863" spans="2:27" ht="17" customHeight="1">
      <c r="B863" s="757">
        <v>1023</v>
      </c>
      <c r="C863" s="757" t="s">
        <v>7813</v>
      </c>
      <c r="D863" s="757" t="s">
        <v>4073</v>
      </c>
      <c r="E863" s="757" t="s">
        <v>3596</v>
      </c>
      <c r="F863" s="757">
        <v>1</v>
      </c>
      <c r="G863" s="757">
        <v>3</v>
      </c>
      <c r="H863" s="649" t="str">
        <f>IF($E863="","",(VLOOKUP($E863,所属・種目コード!$B$2:$D$160,3,0)))</f>
        <v>031220</v>
      </c>
      <c r="I863" t="s">
        <v>3592</v>
      </c>
      <c r="J863" s="758" t="str">
        <f t="shared" si="53"/>
        <v>乙部中中</v>
      </c>
      <c r="K863" s="757" t="s">
        <v>3133</v>
      </c>
      <c r="L863" s="13" t="str">
        <f t="shared" si="52"/>
        <v>ｻｻｷ ｹﾝﾀ</v>
      </c>
      <c r="M863" s="772"/>
      <c r="O863" s="13"/>
      <c r="Q863" s="757" t="s">
        <v>6529</v>
      </c>
      <c r="R863" s="757" t="s">
        <v>1831</v>
      </c>
      <c r="S863" s="757" t="s">
        <v>156</v>
      </c>
      <c r="T863" s="757" t="s">
        <v>4414</v>
      </c>
      <c r="U863" s="757">
        <v>3</v>
      </c>
      <c r="W863" s="649" t="str">
        <f>IF($S863="","",(VLOOKUP($S863,所属・種目コード!$B$2:$D$160,3,0)))</f>
        <v>031133</v>
      </c>
      <c r="X863" t="s">
        <v>3592</v>
      </c>
      <c r="Y863" s="758" t="str">
        <f t="shared" si="54"/>
        <v>岩大附属中中</v>
      </c>
      <c r="Z863" s="757" t="s">
        <v>5253</v>
      </c>
      <c r="AA863" s="769" t="str">
        <f t="shared" si="55"/>
        <v>ｳﾜﾉ ｿﾌｨｱ</v>
      </c>
    </row>
    <row r="864" spans="2:27" ht="17" customHeight="1">
      <c r="B864" s="757">
        <v>1024</v>
      </c>
      <c r="C864" s="757" t="s">
        <v>7239</v>
      </c>
      <c r="D864" s="757" t="s">
        <v>4074</v>
      </c>
      <c r="E864" s="757" t="s">
        <v>3596</v>
      </c>
      <c r="F864" s="757">
        <v>1</v>
      </c>
      <c r="G864" s="757">
        <v>3</v>
      </c>
      <c r="H864" s="649" t="str">
        <f>IF($E864="","",(VLOOKUP($E864,所属・種目コード!$B$2:$D$160,3,0)))</f>
        <v>031220</v>
      </c>
      <c r="I864" t="s">
        <v>3592</v>
      </c>
      <c r="J864" s="758" t="str">
        <f t="shared" si="53"/>
        <v>乙部中中</v>
      </c>
      <c r="K864" s="757" t="s">
        <v>3134</v>
      </c>
      <c r="L864" s="13" t="str">
        <f t="shared" si="52"/>
        <v>ﾀﾁﾊﾞﾅ ﾘｸ</v>
      </c>
      <c r="M864" s="772"/>
      <c r="O864" s="13"/>
      <c r="Q864" s="757" t="s">
        <v>6530</v>
      </c>
      <c r="R864" s="757" t="s">
        <v>1230</v>
      </c>
      <c r="S864" s="757" t="s">
        <v>156</v>
      </c>
      <c r="T864" s="757" t="s">
        <v>4414</v>
      </c>
      <c r="U864" s="757">
        <v>2</v>
      </c>
      <c r="W864" s="649" t="str">
        <f>IF($S864="","",(VLOOKUP($S864,所属・種目コード!$B$2:$D$160,3,0)))</f>
        <v>031133</v>
      </c>
      <c r="X864" t="s">
        <v>3592</v>
      </c>
      <c r="Y864" s="758" t="str">
        <f t="shared" si="54"/>
        <v>岩大附属中中</v>
      </c>
      <c r="Z864" s="757" t="s">
        <v>5254</v>
      </c>
      <c r="AA864" s="769" t="str">
        <f t="shared" si="55"/>
        <v>ｸﾄﾞｳ ﾊﾝﾅ</v>
      </c>
    </row>
    <row r="865" spans="2:27" ht="17" customHeight="1">
      <c r="B865" s="757">
        <v>1025</v>
      </c>
      <c r="C865" s="757" t="s">
        <v>7240</v>
      </c>
      <c r="D865" s="757" t="s">
        <v>4075</v>
      </c>
      <c r="E865" s="757" t="s">
        <v>3596</v>
      </c>
      <c r="F865" s="757">
        <v>1</v>
      </c>
      <c r="G865" s="757">
        <v>3</v>
      </c>
      <c r="H865" s="649" t="str">
        <f>IF($E865="","",(VLOOKUP($E865,所属・種目コード!$B$2:$D$160,3,0)))</f>
        <v>031220</v>
      </c>
      <c r="I865" t="s">
        <v>3592</v>
      </c>
      <c r="J865" s="758" t="str">
        <f t="shared" si="53"/>
        <v>乙部中中</v>
      </c>
      <c r="K865" s="757" t="s">
        <v>3135</v>
      </c>
      <c r="L865" s="13" t="str">
        <f t="shared" si="52"/>
        <v>ﾖｺﾀ ﾅｵ</v>
      </c>
      <c r="M865" s="772"/>
      <c r="O865" s="13"/>
      <c r="Q865" s="757" t="s">
        <v>8041</v>
      </c>
      <c r="R865" s="757" t="s">
        <v>1832</v>
      </c>
      <c r="S865" s="757" t="s">
        <v>156</v>
      </c>
      <c r="T865" s="757" t="s">
        <v>4414</v>
      </c>
      <c r="U865" s="757">
        <v>3</v>
      </c>
      <c r="W865" s="649" t="str">
        <f>IF($S865="","",(VLOOKUP($S865,所属・種目コード!$B$2:$D$160,3,0)))</f>
        <v>031133</v>
      </c>
      <c r="X865" t="s">
        <v>3592</v>
      </c>
      <c r="Y865" s="758" t="str">
        <f t="shared" si="54"/>
        <v>岩大附属中中</v>
      </c>
      <c r="Z865" s="757" t="s">
        <v>5255</v>
      </c>
      <c r="AA865" s="769" t="str">
        <f t="shared" si="55"/>
        <v>ｸﾛｶﾜ ﾗﾝ</v>
      </c>
    </row>
    <row r="866" spans="2:27" ht="17" customHeight="1">
      <c r="B866" s="757">
        <v>1026</v>
      </c>
      <c r="C866" s="757" t="s">
        <v>7241</v>
      </c>
      <c r="D866" s="757" t="s">
        <v>4076</v>
      </c>
      <c r="E866" s="757" t="s">
        <v>3596</v>
      </c>
      <c r="F866" s="757">
        <v>1</v>
      </c>
      <c r="G866" s="757">
        <v>2</v>
      </c>
      <c r="H866" s="649" t="str">
        <f>IF($E866="","",(VLOOKUP($E866,所属・種目コード!$B$2:$D$160,3,0)))</f>
        <v>031220</v>
      </c>
      <c r="I866" t="s">
        <v>3592</v>
      </c>
      <c r="J866" s="758" t="str">
        <f t="shared" si="53"/>
        <v>乙部中中</v>
      </c>
      <c r="K866" s="757" t="s">
        <v>3136</v>
      </c>
      <c r="L866" s="13" t="str">
        <f t="shared" si="52"/>
        <v>ｲﾁﾊｼ ｼﾕｳ</v>
      </c>
      <c r="M866" s="772"/>
      <c r="O866" s="13"/>
      <c r="Q866" s="757" t="s">
        <v>2100</v>
      </c>
      <c r="R866" s="757" t="s">
        <v>1835</v>
      </c>
      <c r="S866" s="757" t="s">
        <v>156</v>
      </c>
      <c r="T866" s="757" t="s">
        <v>4414</v>
      </c>
      <c r="U866" s="757">
        <v>2</v>
      </c>
      <c r="W866" s="649" t="str">
        <f>IF($S866="","",(VLOOKUP($S866,所属・種目コード!$B$2:$D$160,3,0)))</f>
        <v>031133</v>
      </c>
      <c r="X866" t="s">
        <v>3592</v>
      </c>
      <c r="Y866" s="758" t="str">
        <f t="shared" si="54"/>
        <v>岩大附属中中</v>
      </c>
      <c r="Z866" s="757" t="s">
        <v>5256</v>
      </c>
      <c r="AA866" s="769" t="str">
        <f t="shared" si="55"/>
        <v>ｻｲﾄｳ ﾅﾅ</v>
      </c>
    </row>
    <row r="867" spans="2:27" ht="17" customHeight="1">
      <c r="B867" s="757">
        <v>1027</v>
      </c>
      <c r="C867" s="757" t="s">
        <v>7242</v>
      </c>
      <c r="D867" s="757" t="s">
        <v>4077</v>
      </c>
      <c r="E867" s="757" t="s">
        <v>3596</v>
      </c>
      <c r="F867" s="757">
        <v>1</v>
      </c>
      <c r="G867" s="757">
        <v>2</v>
      </c>
      <c r="H867" s="649" t="str">
        <f>IF($E867="","",(VLOOKUP($E867,所属・種目コード!$B$2:$D$160,3,0)))</f>
        <v>031220</v>
      </c>
      <c r="I867" t="s">
        <v>3592</v>
      </c>
      <c r="J867" s="758" t="str">
        <f t="shared" si="53"/>
        <v>乙部中中</v>
      </c>
      <c r="K867" s="757" t="s">
        <v>3137</v>
      </c>
      <c r="L867" s="13" t="str">
        <f t="shared" si="52"/>
        <v>ｴﾝﾄﾞｳ ﾋｲﾄ</v>
      </c>
      <c r="M867" s="772"/>
      <c r="O867" s="13"/>
      <c r="Q867" s="757" t="s">
        <v>6528</v>
      </c>
      <c r="R867" s="757" t="s">
        <v>5883</v>
      </c>
      <c r="S867" s="757" t="s">
        <v>156</v>
      </c>
      <c r="T867" s="757" t="s">
        <v>4414</v>
      </c>
      <c r="U867" s="757">
        <v>2</v>
      </c>
      <c r="W867" s="649" t="str">
        <f>IF($S867="","",(VLOOKUP($S867,所属・種目コード!$B$2:$D$160,3,0)))</f>
        <v>031133</v>
      </c>
      <c r="X867" t="s">
        <v>3592</v>
      </c>
      <c r="Y867" s="758" t="str">
        <f t="shared" si="54"/>
        <v>岩大附属中中</v>
      </c>
      <c r="Z867" s="757" t="s">
        <v>5257</v>
      </c>
      <c r="AA867" s="769" t="str">
        <f t="shared" si="55"/>
        <v>ｻｻｷ ﾐﾜ</v>
      </c>
    </row>
    <row r="868" spans="2:27" ht="17" customHeight="1">
      <c r="B868" s="757">
        <v>1028</v>
      </c>
      <c r="C868" s="757" t="s">
        <v>7933</v>
      </c>
      <c r="D868" s="757" t="s">
        <v>4078</v>
      </c>
      <c r="E868" s="757" t="s">
        <v>3596</v>
      </c>
      <c r="F868" s="757">
        <v>1</v>
      </c>
      <c r="G868" s="757">
        <v>2</v>
      </c>
      <c r="H868" s="649" t="str">
        <f>IF($E868="","",(VLOOKUP($E868,所属・種目コード!$B$2:$D$160,3,0)))</f>
        <v>031220</v>
      </c>
      <c r="I868" t="s">
        <v>3592</v>
      </c>
      <c r="J868" s="758" t="str">
        <f t="shared" si="53"/>
        <v>乙部中中</v>
      </c>
      <c r="K868" s="757" t="s">
        <v>3138</v>
      </c>
      <c r="L868" s="13" t="str">
        <f t="shared" si="52"/>
        <v>ｻﾄｳ ｳﾀ</v>
      </c>
      <c r="M868" s="772"/>
      <c r="O868" s="13"/>
      <c r="Q868" s="757" t="s">
        <v>2098</v>
      </c>
      <c r="R868" s="757" t="s">
        <v>1833</v>
      </c>
      <c r="S868" s="757" t="s">
        <v>156</v>
      </c>
      <c r="T868" s="757" t="s">
        <v>4414</v>
      </c>
      <c r="U868" s="757">
        <v>3</v>
      </c>
      <c r="W868" s="649" t="str">
        <f>IF($S868="","",(VLOOKUP($S868,所属・種目コード!$B$2:$D$160,3,0)))</f>
        <v>031133</v>
      </c>
      <c r="X868" t="s">
        <v>3592</v>
      </c>
      <c r="Y868" s="758" t="str">
        <f t="shared" si="54"/>
        <v>岩大附属中中</v>
      </c>
      <c r="Z868" s="757" t="s">
        <v>5258</v>
      </c>
      <c r="AA868" s="769" t="str">
        <f t="shared" si="55"/>
        <v>ｼﾐｽﾞ ｱｵﾊﾞ</v>
      </c>
    </row>
    <row r="869" spans="2:27" ht="17" customHeight="1">
      <c r="B869" s="757">
        <v>1029</v>
      </c>
      <c r="C869" s="757" t="s">
        <v>7932</v>
      </c>
      <c r="D869" s="757" t="s">
        <v>4079</v>
      </c>
      <c r="E869" s="757" t="s">
        <v>3596</v>
      </c>
      <c r="F869" s="757">
        <v>1</v>
      </c>
      <c r="G869" s="757">
        <v>2</v>
      </c>
      <c r="H869" s="649" t="str">
        <f>IF($E869="","",(VLOOKUP($E869,所属・種目コード!$B$2:$D$160,3,0)))</f>
        <v>031220</v>
      </c>
      <c r="I869" t="s">
        <v>3592</v>
      </c>
      <c r="J869" s="758" t="str">
        <f t="shared" si="53"/>
        <v>乙部中中</v>
      </c>
      <c r="K869" s="757" t="s">
        <v>3139</v>
      </c>
      <c r="L869" s="13" t="str">
        <f t="shared" si="52"/>
        <v>ﾊﾏ ﾔｽﾀｶ</v>
      </c>
      <c r="M869" s="772"/>
      <c r="O869" s="13"/>
      <c r="Q869" s="757" t="s">
        <v>2101</v>
      </c>
      <c r="R869" s="757" t="s">
        <v>1836</v>
      </c>
      <c r="S869" s="757" t="s">
        <v>156</v>
      </c>
      <c r="T869" s="757" t="s">
        <v>4414</v>
      </c>
      <c r="U869" s="757">
        <v>2</v>
      </c>
      <c r="W869" s="649" t="str">
        <f>IF($S869="","",(VLOOKUP($S869,所属・種目コード!$B$2:$D$160,3,0)))</f>
        <v>031133</v>
      </c>
      <c r="X869" t="s">
        <v>3592</v>
      </c>
      <c r="Y869" s="758" t="str">
        <f t="shared" si="54"/>
        <v>岩大附属中中</v>
      </c>
      <c r="Z869" s="757" t="s">
        <v>5259</v>
      </c>
      <c r="AA869" s="769" t="str">
        <f t="shared" si="55"/>
        <v>ﾀｶﾊｼ ｶｼｭｳ</v>
      </c>
    </row>
    <row r="870" spans="2:27" ht="17" customHeight="1">
      <c r="B870" s="757">
        <v>1030</v>
      </c>
      <c r="C870" s="757" t="s">
        <v>7243</v>
      </c>
      <c r="D870" s="757" t="s">
        <v>4080</v>
      </c>
      <c r="E870" s="757" t="s">
        <v>3596</v>
      </c>
      <c r="F870" s="757">
        <v>1</v>
      </c>
      <c r="G870" s="757">
        <v>2</v>
      </c>
      <c r="H870" s="649" t="str">
        <f>IF($E870="","",(VLOOKUP($E870,所属・種目コード!$B$2:$D$160,3,0)))</f>
        <v>031220</v>
      </c>
      <c r="I870" t="s">
        <v>3592</v>
      </c>
      <c r="J870" s="758" t="str">
        <f t="shared" si="53"/>
        <v>乙部中中</v>
      </c>
      <c r="K870" s="757" t="s">
        <v>3140</v>
      </c>
      <c r="L870" s="13" t="str">
        <f t="shared" si="52"/>
        <v>ﾔﾏｻﾞｷ ｹﾝｾｲ</v>
      </c>
      <c r="M870" s="772"/>
      <c r="O870" s="13"/>
      <c r="Q870" s="757" t="s">
        <v>2099</v>
      </c>
      <c r="R870" s="757" t="s">
        <v>1834</v>
      </c>
      <c r="S870" s="757" t="s">
        <v>156</v>
      </c>
      <c r="T870" s="757" t="s">
        <v>4414</v>
      </c>
      <c r="U870" s="757">
        <v>3</v>
      </c>
      <c r="W870" s="649" t="str">
        <f>IF($S870="","",(VLOOKUP($S870,所属・種目コード!$B$2:$D$160,3,0)))</f>
        <v>031133</v>
      </c>
      <c r="X870" t="s">
        <v>3592</v>
      </c>
      <c r="Y870" s="758" t="str">
        <f t="shared" si="54"/>
        <v>岩大附属中中</v>
      </c>
      <c r="Z870" s="757" t="s">
        <v>5260</v>
      </c>
      <c r="AA870" s="769" t="str">
        <f t="shared" si="55"/>
        <v>ﾅﾘｶﾞｻﾜ ｷｮｳ</v>
      </c>
    </row>
    <row r="871" spans="2:27" ht="17" customHeight="1">
      <c r="B871" s="757">
        <v>1031</v>
      </c>
      <c r="C871" s="757" t="s">
        <v>7244</v>
      </c>
      <c r="D871" s="757" t="s">
        <v>1639</v>
      </c>
      <c r="E871" s="757" t="s">
        <v>3596</v>
      </c>
      <c r="F871" s="757">
        <v>1</v>
      </c>
      <c r="G871" s="757">
        <v>3</v>
      </c>
      <c r="H871" s="649" t="str">
        <f>IF($E871="","",(VLOOKUP($E871,所属・種目コード!$B$2:$D$160,3,0)))</f>
        <v>031220</v>
      </c>
      <c r="I871" t="s">
        <v>3592</v>
      </c>
      <c r="J871" s="758" t="str">
        <f t="shared" si="53"/>
        <v>乙部中中</v>
      </c>
      <c r="K871" s="757" t="s">
        <v>3141</v>
      </c>
      <c r="L871" s="13" t="str">
        <f t="shared" si="52"/>
        <v>ﾀﾆｸﾞﾁ ﾕｳｶﾞ</v>
      </c>
      <c r="M871" s="772"/>
      <c r="O871" s="13"/>
      <c r="Q871" s="757" t="s">
        <v>2102</v>
      </c>
      <c r="R871" s="757" t="s">
        <v>1837</v>
      </c>
      <c r="S871" s="757" t="s">
        <v>156</v>
      </c>
      <c r="T871" s="757" t="s">
        <v>4414</v>
      </c>
      <c r="U871" s="757">
        <v>2</v>
      </c>
      <c r="W871" s="649" t="str">
        <f>IF($S871="","",(VLOOKUP($S871,所属・種目コード!$B$2:$D$160,3,0)))</f>
        <v>031133</v>
      </c>
      <c r="X871" t="s">
        <v>3592</v>
      </c>
      <c r="Y871" s="758" t="str">
        <f t="shared" si="54"/>
        <v>岩大附属中中</v>
      </c>
      <c r="Z871" s="757" t="s">
        <v>5261</v>
      </c>
      <c r="AA871" s="769" t="str">
        <f t="shared" si="55"/>
        <v>ﾌﾙｶﾜ ﾐﾎ</v>
      </c>
    </row>
    <row r="872" spans="2:27" ht="17" customHeight="1">
      <c r="B872" s="757">
        <v>1032</v>
      </c>
      <c r="C872" s="757" t="s">
        <v>7245</v>
      </c>
      <c r="D872" s="757" t="s">
        <v>4081</v>
      </c>
      <c r="E872" s="757" t="s">
        <v>133</v>
      </c>
      <c r="F872" s="757">
        <v>1</v>
      </c>
      <c r="G872" s="757">
        <v>3</v>
      </c>
      <c r="H872" s="649" t="str">
        <f>IF($E872="","",(VLOOKUP($E872,所属・種目コード!$B$2:$D$160,3,0)))</f>
        <v>031128</v>
      </c>
      <c r="I872" t="s">
        <v>3592</v>
      </c>
      <c r="J872" s="758" t="str">
        <f t="shared" si="53"/>
        <v>奥中山中中</v>
      </c>
      <c r="K872" s="757" t="s">
        <v>3142</v>
      </c>
      <c r="L872" s="13" t="str">
        <f t="shared" si="52"/>
        <v>ｳｴﾔﾏ ｾｲﾀ</v>
      </c>
      <c r="M872" s="772"/>
      <c r="O872" s="13"/>
      <c r="Q872" s="757" t="s">
        <v>2103</v>
      </c>
      <c r="R872" s="757" t="s">
        <v>1838</v>
      </c>
      <c r="S872" s="757" t="s">
        <v>156</v>
      </c>
      <c r="T872" s="757" t="s">
        <v>4414</v>
      </c>
      <c r="U872" s="757">
        <v>2</v>
      </c>
      <c r="W872" s="649" t="str">
        <f>IF($S872="","",(VLOOKUP($S872,所属・種目コード!$B$2:$D$160,3,0)))</f>
        <v>031133</v>
      </c>
      <c r="X872" t="s">
        <v>3592</v>
      </c>
      <c r="Y872" s="758" t="str">
        <f t="shared" si="54"/>
        <v>岩大附属中中</v>
      </c>
      <c r="Z872" s="757" t="s">
        <v>5262</v>
      </c>
      <c r="AA872" s="769" t="str">
        <f t="shared" si="55"/>
        <v>ﾌﾙﾀﾞﾃ ｱﾕﾅ</v>
      </c>
    </row>
    <row r="873" spans="2:27" ht="17" customHeight="1">
      <c r="B873" s="757">
        <v>1033</v>
      </c>
      <c r="C873" s="757" t="s">
        <v>7814</v>
      </c>
      <c r="D873" s="757" t="s">
        <v>4082</v>
      </c>
      <c r="E873" s="757" t="s">
        <v>133</v>
      </c>
      <c r="F873" s="757">
        <v>1</v>
      </c>
      <c r="G873" s="757">
        <v>3</v>
      </c>
      <c r="H873" s="649" t="str">
        <f>IF($E873="","",(VLOOKUP($E873,所属・種目コード!$B$2:$D$160,3,0)))</f>
        <v>031128</v>
      </c>
      <c r="I873" t="s">
        <v>3592</v>
      </c>
      <c r="J873" s="758" t="str">
        <f t="shared" si="53"/>
        <v>奥中山中中</v>
      </c>
      <c r="K873" s="757" t="s">
        <v>3143</v>
      </c>
      <c r="L873" s="13" t="str">
        <f t="shared" si="52"/>
        <v>ｵｵｼﾀﾞ ﾕｳﾀﾛｳ</v>
      </c>
      <c r="M873" s="772"/>
      <c r="O873" s="13"/>
      <c r="Q873" s="757" t="s">
        <v>2104</v>
      </c>
      <c r="R873" s="757" t="s">
        <v>1839</v>
      </c>
      <c r="S873" s="757" t="s">
        <v>156</v>
      </c>
      <c r="T873" s="757" t="s">
        <v>4414</v>
      </c>
      <c r="U873" s="757">
        <v>2</v>
      </c>
      <c r="W873" s="649" t="str">
        <f>IF($S873="","",(VLOOKUP($S873,所属・種目コード!$B$2:$D$160,3,0)))</f>
        <v>031133</v>
      </c>
      <c r="X873" t="s">
        <v>3592</v>
      </c>
      <c r="Y873" s="758" t="str">
        <f t="shared" si="54"/>
        <v>岩大附属中中</v>
      </c>
      <c r="Z873" s="757" t="s">
        <v>5263</v>
      </c>
      <c r="AA873" s="769" t="str">
        <f t="shared" si="55"/>
        <v>ﾔﾅｲ ﾏｵ</v>
      </c>
    </row>
    <row r="874" spans="2:27" ht="17" customHeight="1">
      <c r="B874" s="757">
        <v>1034</v>
      </c>
      <c r="C874" s="757" t="s">
        <v>7246</v>
      </c>
      <c r="D874" s="757" t="s">
        <v>4083</v>
      </c>
      <c r="E874" s="757" t="s">
        <v>133</v>
      </c>
      <c r="F874" s="757">
        <v>1</v>
      </c>
      <c r="G874" s="757">
        <v>3</v>
      </c>
      <c r="H874" s="649" t="str">
        <f>IF($E874="","",(VLOOKUP($E874,所属・種目コード!$B$2:$D$160,3,0)))</f>
        <v>031128</v>
      </c>
      <c r="I874" t="s">
        <v>3592</v>
      </c>
      <c r="J874" s="758" t="str">
        <f t="shared" si="53"/>
        <v>奥中山中中</v>
      </c>
      <c r="K874" s="757" t="s">
        <v>3144</v>
      </c>
      <c r="L874" s="13" t="str">
        <f t="shared" si="52"/>
        <v>ｺﾏｷ ﾕｳﾄ</v>
      </c>
      <c r="M874" s="772"/>
      <c r="O874" s="13"/>
      <c r="Q874" s="757" t="s">
        <v>6527</v>
      </c>
      <c r="R874" s="757" t="s">
        <v>5884</v>
      </c>
      <c r="S874" s="757" t="s">
        <v>156</v>
      </c>
      <c r="T874" s="757" t="s">
        <v>4414</v>
      </c>
      <c r="U874" s="757">
        <v>2</v>
      </c>
      <c r="W874" s="649" t="str">
        <f>IF($S874="","",(VLOOKUP($S874,所属・種目コード!$B$2:$D$160,3,0)))</f>
        <v>031133</v>
      </c>
      <c r="X874" t="s">
        <v>3592</v>
      </c>
      <c r="Y874" s="758" t="str">
        <f t="shared" si="54"/>
        <v>岩大附属中中</v>
      </c>
      <c r="Z874" s="757" t="s">
        <v>5264</v>
      </c>
      <c r="AA874" s="769" t="str">
        <f t="shared" si="55"/>
        <v>ﾜﾀﾅﾍﾞ ﾋﾅｺ</v>
      </c>
    </row>
    <row r="875" spans="2:27" ht="17" customHeight="1">
      <c r="B875" s="757">
        <v>1035</v>
      </c>
      <c r="C875" s="757" t="s">
        <v>7247</v>
      </c>
      <c r="D875" s="757" t="s">
        <v>1691</v>
      </c>
      <c r="E875" s="757" t="s">
        <v>133</v>
      </c>
      <c r="F875" s="757">
        <v>1</v>
      </c>
      <c r="G875" s="757">
        <v>3</v>
      </c>
      <c r="H875" s="649" t="str">
        <f>IF($E875="","",(VLOOKUP($E875,所属・種目コード!$B$2:$D$160,3,0)))</f>
        <v>031128</v>
      </c>
      <c r="I875" t="s">
        <v>3592</v>
      </c>
      <c r="J875" s="758" t="str">
        <f t="shared" si="53"/>
        <v>奥中山中中</v>
      </c>
      <c r="K875" s="757" t="s">
        <v>3145</v>
      </c>
      <c r="L875" s="13" t="str">
        <f t="shared" si="52"/>
        <v>ｻﾄｳ ｱｽｶ</v>
      </c>
      <c r="M875" s="772"/>
      <c r="O875" s="13"/>
      <c r="Q875" s="757" t="s">
        <v>6326</v>
      </c>
      <c r="R875" s="757" t="s">
        <v>5885</v>
      </c>
      <c r="S875" s="757" t="s">
        <v>5983</v>
      </c>
      <c r="T875" s="757" t="s">
        <v>4414</v>
      </c>
      <c r="U875" s="757">
        <v>1</v>
      </c>
      <c r="W875" s="649" t="str">
        <f>IF($S875="","",(VLOOKUP($S875,所属・種目コード!$B$2:$D$160,3,0)))</f>
        <v>031145</v>
      </c>
      <c r="X875" t="s">
        <v>3592</v>
      </c>
      <c r="Y875" s="758" t="str">
        <f t="shared" si="54"/>
        <v>金ケ崎中中</v>
      </c>
      <c r="Z875" s="757" t="s">
        <v>5265</v>
      </c>
      <c r="AA875" s="769" t="str">
        <f t="shared" si="55"/>
        <v>ｱﾍﾞ ﾅｷﾞｻ</v>
      </c>
    </row>
    <row r="876" spans="2:27" ht="17" customHeight="1">
      <c r="B876" s="757">
        <v>1036</v>
      </c>
      <c r="C876" s="757" t="s">
        <v>7248</v>
      </c>
      <c r="D876" s="757" t="s">
        <v>4084</v>
      </c>
      <c r="E876" s="757" t="s">
        <v>133</v>
      </c>
      <c r="F876" s="757">
        <v>1</v>
      </c>
      <c r="G876" s="757">
        <v>3</v>
      </c>
      <c r="H876" s="649" t="str">
        <f>IF($E876="","",(VLOOKUP($E876,所属・種目コード!$B$2:$D$160,3,0)))</f>
        <v>031128</v>
      </c>
      <c r="I876" t="s">
        <v>3592</v>
      </c>
      <c r="J876" s="758" t="str">
        <f t="shared" si="53"/>
        <v>奥中山中中</v>
      </c>
      <c r="K876" s="757" t="s">
        <v>3146</v>
      </c>
      <c r="L876" s="13" t="str">
        <f t="shared" si="52"/>
        <v>ﾆｼﾀﾞﾃ ﾘﾝｸ</v>
      </c>
      <c r="M876" s="772"/>
      <c r="O876" s="13"/>
      <c r="Q876" s="757" t="s">
        <v>6327</v>
      </c>
      <c r="R876" s="757" t="s">
        <v>5886</v>
      </c>
      <c r="S876" s="757" t="s">
        <v>5983</v>
      </c>
      <c r="T876" s="757" t="s">
        <v>4414</v>
      </c>
      <c r="U876" s="757">
        <v>1</v>
      </c>
      <c r="W876" s="649" t="str">
        <f>IF($S876="","",(VLOOKUP($S876,所属・種目コード!$B$2:$D$160,3,0)))</f>
        <v>031145</v>
      </c>
      <c r="X876" t="s">
        <v>3592</v>
      </c>
      <c r="Y876" s="758" t="str">
        <f t="shared" si="54"/>
        <v>金ケ崎中中</v>
      </c>
      <c r="Z876" s="757" t="s">
        <v>5266</v>
      </c>
      <c r="AA876" s="769" t="str">
        <f t="shared" si="55"/>
        <v>ｱﾘﾀ ﾉｱ</v>
      </c>
    </row>
    <row r="877" spans="2:27" ht="17" customHeight="1">
      <c r="B877" s="757">
        <v>1037</v>
      </c>
      <c r="C877" s="757" t="s">
        <v>7249</v>
      </c>
      <c r="D877" s="757" t="s">
        <v>4085</v>
      </c>
      <c r="E877" s="757" t="s">
        <v>133</v>
      </c>
      <c r="F877" s="757">
        <v>1</v>
      </c>
      <c r="G877" s="757">
        <v>3</v>
      </c>
      <c r="H877" s="649" t="str">
        <f>IF($E877="","",(VLOOKUP($E877,所属・種目コード!$B$2:$D$160,3,0)))</f>
        <v>031128</v>
      </c>
      <c r="I877" t="s">
        <v>3592</v>
      </c>
      <c r="J877" s="758" t="str">
        <f t="shared" si="53"/>
        <v>奥中山中中</v>
      </c>
      <c r="K877" s="757" t="s">
        <v>3147</v>
      </c>
      <c r="L877" s="13" t="str">
        <f t="shared" si="52"/>
        <v>ﾏｴｶｸﾁ ﾕｳ</v>
      </c>
      <c r="M877" s="772"/>
      <c r="O877" s="13"/>
      <c r="Q877" s="757" t="s">
        <v>6328</v>
      </c>
      <c r="R877" s="757" t="s">
        <v>5887</v>
      </c>
      <c r="S877" s="757" t="s">
        <v>5983</v>
      </c>
      <c r="T877" s="757" t="s">
        <v>4414</v>
      </c>
      <c r="U877" s="757">
        <v>1</v>
      </c>
      <c r="W877" s="649" t="str">
        <f>IF($S877="","",(VLOOKUP($S877,所属・種目コード!$B$2:$D$160,3,0)))</f>
        <v>031145</v>
      </c>
      <c r="X877" t="s">
        <v>3592</v>
      </c>
      <c r="Y877" s="758" t="str">
        <f t="shared" si="54"/>
        <v>金ケ崎中中</v>
      </c>
      <c r="Z877" s="757" t="s">
        <v>5267</v>
      </c>
      <c r="AA877" s="769" t="str">
        <f t="shared" si="55"/>
        <v>ｲﾄｳ ｱｲﾅ</v>
      </c>
    </row>
    <row r="878" spans="2:27" ht="17" customHeight="1">
      <c r="B878" s="757">
        <v>1038</v>
      </c>
      <c r="C878" s="757" t="s">
        <v>7250</v>
      </c>
      <c r="D878" s="757" t="s">
        <v>4086</v>
      </c>
      <c r="E878" s="757" t="s">
        <v>133</v>
      </c>
      <c r="F878" s="757">
        <v>1</v>
      </c>
      <c r="G878" s="757">
        <v>2</v>
      </c>
      <c r="H878" s="649" t="str">
        <f>IF($E878="","",(VLOOKUP($E878,所属・種目コード!$B$2:$D$160,3,0)))</f>
        <v>031128</v>
      </c>
      <c r="I878" t="s">
        <v>3592</v>
      </c>
      <c r="J878" s="758" t="str">
        <f t="shared" si="53"/>
        <v>奥中山中中</v>
      </c>
      <c r="K878" s="757" t="s">
        <v>3148</v>
      </c>
      <c r="L878" s="13" t="str">
        <f t="shared" si="52"/>
        <v>ｶﾏｲｼ ﾘｭｳﾍｲ</v>
      </c>
      <c r="M878" s="772"/>
      <c r="O878" s="13"/>
      <c r="Q878" s="757" t="s">
        <v>6329</v>
      </c>
      <c r="R878" s="757" t="s">
        <v>5888</v>
      </c>
      <c r="S878" s="757" t="s">
        <v>5983</v>
      </c>
      <c r="T878" s="757" t="s">
        <v>4414</v>
      </c>
      <c r="U878" s="757">
        <v>1</v>
      </c>
      <c r="W878" s="649" t="str">
        <f>IF($S878="","",(VLOOKUP($S878,所属・種目コード!$B$2:$D$160,3,0)))</f>
        <v>031145</v>
      </c>
      <c r="X878" t="s">
        <v>3592</v>
      </c>
      <c r="Y878" s="758" t="str">
        <f t="shared" si="54"/>
        <v>金ケ崎中中</v>
      </c>
      <c r="Z878" s="757" t="s">
        <v>5268</v>
      </c>
      <c r="AA878" s="769" t="str">
        <f t="shared" si="55"/>
        <v>ｲﾄｳ ｱｲﾘ</v>
      </c>
    </row>
    <row r="879" spans="2:27" ht="17" customHeight="1">
      <c r="B879" s="757">
        <v>1039</v>
      </c>
      <c r="C879" s="757" t="s">
        <v>7251</v>
      </c>
      <c r="D879" s="757" t="s">
        <v>4087</v>
      </c>
      <c r="E879" s="757" t="s">
        <v>133</v>
      </c>
      <c r="F879" s="757">
        <v>1</v>
      </c>
      <c r="G879" s="757">
        <v>2</v>
      </c>
      <c r="H879" s="649" t="str">
        <f>IF($E879="","",(VLOOKUP($E879,所属・種目コード!$B$2:$D$160,3,0)))</f>
        <v>031128</v>
      </c>
      <c r="I879" t="s">
        <v>3592</v>
      </c>
      <c r="J879" s="758" t="str">
        <f t="shared" si="53"/>
        <v>奥中山中中</v>
      </c>
      <c r="K879" s="757" t="s">
        <v>3149</v>
      </c>
      <c r="L879" s="13" t="str">
        <f t="shared" si="52"/>
        <v>ｸﾎﾞ ｴｲﾀ</v>
      </c>
      <c r="M879" s="772"/>
      <c r="O879" s="13"/>
      <c r="Q879" s="757" t="s">
        <v>6526</v>
      </c>
      <c r="R879" s="757" t="s">
        <v>5889</v>
      </c>
      <c r="S879" s="757" t="s">
        <v>5983</v>
      </c>
      <c r="T879" s="757" t="s">
        <v>4414</v>
      </c>
      <c r="U879" s="757">
        <v>1</v>
      </c>
      <c r="W879" s="649" t="str">
        <f>IF($S879="","",(VLOOKUP($S879,所属・種目コード!$B$2:$D$160,3,0)))</f>
        <v>031145</v>
      </c>
      <c r="X879" t="s">
        <v>3592</v>
      </c>
      <c r="Y879" s="758" t="str">
        <f t="shared" si="54"/>
        <v>金ケ崎中中</v>
      </c>
      <c r="Z879" s="757" t="s">
        <v>5269</v>
      </c>
      <c r="AA879" s="769" t="str">
        <f t="shared" si="55"/>
        <v>ｺﾀﾞﾏ ｺﾏﾁ</v>
      </c>
    </row>
    <row r="880" spans="2:27" ht="17" customHeight="1">
      <c r="B880" s="757">
        <v>1040</v>
      </c>
      <c r="C880" s="757" t="s">
        <v>7252</v>
      </c>
      <c r="D880" s="757" t="s">
        <v>4088</v>
      </c>
      <c r="E880" s="757" t="s">
        <v>133</v>
      </c>
      <c r="F880" s="757">
        <v>1</v>
      </c>
      <c r="G880" s="757">
        <v>2</v>
      </c>
      <c r="H880" s="649" t="str">
        <f>IF($E880="","",(VLOOKUP($E880,所属・種目コード!$B$2:$D$160,3,0)))</f>
        <v>031128</v>
      </c>
      <c r="I880" t="s">
        <v>3592</v>
      </c>
      <c r="J880" s="758" t="str">
        <f t="shared" si="53"/>
        <v>奥中山中中</v>
      </c>
      <c r="K880" s="757" t="s">
        <v>3150</v>
      </c>
      <c r="L880" s="13" t="str">
        <f t="shared" si="52"/>
        <v>ｼﾗﾊﾀ ﾕｳｾｲ</v>
      </c>
      <c r="M880" s="772"/>
      <c r="O880" s="13"/>
      <c r="Q880" s="757" t="s">
        <v>6330</v>
      </c>
      <c r="R880" s="757" t="s">
        <v>5890</v>
      </c>
      <c r="S880" s="757" t="s">
        <v>5983</v>
      </c>
      <c r="T880" s="757" t="s">
        <v>4414</v>
      </c>
      <c r="U880" s="757">
        <v>1</v>
      </c>
      <c r="W880" s="649" t="str">
        <f>IF($S880="","",(VLOOKUP($S880,所属・種目コード!$B$2:$D$160,3,0)))</f>
        <v>031145</v>
      </c>
      <c r="X880" t="s">
        <v>3592</v>
      </c>
      <c r="Y880" s="758" t="str">
        <f t="shared" si="54"/>
        <v>金ケ崎中中</v>
      </c>
      <c r="Z880" s="757" t="s">
        <v>5270</v>
      </c>
      <c r="AA880" s="769" t="str">
        <f t="shared" si="55"/>
        <v>ﾅｲﾄｳ ﾘｵ</v>
      </c>
    </row>
    <row r="881" spans="2:27" ht="17" customHeight="1">
      <c r="B881" s="757">
        <v>1041</v>
      </c>
      <c r="C881" s="757" t="s">
        <v>7253</v>
      </c>
      <c r="D881" s="757" t="s">
        <v>4089</v>
      </c>
      <c r="E881" s="757" t="s">
        <v>133</v>
      </c>
      <c r="F881" s="757">
        <v>1</v>
      </c>
      <c r="G881" s="757">
        <v>2</v>
      </c>
      <c r="H881" s="649" t="str">
        <f>IF($E881="","",(VLOOKUP($E881,所属・種目コード!$B$2:$D$160,3,0)))</f>
        <v>031128</v>
      </c>
      <c r="I881" t="s">
        <v>3592</v>
      </c>
      <c r="J881" s="758" t="str">
        <f t="shared" si="53"/>
        <v>奥中山中中</v>
      </c>
      <c r="K881" s="757" t="s">
        <v>3151</v>
      </c>
      <c r="L881" s="13" t="str">
        <f t="shared" si="52"/>
        <v>ｽｽﾞｷ ｱｲﾅ</v>
      </c>
      <c r="M881" s="772"/>
      <c r="O881" s="13"/>
      <c r="Q881" s="757" t="s">
        <v>6525</v>
      </c>
      <c r="R881" s="757" t="s">
        <v>5891</v>
      </c>
      <c r="S881" s="757" t="s">
        <v>5983</v>
      </c>
      <c r="T881" s="757" t="s">
        <v>4414</v>
      </c>
      <c r="U881" s="757">
        <v>1</v>
      </c>
      <c r="W881" s="649" t="str">
        <f>IF($S881="","",(VLOOKUP($S881,所属・種目コード!$B$2:$D$160,3,0)))</f>
        <v>031145</v>
      </c>
      <c r="X881" t="s">
        <v>3592</v>
      </c>
      <c r="Y881" s="758" t="str">
        <f t="shared" si="54"/>
        <v>金ケ崎中中</v>
      </c>
      <c r="Z881" s="757" t="s">
        <v>5271</v>
      </c>
      <c r="AA881" s="769" t="str">
        <f t="shared" si="55"/>
        <v>ﾐﾔﾓﾄ ｱｶﾘ</v>
      </c>
    </row>
    <row r="882" spans="2:27" ht="17" customHeight="1">
      <c r="B882" s="757">
        <v>1042</v>
      </c>
      <c r="C882" s="757" t="s">
        <v>7254</v>
      </c>
      <c r="D882" s="757" t="s">
        <v>4090</v>
      </c>
      <c r="E882" s="757" t="s">
        <v>133</v>
      </c>
      <c r="F882" s="757">
        <v>1</v>
      </c>
      <c r="G882" s="757">
        <v>2</v>
      </c>
      <c r="H882" s="649" t="str">
        <f>IF($E882="","",(VLOOKUP($E882,所属・種目コード!$B$2:$D$160,3,0)))</f>
        <v>031128</v>
      </c>
      <c r="I882" t="s">
        <v>3592</v>
      </c>
      <c r="J882" s="758" t="str">
        <f t="shared" si="53"/>
        <v>奥中山中中</v>
      </c>
      <c r="K882" s="757" t="s">
        <v>3152</v>
      </c>
      <c r="L882" s="13" t="str">
        <f t="shared" si="52"/>
        <v>ﾅｶﾑﾗ ｶﾅﾀ</v>
      </c>
      <c r="M882" s="772"/>
      <c r="O882" s="13"/>
      <c r="Q882" s="757" t="s">
        <v>6331</v>
      </c>
      <c r="R882" s="757" t="s">
        <v>5892</v>
      </c>
      <c r="S882" s="757" t="s">
        <v>5983</v>
      </c>
      <c r="T882" s="757" t="s">
        <v>4414</v>
      </c>
      <c r="U882" s="757">
        <v>1</v>
      </c>
      <c r="W882" s="649" t="str">
        <f>IF($S882="","",(VLOOKUP($S882,所属・種目コード!$B$2:$D$160,3,0)))</f>
        <v>031145</v>
      </c>
      <c r="X882" t="s">
        <v>3592</v>
      </c>
      <c r="Y882" s="758" t="str">
        <f t="shared" si="54"/>
        <v>金ケ崎中中</v>
      </c>
      <c r="Z882" s="757" t="s">
        <v>5272</v>
      </c>
      <c r="AA882" s="769" t="str">
        <f t="shared" si="55"/>
        <v>ﾔﾁ ﾗﾅ</v>
      </c>
    </row>
    <row r="883" spans="2:27" ht="17" customHeight="1">
      <c r="B883" s="757">
        <v>1043</v>
      </c>
      <c r="C883" s="757" t="s">
        <v>7255</v>
      </c>
      <c r="D883" s="757" t="s">
        <v>4091</v>
      </c>
      <c r="E883" s="757" t="s">
        <v>133</v>
      </c>
      <c r="F883" s="757">
        <v>1</v>
      </c>
      <c r="G883" s="757">
        <v>2</v>
      </c>
      <c r="H883" s="649" t="str">
        <f>IF($E883="","",(VLOOKUP($E883,所属・種目コード!$B$2:$D$160,3,0)))</f>
        <v>031128</v>
      </c>
      <c r="I883" t="s">
        <v>3592</v>
      </c>
      <c r="J883" s="758" t="str">
        <f t="shared" si="53"/>
        <v>奥中山中中</v>
      </c>
      <c r="K883" s="757" t="s">
        <v>3153</v>
      </c>
      <c r="L883" s="13" t="str">
        <f t="shared" si="52"/>
        <v>ﾐﾔﾓﾄ ｹｲﾄ</v>
      </c>
      <c r="M883" s="772"/>
      <c r="O883" s="13"/>
      <c r="Q883" s="757" t="s">
        <v>6332</v>
      </c>
      <c r="R883" s="757" t="s">
        <v>5893</v>
      </c>
      <c r="S883" s="757" t="s">
        <v>296</v>
      </c>
      <c r="T883" s="757" t="s">
        <v>4414</v>
      </c>
      <c r="U883" s="757">
        <v>2</v>
      </c>
      <c r="W883" s="649" t="str">
        <f>IF($S883="","",(VLOOKUP($S883,所属・種目コード!$B$2:$D$160,3,0)))</f>
        <v>031166</v>
      </c>
      <c r="X883" t="s">
        <v>3592</v>
      </c>
      <c r="Y883" s="758" t="str">
        <f t="shared" si="54"/>
        <v>九戸中中</v>
      </c>
      <c r="Z883" s="757" t="s">
        <v>5273</v>
      </c>
      <c r="AA883" s="769" t="str">
        <f t="shared" si="55"/>
        <v>ｲﾉｳｴ ﾁﾖﾘ</v>
      </c>
    </row>
    <row r="884" spans="2:27" ht="17" customHeight="1">
      <c r="B884" s="757">
        <v>1044</v>
      </c>
      <c r="C884" s="757" t="s">
        <v>7256</v>
      </c>
      <c r="D884" s="757" t="s">
        <v>4092</v>
      </c>
      <c r="E884" s="757" t="s">
        <v>133</v>
      </c>
      <c r="F884" s="757">
        <v>1</v>
      </c>
      <c r="G884" s="757">
        <v>2</v>
      </c>
      <c r="H884" s="649" t="str">
        <f>IF($E884="","",(VLOOKUP($E884,所属・種目コード!$B$2:$D$160,3,0)))</f>
        <v>031128</v>
      </c>
      <c r="I884" t="s">
        <v>3592</v>
      </c>
      <c r="J884" s="758" t="str">
        <f t="shared" si="53"/>
        <v>奥中山中中</v>
      </c>
      <c r="K884" s="757" t="s">
        <v>3154</v>
      </c>
      <c r="L884" s="13" t="str">
        <f t="shared" si="52"/>
        <v>ﾔｷﾞ ｲﾌﾞｷ</v>
      </c>
      <c r="M884" s="772"/>
      <c r="O884" s="13"/>
      <c r="Q884" s="757" t="s">
        <v>6333</v>
      </c>
      <c r="R884" s="757" t="s">
        <v>5894</v>
      </c>
      <c r="S884" s="757" t="s">
        <v>296</v>
      </c>
      <c r="T884" s="757" t="s">
        <v>4414</v>
      </c>
      <c r="U884" s="757">
        <v>2</v>
      </c>
      <c r="W884" s="649" t="str">
        <f>IF($S884="","",(VLOOKUP($S884,所属・種目コード!$B$2:$D$160,3,0)))</f>
        <v>031166</v>
      </c>
      <c r="X884" t="s">
        <v>3592</v>
      </c>
      <c r="Y884" s="758" t="str">
        <f t="shared" si="54"/>
        <v>九戸中中</v>
      </c>
      <c r="Z884" s="757" t="s">
        <v>5274</v>
      </c>
      <c r="AA884" s="769" t="str">
        <f t="shared" si="55"/>
        <v>ｵｵｲｼ ﾊﾝﾅ</v>
      </c>
    </row>
    <row r="885" spans="2:27" ht="17" customHeight="1">
      <c r="B885" s="757">
        <v>1045</v>
      </c>
      <c r="C885" s="757" t="s">
        <v>7257</v>
      </c>
      <c r="D885" s="757" t="s">
        <v>4093</v>
      </c>
      <c r="E885" s="757" t="s">
        <v>133</v>
      </c>
      <c r="F885" s="757">
        <v>1</v>
      </c>
      <c r="G885" s="757">
        <v>1</v>
      </c>
      <c r="H885" s="649" t="str">
        <f>IF($E885="","",(VLOOKUP($E885,所属・種目コード!$B$2:$D$160,3,0)))</f>
        <v>031128</v>
      </c>
      <c r="I885" t="s">
        <v>3592</v>
      </c>
      <c r="J885" s="758" t="str">
        <f t="shared" si="53"/>
        <v>奥中山中中</v>
      </c>
      <c r="K885" s="757" t="s">
        <v>3155</v>
      </c>
      <c r="L885" s="13" t="str">
        <f t="shared" si="52"/>
        <v>ｶﾏｲｼ ﾚｵﾝ</v>
      </c>
      <c r="M885" s="772"/>
      <c r="O885" s="13"/>
      <c r="Q885" s="757" t="s">
        <v>6334</v>
      </c>
      <c r="R885" s="757" t="s">
        <v>5895</v>
      </c>
      <c r="S885" s="757" t="s">
        <v>296</v>
      </c>
      <c r="T885" s="757" t="s">
        <v>4414</v>
      </c>
      <c r="U885" s="757">
        <v>2</v>
      </c>
      <c r="W885" s="649" t="str">
        <f>IF($S885="","",(VLOOKUP($S885,所属・種目コード!$B$2:$D$160,3,0)))</f>
        <v>031166</v>
      </c>
      <c r="X885" t="s">
        <v>3592</v>
      </c>
      <c r="Y885" s="758" t="str">
        <f t="shared" si="54"/>
        <v>九戸中中</v>
      </c>
      <c r="Z885" s="757" t="s">
        <v>5275</v>
      </c>
      <c r="AA885" s="769" t="str">
        <f t="shared" si="55"/>
        <v>ｵｵｻｷ ﾐｸ</v>
      </c>
    </row>
    <row r="886" spans="2:27" ht="17" customHeight="1">
      <c r="B886" s="757">
        <v>1046</v>
      </c>
      <c r="C886" s="757" t="s">
        <v>7258</v>
      </c>
      <c r="D886" s="757" t="s">
        <v>4094</v>
      </c>
      <c r="E886" s="757" t="s">
        <v>133</v>
      </c>
      <c r="F886" s="757">
        <v>1</v>
      </c>
      <c r="G886" s="757">
        <v>1</v>
      </c>
      <c r="H886" s="649" t="str">
        <f>IF($E886="","",(VLOOKUP($E886,所属・種目コード!$B$2:$D$160,3,0)))</f>
        <v>031128</v>
      </c>
      <c r="I886" t="s">
        <v>3592</v>
      </c>
      <c r="J886" s="758" t="str">
        <f t="shared" si="53"/>
        <v>奥中山中中</v>
      </c>
      <c r="K886" s="757" t="s">
        <v>3156</v>
      </c>
      <c r="L886" s="13" t="str">
        <f t="shared" si="52"/>
        <v>ｶﾜｶﾐ ﾋﾛﾏ</v>
      </c>
      <c r="M886" s="772"/>
      <c r="O886" s="13"/>
      <c r="Q886" s="757" t="s">
        <v>6335</v>
      </c>
      <c r="R886" s="757" t="s">
        <v>5896</v>
      </c>
      <c r="S886" s="757" t="s">
        <v>296</v>
      </c>
      <c r="T886" s="757" t="s">
        <v>4414</v>
      </c>
      <c r="U886" s="757">
        <v>3</v>
      </c>
      <c r="W886" s="649" t="str">
        <f>IF($S886="","",(VLOOKUP($S886,所属・種目コード!$B$2:$D$160,3,0)))</f>
        <v>031166</v>
      </c>
      <c r="X886" t="s">
        <v>3592</v>
      </c>
      <c r="Y886" s="758" t="str">
        <f t="shared" si="54"/>
        <v>九戸中中</v>
      </c>
      <c r="Z886" s="757" t="s">
        <v>5276</v>
      </c>
      <c r="AA886" s="769" t="str">
        <f t="shared" si="55"/>
        <v>ｾｷﾊﾀ ﾕﾅ</v>
      </c>
    </row>
    <row r="887" spans="2:27" ht="17" customHeight="1">
      <c r="B887" s="757">
        <v>1047</v>
      </c>
      <c r="C887" s="757" t="s">
        <v>7259</v>
      </c>
      <c r="D887" s="757" t="s">
        <v>4095</v>
      </c>
      <c r="E887" s="757" t="s">
        <v>133</v>
      </c>
      <c r="F887" s="757">
        <v>1</v>
      </c>
      <c r="G887" s="757">
        <v>1</v>
      </c>
      <c r="H887" s="649" t="str">
        <f>IF($E887="","",(VLOOKUP($E887,所属・種目コード!$B$2:$D$160,3,0)))</f>
        <v>031128</v>
      </c>
      <c r="I887" t="s">
        <v>3592</v>
      </c>
      <c r="J887" s="758" t="str">
        <f t="shared" si="53"/>
        <v>奥中山中中</v>
      </c>
      <c r="K887" s="757" t="s">
        <v>3157</v>
      </c>
      <c r="L887" s="13" t="str">
        <f t="shared" si="52"/>
        <v>ｺﾆｼ ﾊﾔﾄ</v>
      </c>
      <c r="M887" s="772"/>
      <c r="O887" s="13"/>
      <c r="Q887" s="757" t="s">
        <v>6524</v>
      </c>
      <c r="R887" s="757" t="s">
        <v>5897</v>
      </c>
      <c r="S887" s="757" t="s">
        <v>296</v>
      </c>
      <c r="T887" s="757" t="s">
        <v>4414</v>
      </c>
      <c r="U887" s="757">
        <v>2</v>
      </c>
      <c r="W887" s="649" t="str">
        <f>IF($S887="","",(VLOOKUP($S887,所属・種目コード!$B$2:$D$160,3,0)))</f>
        <v>031166</v>
      </c>
      <c r="X887" t="s">
        <v>3592</v>
      </c>
      <c r="Y887" s="758" t="str">
        <f t="shared" si="54"/>
        <v>九戸中中</v>
      </c>
      <c r="Z887" s="757" t="s">
        <v>5277</v>
      </c>
      <c r="AA887" s="769" t="str">
        <f t="shared" si="55"/>
        <v>ﾁﾊﾞ ﾜｶﾅ</v>
      </c>
    </row>
    <row r="888" spans="2:27" ht="17" customHeight="1">
      <c r="B888" s="757">
        <v>1048</v>
      </c>
      <c r="C888" s="757" t="s">
        <v>7260</v>
      </c>
      <c r="D888" s="757" t="s">
        <v>4096</v>
      </c>
      <c r="E888" s="757" t="s">
        <v>281</v>
      </c>
      <c r="F888" s="757">
        <v>1</v>
      </c>
      <c r="G888" s="757">
        <v>3</v>
      </c>
      <c r="H888" s="649" t="str">
        <f>IF($E888="","",(VLOOKUP($E888,所属・種目コード!$B$2:$D$160,3,0)))</f>
        <v>031162</v>
      </c>
      <c r="I888" t="s">
        <v>3592</v>
      </c>
      <c r="J888" s="758" t="str">
        <f t="shared" si="53"/>
        <v>久慈山形中中</v>
      </c>
      <c r="K888" s="757" t="s">
        <v>3158</v>
      </c>
      <c r="L888" s="13" t="str">
        <f t="shared" si="52"/>
        <v>ｶﾉｳｼﾛ ｼｭｳﾍｲ</v>
      </c>
      <c r="M888" s="772"/>
      <c r="O888" s="13"/>
      <c r="Q888" s="757" t="s">
        <v>6336</v>
      </c>
      <c r="R888" s="757" t="s">
        <v>5898</v>
      </c>
      <c r="S888" s="757" t="s">
        <v>296</v>
      </c>
      <c r="T888" s="757" t="s">
        <v>4414</v>
      </c>
      <c r="U888" s="757">
        <v>2</v>
      </c>
      <c r="W888" s="649" t="str">
        <f>IF($S888="","",(VLOOKUP($S888,所属・種目コード!$B$2:$D$160,3,0)))</f>
        <v>031166</v>
      </c>
      <c r="X888" t="s">
        <v>3592</v>
      </c>
      <c r="Y888" s="758" t="str">
        <f t="shared" si="54"/>
        <v>九戸中中</v>
      </c>
      <c r="Z888" s="757" t="s">
        <v>5278</v>
      </c>
      <c r="AA888" s="769" t="str">
        <f t="shared" si="55"/>
        <v>ﾆｼﾉ ﾐﾕ</v>
      </c>
    </row>
    <row r="889" spans="2:27" ht="17" customHeight="1">
      <c r="B889" s="757">
        <v>1049</v>
      </c>
      <c r="C889" s="757" t="s">
        <v>7261</v>
      </c>
      <c r="D889" s="757" t="s">
        <v>4097</v>
      </c>
      <c r="E889" s="757" t="s">
        <v>281</v>
      </c>
      <c r="F889" s="757">
        <v>1</v>
      </c>
      <c r="G889" s="757">
        <v>3</v>
      </c>
      <c r="H889" s="649" t="str">
        <f>IF($E889="","",(VLOOKUP($E889,所属・種目コード!$B$2:$D$160,3,0)))</f>
        <v>031162</v>
      </c>
      <c r="I889" t="s">
        <v>3592</v>
      </c>
      <c r="J889" s="758" t="str">
        <f t="shared" si="53"/>
        <v>久慈山形中中</v>
      </c>
      <c r="K889" s="757" t="s">
        <v>3159</v>
      </c>
      <c r="L889" s="13" t="str">
        <f t="shared" si="52"/>
        <v>ｼﾀﾐﾁ ｼｮｳﾀ</v>
      </c>
      <c r="M889" s="772"/>
      <c r="O889" s="13"/>
      <c r="Q889" s="757" t="s">
        <v>6337</v>
      </c>
      <c r="R889" s="757" t="s">
        <v>5899</v>
      </c>
      <c r="S889" s="757" t="s">
        <v>296</v>
      </c>
      <c r="T889" s="757" t="s">
        <v>4414</v>
      </c>
      <c r="U889" s="757">
        <v>3</v>
      </c>
      <c r="W889" s="649" t="str">
        <f>IF($S889="","",(VLOOKUP($S889,所属・種目コード!$B$2:$D$160,3,0)))</f>
        <v>031166</v>
      </c>
      <c r="X889" t="s">
        <v>3592</v>
      </c>
      <c r="Y889" s="758" t="str">
        <f t="shared" si="54"/>
        <v>九戸中中</v>
      </c>
      <c r="Z889" s="757" t="s">
        <v>5279</v>
      </c>
      <c r="AA889" s="769" t="str">
        <f t="shared" si="55"/>
        <v>ﾋﾏﾜｼ ｴﾅ</v>
      </c>
    </row>
    <row r="890" spans="2:27" ht="17" customHeight="1">
      <c r="B890" s="757">
        <v>1050</v>
      </c>
      <c r="C890" s="757" t="s">
        <v>7262</v>
      </c>
      <c r="D890" s="757" t="s">
        <v>4098</v>
      </c>
      <c r="E890" s="757" t="s">
        <v>281</v>
      </c>
      <c r="F890" s="757">
        <v>1</v>
      </c>
      <c r="G890" s="757">
        <v>3</v>
      </c>
      <c r="H890" s="649" t="str">
        <f>IF($E890="","",(VLOOKUP($E890,所属・種目コード!$B$2:$D$160,3,0)))</f>
        <v>031162</v>
      </c>
      <c r="I890" t="s">
        <v>3592</v>
      </c>
      <c r="J890" s="758" t="str">
        <f t="shared" si="53"/>
        <v>久慈山形中中</v>
      </c>
      <c r="K890" s="757" t="s">
        <v>3160</v>
      </c>
      <c r="L890" s="13" t="str">
        <f t="shared" si="52"/>
        <v>ﾋﾅﾀ ｿﾗ</v>
      </c>
      <c r="M890" s="772"/>
      <c r="O890" s="13"/>
      <c r="Q890" s="757" t="s">
        <v>6338</v>
      </c>
      <c r="R890" s="757" t="s">
        <v>5900</v>
      </c>
      <c r="S890" s="757" t="s">
        <v>296</v>
      </c>
      <c r="T890" s="757" t="s">
        <v>4414</v>
      </c>
      <c r="U890" s="757">
        <v>2</v>
      </c>
      <c r="W890" s="649" t="str">
        <f>IF($S890="","",(VLOOKUP($S890,所属・種目コード!$B$2:$D$160,3,0)))</f>
        <v>031166</v>
      </c>
      <c r="X890" t="s">
        <v>3592</v>
      </c>
      <c r="Y890" s="758" t="str">
        <f t="shared" si="54"/>
        <v>九戸中中</v>
      </c>
      <c r="Z890" s="757" t="s">
        <v>5280</v>
      </c>
      <c r="AA890" s="769" t="str">
        <f t="shared" si="55"/>
        <v>ﾔﾏｼﾀ ｱﾐ</v>
      </c>
    </row>
    <row r="891" spans="2:27" ht="17" customHeight="1">
      <c r="B891" s="757">
        <v>1051</v>
      </c>
      <c r="C891" s="757" t="s">
        <v>7263</v>
      </c>
      <c r="D891" s="757" t="s">
        <v>4099</v>
      </c>
      <c r="E891" s="757" t="s">
        <v>281</v>
      </c>
      <c r="F891" s="757">
        <v>1</v>
      </c>
      <c r="G891" s="757">
        <v>2</v>
      </c>
      <c r="H891" s="649" t="str">
        <f>IF($E891="","",(VLOOKUP($E891,所属・種目コード!$B$2:$D$160,3,0)))</f>
        <v>031162</v>
      </c>
      <c r="I891" t="s">
        <v>3592</v>
      </c>
      <c r="J891" s="758" t="str">
        <f t="shared" si="53"/>
        <v>久慈山形中中</v>
      </c>
      <c r="K891" s="757" t="s">
        <v>3161</v>
      </c>
      <c r="L891" s="13" t="str">
        <f t="shared" si="52"/>
        <v>ｵｵﾊﾀ ｾﾅ</v>
      </c>
      <c r="M891" s="772"/>
      <c r="O891" s="13"/>
      <c r="Q891" s="757" t="s">
        <v>6339</v>
      </c>
      <c r="R891" s="757" t="s">
        <v>5901</v>
      </c>
      <c r="S891" s="757" t="s">
        <v>296</v>
      </c>
      <c r="T891" s="757" t="s">
        <v>4414</v>
      </c>
      <c r="U891" s="757">
        <v>2</v>
      </c>
      <c r="W891" s="649" t="str">
        <f>IF($S891="","",(VLOOKUP($S891,所属・種目コード!$B$2:$D$160,3,0)))</f>
        <v>031166</v>
      </c>
      <c r="X891" t="s">
        <v>3592</v>
      </c>
      <c r="Y891" s="758" t="str">
        <f t="shared" si="54"/>
        <v>九戸中中</v>
      </c>
      <c r="Z891" s="757" t="s">
        <v>5281</v>
      </c>
      <c r="AA891" s="769" t="str">
        <f t="shared" si="55"/>
        <v>ﾔﾏﾓﾄ ｼｵﾘ</v>
      </c>
    </row>
    <row r="892" spans="2:27" ht="17" customHeight="1">
      <c r="B892" s="757">
        <v>1052</v>
      </c>
      <c r="C892" s="757" t="s">
        <v>7931</v>
      </c>
      <c r="D892" s="757" t="s">
        <v>4100</v>
      </c>
      <c r="E892" s="757" t="s">
        <v>281</v>
      </c>
      <c r="F892" s="757">
        <v>1</v>
      </c>
      <c r="G892" s="757">
        <v>2</v>
      </c>
      <c r="H892" s="649" t="str">
        <f>IF($E892="","",(VLOOKUP($E892,所属・種目コード!$B$2:$D$160,3,0)))</f>
        <v>031162</v>
      </c>
      <c r="I892" t="s">
        <v>3592</v>
      </c>
      <c r="J892" s="758" t="str">
        <f t="shared" si="53"/>
        <v>久慈山形中中</v>
      </c>
      <c r="K892" s="757" t="s">
        <v>3162</v>
      </c>
      <c r="L892" s="13" t="str">
        <f t="shared" si="52"/>
        <v>ｶﾜﾑｶｲ ｼｭﾝ</v>
      </c>
      <c r="M892" s="772"/>
      <c r="O892" s="13"/>
      <c r="Q892" s="757" t="s">
        <v>6523</v>
      </c>
      <c r="R892" s="757" t="s">
        <v>5902</v>
      </c>
      <c r="S892" s="757" t="s">
        <v>3600</v>
      </c>
      <c r="T892" s="757" t="s">
        <v>4414</v>
      </c>
      <c r="U892" s="757">
        <v>2</v>
      </c>
      <c r="W892" s="649" t="str">
        <f>IF($S892="","",(VLOOKUP($S892,所属・種目コード!$B$2:$D$160,3,0)))</f>
        <v>031161</v>
      </c>
      <c r="X892" t="s">
        <v>3592</v>
      </c>
      <c r="Y892" s="758" t="str">
        <f t="shared" si="54"/>
        <v>三崎中中</v>
      </c>
      <c r="Z892" s="757" t="s">
        <v>5282</v>
      </c>
      <c r="AA892" s="769" t="str">
        <f t="shared" si="55"/>
        <v>ｵｵｸﾎﾞ ｱｲﾘ</v>
      </c>
    </row>
    <row r="893" spans="2:27" ht="17" customHeight="1">
      <c r="B893" s="757">
        <v>1053</v>
      </c>
      <c r="C893" s="757" t="s">
        <v>7264</v>
      </c>
      <c r="D893" s="757" t="s">
        <v>4101</v>
      </c>
      <c r="E893" s="757" t="s">
        <v>281</v>
      </c>
      <c r="F893" s="757">
        <v>1</v>
      </c>
      <c r="G893" s="757">
        <v>2</v>
      </c>
      <c r="H893" s="649" t="str">
        <f>IF($E893="","",(VLOOKUP($E893,所属・種目コード!$B$2:$D$160,3,0)))</f>
        <v>031162</v>
      </c>
      <c r="I893" t="s">
        <v>3592</v>
      </c>
      <c r="J893" s="758" t="str">
        <f t="shared" si="53"/>
        <v>久慈山形中中</v>
      </c>
      <c r="K893" s="757" t="s">
        <v>3163</v>
      </c>
      <c r="L893" s="13" t="str">
        <f t="shared" si="52"/>
        <v>ｶﾜﾑﾗ ﾀﾞｲｱ</v>
      </c>
      <c r="M893" s="772"/>
      <c r="O893" s="13"/>
      <c r="Q893" s="757" t="s">
        <v>6340</v>
      </c>
      <c r="R893" s="757" t="s">
        <v>5903</v>
      </c>
      <c r="S893" s="757" t="s">
        <v>3600</v>
      </c>
      <c r="T893" s="757" t="s">
        <v>4414</v>
      </c>
      <c r="U893" s="757">
        <v>2</v>
      </c>
      <c r="W893" s="649" t="str">
        <f>IF($S893="","",(VLOOKUP($S893,所属・種目コード!$B$2:$D$160,3,0)))</f>
        <v>031161</v>
      </c>
      <c r="X893" t="s">
        <v>3592</v>
      </c>
      <c r="Y893" s="758" t="str">
        <f t="shared" si="54"/>
        <v>三崎中中</v>
      </c>
      <c r="Z893" s="757" t="s">
        <v>5283</v>
      </c>
      <c r="AA893" s="769" t="str">
        <f t="shared" si="55"/>
        <v>ｵｵﾑｶｲ ﾋﾅ</v>
      </c>
    </row>
    <row r="894" spans="2:27" ht="17" customHeight="1">
      <c r="B894" s="757">
        <v>1054</v>
      </c>
      <c r="C894" s="757" t="s">
        <v>7930</v>
      </c>
      <c r="D894" s="757" t="s">
        <v>4102</v>
      </c>
      <c r="E894" s="757" t="s">
        <v>281</v>
      </c>
      <c r="F894" s="757">
        <v>1</v>
      </c>
      <c r="G894" s="757">
        <v>2</v>
      </c>
      <c r="H894" s="649" t="str">
        <f>IF($E894="","",(VLOOKUP($E894,所属・種目コード!$B$2:$D$160,3,0)))</f>
        <v>031162</v>
      </c>
      <c r="I894" t="s">
        <v>3592</v>
      </c>
      <c r="J894" s="758" t="str">
        <f t="shared" si="53"/>
        <v>久慈山形中中</v>
      </c>
      <c r="K894" s="757" t="s">
        <v>3164</v>
      </c>
      <c r="L894" s="13" t="str">
        <f t="shared" si="52"/>
        <v>ﾆｼ ｿｳｼ</v>
      </c>
      <c r="M894" s="772"/>
      <c r="O894" s="13"/>
      <c r="Q894" s="757" t="s">
        <v>6341</v>
      </c>
      <c r="R894" s="757" t="s">
        <v>5904</v>
      </c>
      <c r="S894" s="757" t="s">
        <v>3600</v>
      </c>
      <c r="T894" s="757" t="s">
        <v>4414</v>
      </c>
      <c r="U894" s="757">
        <v>2</v>
      </c>
      <c r="W894" s="649" t="str">
        <f>IF($S894="","",(VLOOKUP($S894,所属・種目コード!$B$2:$D$160,3,0)))</f>
        <v>031161</v>
      </c>
      <c r="X894" t="s">
        <v>3592</v>
      </c>
      <c r="Y894" s="758" t="str">
        <f t="shared" si="54"/>
        <v>三崎中中</v>
      </c>
      <c r="Z894" s="757" t="s">
        <v>5284</v>
      </c>
      <c r="AA894" s="769" t="str">
        <f t="shared" si="55"/>
        <v>ｸｾ ｲﾛﾊ</v>
      </c>
    </row>
    <row r="895" spans="2:27" ht="17" customHeight="1">
      <c r="B895" s="757">
        <v>1055</v>
      </c>
      <c r="C895" s="757" t="s">
        <v>7265</v>
      </c>
      <c r="D895" s="757" t="s">
        <v>4103</v>
      </c>
      <c r="E895" s="757" t="s">
        <v>281</v>
      </c>
      <c r="F895" s="757">
        <v>1</v>
      </c>
      <c r="G895" s="757">
        <v>3</v>
      </c>
      <c r="H895" s="649" t="str">
        <f>IF($E895="","",(VLOOKUP($E895,所属・種目コード!$B$2:$D$160,3,0)))</f>
        <v>031162</v>
      </c>
      <c r="I895" t="s">
        <v>3592</v>
      </c>
      <c r="J895" s="758" t="str">
        <f t="shared" si="53"/>
        <v>久慈山形中中</v>
      </c>
      <c r="K895" s="757" t="s">
        <v>3165</v>
      </c>
      <c r="L895" s="13" t="str">
        <f t="shared" si="52"/>
        <v>ｵｵｶﾐ ｺｳｾｲ</v>
      </c>
      <c r="M895" s="772"/>
      <c r="O895" s="13"/>
      <c r="Q895" s="757" t="s">
        <v>1236</v>
      </c>
      <c r="R895" s="757" t="s">
        <v>1237</v>
      </c>
      <c r="S895" s="757" t="s">
        <v>3600</v>
      </c>
      <c r="T895" s="757" t="s">
        <v>4414</v>
      </c>
      <c r="U895" s="757">
        <v>3</v>
      </c>
      <c r="W895" s="649" t="str">
        <f>IF($S895="","",(VLOOKUP($S895,所属・種目コード!$B$2:$D$160,3,0)))</f>
        <v>031161</v>
      </c>
      <c r="X895" t="s">
        <v>3592</v>
      </c>
      <c r="Y895" s="758" t="str">
        <f t="shared" si="54"/>
        <v>三崎中中</v>
      </c>
      <c r="Z895" s="757" t="s">
        <v>5285</v>
      </c>
      <c r="AA895" s="769" t="str">
        <f t="shared" si="55"/>
        <v>ｺｿﾃﾞ ﾅﾅｻ</v>
      </c>
    </row>
    <row r="896" spans="2:27" ht="17" customHeight="1">
      <c r="B896" s="757">
        <v>1056</v>
      </c>
      <c r="C896" s="757" t="s">
        <v>7928</v>
      </c>
      <c r="D896" s="757" t="s">
        <v>4104</v>
      </c>
      <c r="E896" s="757" t="s">
        <v>102</v>
      </c>
      <c r="F896" s="757">
        <v>1</v>
      </c>
      <c r="G896" s="757">
        <v>3</v>
      </c>
      <c r="H896" s="649" t="str">
        <f>IF($E896="","",(VLOOKUP($E896,所属・種目コード!$B$2:$D$160,3,0)))</f>
        <v>031122</v>
      </c>
      <c r="I896" t="s">
        <v>3592</v>
      </c>
      <c r="J896" s="758" t="str">
        <f t="shared" si="53"/>
        <v>厳美中中</v>
      </c>
      <c r="K896" s="757" t="s">
        <v>3166</v>
      </c>
      <c r="L896" s="13" t="str">
        <f t="shared" si="52"/>
        <v>ｲｼｶﾜ ｻﾄｼ</v>
      </c>
      <c r="M896" s="772"/>
      <c r="O896" s="13"/>
      <c r="Q896" s="757" t="s">
        <v>6522</v>
      </c>
      <c r="R896" s="757" t="s">
        <v>5905</v>
      </c>
      <c r="S896" s="757" t="s">
        <v>3600</v>
      </c>
      <c r="T896" s="757" t="s">
        <v>4414</v>
      </c>
      <c r="U896" s="757">
        <v>2</v>
      </c>
      <c r="W896" s="649" t="str">
        <f>IF($S896="","",(VLOOKUP($S896,所属・種目コード!$B$2:$D$160,3,0)))</f>
        <v>031161</v>
      </c>
      <c r="X896" t="s">
        <v>3592</v>
      </c>
      <c r="Y896" s="758" t="str">
        <f t="shared" si="54"/>
        <v>三崎中中</v>
      </c>
      <c r="Z896" s="757" t="s">
        <v>5286</v>
      </c>
      <c r="AA896" s="769" t="str">
        <f t="shared" si="55"/>
        <v>ﾆｲﾀ ｾｲﾗ</v>
      </c>
    </row>
    <row r="897" spans="2:27" ht="17" customHeight="1">
      <c r="B897" s="757">
        <v>1057</v>
      </c>
      <c r="C897" s="757" t="s">
        <v>7927</v>
      </c>
      <c r="D897" s="757" t="s">
        <v>4105</v>
      </c>
      <c r="E897" s="757" t="s">
        <v>102</v>
      </c>
      <c r="F897" s="757">
        <v>1</v>
      </c>
      <c r="G897" s="757">
        <v>3</v>
      </c>
      <c r="H897" s="649" t="str">
        <f>IF($E897="","",(VLOOKUP($E897,所属・種目コード!$B$2:$D$160,3,0)))</f>
        <v>031122</v>
      </c>
      <c r="I897" t="s">
        <v>3592</v>
      </c>
      <c r="J897" s="758" t="str">
        <f t="shared" si="53"/>
        <v>厳美中中</v>
      </c>
      <c r="K897" s="757" t="s">
        <v>3167</v>
      </c>
      <c r="L897" s="13" t="str">
        <f t="shared" ref="L897:L960" si="56">ASC(K897)</f>
        <v>ｻﾄｳ ﾋｶﾙ</v>
      </c>
      <c r="M897" s="772"/>
      <c r="O897" s="13"/>
      <c r="Q897" s="757" t="s">
        <v>1279</v>
      </c>
      <c r="R897" s="757" t="s">
        <v>1280</v>
      </c>
      <c r="S897" s="757" t="s">
        <v>146</v>
      </c>
      <c r="T897" s="757" t="s">
        <v>4414</v>
      </c>
      <c r="U897" s="757">
        <v>3</v>
      </c>
      <c r="W897" s="649" t="str">
        <f>IF($S897="","",(VLOOKUP($S897,所属・種目コード!$B$2:$D$160,3,0)))</f>
        <v>031131</v>
      </c>
      <c r="X897" t="s">
        <v>3592</v>
      </c>
      <c r="Y897" s="758" t="str">
        <f t="shared" si="54"/>
        <v>小川中中</v>
      </c>
      <c r="Z897" s="757" t="s">
        <v>5287</v>
      </c>
      <c r="AA897" s="769" t="str">
        <f t="shared" si="55"/>
        <v>ｸﾄﾞｳ ｶﾉ</v>
      </c>
    </row>
    <row r="898" spans="2:27" ht="17" customHeight="1">
      <c r="B898" s="757">
        <v>1058</v>
      </c>
      <c r="C898" s="757" t="s">
        <v>7266</v>
      </c>
      <c r="D898" s="757" t="s">
        <v>4106</v>
      </c>
      <c r="E898" s="757" t="s">
        <v>102</v>
      </c>
      <c r="F898" s="757">
        <v>1</v>
      </c>
      <c r="G898" s="757">
        <v>3</v>
      </c>
      <c r="H898" s="649" t="str">
        <f>IF($E898="","",(VLOOKUP($E898,所属・種目コード!$B$2:$D$160,3,0)))</f>
        <v>031122</v>
      </c>
      <c r="I898" t="s">
        <v>3592</v>
      </c>
      <c r="J898" s="758" t="str">
        <f t="shared" ref="J898:J961" si="57">_xlfn.CONCAT(E898,I898)</f>
        <v>厳美中中</v>
      </c>
      <c r="K898" s="757" t="s">
        <v>3168</v>
      </c>
      <c r="L898" s="13" t="str">
        <f t="shared" si="56"/>
        <v>ｻﾄｳ ﾐﾂｷ</v>
      </c>
      <c r="M898" s="772"/>
      <c r="O898" s="13"/>
      <c r="Q898" s="757" t="s">
        <v>6342</v>
      </c>
      <c r="R898" s="757" t="s">
        <v>5906</v>
      </c>
      <c r="S898" s="757" t="s">
        <v>178</v>
      </c>
      <c r="T898" s="757" t="s">
        <v>4414</v>
      </c>
      <c r="U898" s="757">
        <v>3</v>
      </c>
      <c r="W898" s="649" t="str">
        <f>IF($S898="","",(VLOOKUP($S898,所属・種目コード!$B$2:$D$160,3,0)))</f>
        <v>031137</v>
      </c>
      <c r="X898" t="s">
        <v>3592</v>
      </c>
      <c r="Y898" s="758" t="str">
        <f t="shared" ref="Y898:Y961" si="58">_xlfn.CONCAT(S898,X898)</f>
        <v>沼宮内中中</v>
      </c>
      <c r="Z898" s="757" t="s">
        <v>5288</v>
      </c>
      <c r="AA898" s="769" t="str">
        <f t="shared" ref="AA898:AA961" si="59">ASC(Z898)</f>
        <v>ｵｻﾞﾜ ｼｭﾘ</v>
      </c>
    </row>
    <row r="899" spans="2:27" ht="17" customHeight="1">
      <c r="B899" s="757">
        <v>1059</v>
      </c>
      <c r="C899" s="757" t="s">
        <v>7267</v>
      </c>
      <c r="D899" s="757" t="s">
        <v>4107</v>
      </c>
      <c r="E899" s="757" t="s">
        <v>102</v>
      </c>
      <c r="F899" s="757">
        <v>1</v>
      </c>
      <c r="G899" s="757">
        <v>3</v>
      </c>
      <c r="H899" s="649" t="str">
        <f>IF($E899="","",(VLOOKUP($E899,所属・種目コード!$B$2:$D$160,3,0)))</f>
        <v>031122</v>
      </c>
      <c r="I899" t="s">
        <v>3592</v>
      </c>
      <c r="J899" s="758" t="str">
        <f t="shared" si="57"/>
        <v>厳美中中</v>
      </c>
      <c r="K899" s="757" t="s">
        <v>3169</v>
      </c>
      <c r="L899" s="13" t="str">
        <f t="shared" si="56"/>
        <v>ﾀｷｶﾞﾐ ｷｮｳﾍｲ</v>
      </c>
      <c r="M899" s="772"/>
      <c r="O899" s="13"/>
      <c r="Q899" s="757" t="s">
        <v>6521</v>
      </c>
      <c r="R899" s="757" t="s">
        <v>5907</v>
      </c>
      <c r="S899" s="757" t="s">
        <v>178</v>
      </c>
      <c r="T899" s="757" t="s">
        <v>4414</v>
      </c>
      <c r="U899" s="757">
        <v>3</v>
      </c>
      <c r="W899" s="649" t="str">
        <f>IF($S899="","",(VLOOKUP($S899,所属・種目コード!$B$2:$D$160,3,0)))</f>
        <v>031137</v>
      </c>
      <c r="X899" t="s">
        <v>3592</v>
      </c>
      <c r="Y899" s="758" t="str">
        <f t="shared" si="58"/>
        <v>沼宮内中中</v>
      </c>
      <c r="Z899" s="757" t="s">
        <v>5289</v>
      </c>
      <c r="AA899" s="769" t="str">
        <f t="shared" si="59"/>
        <v>ｻｻｷ ﾘｲﾅ</v>
      </c>
    </row>
    <row r="900" spans="2:27" ht="17" customHeight="1">
      <c r="B900" s="757">
        <v>1060</v>
      </c>
      <c r="C900" s="757" t="s">
        <v>7268</v>
      </c>
      <c r="D900" s="757" t="s">
        <v>4108</v>
      </c>
      <c r="E900" s="757" t="s">
        <v>102</v>
      </c>
      <c r="F900" s="757">
        <v>1</v>
      </c>
      <c r="G900" s="757">
        <v>3</v>
      </c>
      <c r="H900" s="649" t="str">
        <f>IF($E900="","",(VLOOKUP($E900,所属・種目コード!$B$2:$D$160,3,0)))</f>
        <v>031122</v>
      </c>
      <c r="I900" t="s">
        <v>3592</v>
      </c>
      <c r="J900" s="758" t="str">
        <f t="shared" si="57"/>
        <v>厳美中中</v>
      </c>
      <c r="K900" s="757" t="s">
        <v>3170</v>
      </c>
      <c r="L900" s="13" t="str">
        <f t="shared" si="56"/>
        <v>ﾐｳﾗ ｺｳｷ</v>
      </c>
      <c r="M900" s="772"/>
      <c r="O900" s="13"/>
      <c r="Q900" s="757" t="s">
        <v>6343</v>
      </c>
      <c r="R900" s="757" t="s">
        <v>5908</v>
      </c>
      <c r="S900" s="757" t="s">
        <v>178</v>
      </c>
      <c r="T900" s="757" t="s">
        <v>4414</v>
      </c>
      <c r="U900" s="757">
        <v>3</v>
      </c>
      <c r="W900" s="649" t="str">
        <f>IF($S900="","",(VLOOKUP($S900,所属・種目コード!$B$2:$D$160,3,0)))</f>
        <v>031137</v>
      </c>
      <c r="X900" t="s">
        <v>3592</v>
      </c>
      <c r="Y900" s="758" t="str">
        <f t="shared" si="58"/>
        <v>沼宮内中中</v>
      </c>
      <c r="Z900" s="757" t="s">
        <v>5290</v>
      </c>
      <c r="AA900" s="769" t="str">
        <f t="shared" si="59"/>
        <v>ｻｻﾜﾀﾘ ﾐﾅ</v>
      </c>
    </row>
    <row r="901" spans="2:27" ht="17" customHeight="1">
      <c r="B901" s="757">
        <v>1061</v>
      </c>
      <c r="C901" s="757" t="s">
        <v>7269</v>
      </c>
      <c r="D901" s="757" t="s">
        <v>4109</v>
      </c>
      <c r="E901" s="757" t="s">
        <v>102</v>
      </c>
      <c r="F901" s="757">
        <v>1</v>
      </c>
      <c r="G901" s="757">
        <v>2</v>
      </c>
      <c r="H901" s="649" t="str">
        <f>IF($E901="","",(VLOOKUP($E901,所属・種目コード!$B$2:$D$160,3,0)))</f>
        <v>031122</v>
      </c>
      <c r="I901" t="s">
        <v>3592</v>
      </c>
      <c r="J901" s="758" t="str">
        <f t="shared" si="57"/>
        <v>厳美中中</v>
      </c>
      <c r="K901" s="757" t="s">
        <v>3171</v>
      </c>
      <c r="L901" s="13" t="str">
        <f t="shared" si="56"/>
        <v>ｻﾄｳ ﾊﾙｸ</v>
      </c>
      <c r="M901" s="772"/>
      <c r="O901" s="13"/>
      <c r="Q901" s="757" t="s">
        <v>6344</v>
      </c>
      <c r="R901" s="757" t="s">
        <v>5909</v>
      </c>
      <c r="S901" s="757" t="s">
        <v>178</v>
      </c>
      <c r="T901" s="757" t="s">
        <v>4414</v>
      </c>
      <c r="U901" s="757">
        <v>2</v>
      </c>
      <c r="W901" s="649" t="str">
        <f>IF($S901="","",(VLOOKUP($S901,所属・種目コード!$B$2:$D$160,3,0)))</f>
        <v>031137</v>
      </c>
      <c r="X901" t="s">
        <v>3592</v>
      </c>
      <c r="Y901" s="758" t="str">
        <f t="shared" si="58"/>
        <v>沼宮内中中</v>
      </c>
      <c r="Z901" s="757" t="s">
        <v>5291</v>
      </c>
      <c r="AA901" s="769" t="str">
        <f t="shared" si="59"/>
        <v>ﾀｶﾑﾗ ﾕｳﾅ</v>
      </c>
    </row>
    <row r="902" spans="2:27" ht="17" customHeight="1">
      <c r="B902" s="757">
        <v>1062</v>
      </c>
      <c r="C902" s="757" t="s">
        <v>7926</v>
      </c>
      <c r="D902" s="757" t="s">
        <v>4110</v>
      </c>
      <c r="E902" s="757" t="s">
        <v>102</v>
      </c>
      <c r="F902" s="757">
        <v>1</v>
      </c>
      <c r="G902" s="757">
        <v>2</v>
      </c>
      <c r="H902" s="649" t="str">
        <f>IF($E902="","",(VLOOKUP($E902,所属・種目コード!$B$2:$D$160,3,0)))</f>
        <v>031122</v>
      </c>
      <c r="I902" t="s">
        <v>3592</v>
      </c>
      <c r="J902" s="758" t="str">
        <f t="shared" si="57"/>
        <v>厳美中中</v>
      </c>
      <c r="K902" s="757" t="s">
        <v>3172</v>
      </c>
      <c r="L902" s="13" t="str">
        <f t="shared" si="56"/>
        <v>ｻﾄｳ ﾒｸﾞﾙ</v>
      </c>
      <c r="M902" s="772"/>
      <c r="O902" s="13"/>
      <c r="Q902" s="757" t="s">
        <v>6345</v>
      </c>
      <c r="R902" s="757" t="s">
        <v>5910</v>
      </c>
      <c r="S902" s="757" t="s">
        <v>178</v>
      </c>
      <c r="T902" s="757" t="s">
        <v>4414</v>
      </c>
      <c r="U902" s="757">
        <v>3</v>
      </c>
      <c r="W902" s="649" t="str">
        <f>IF($S902="","",(VLOOKUP($S902,所属・種目コード!$B$2:$D$160,3,0)))</f>
        <v>031137</v>
      </c>
      <c r="X902" t="s">
        <v>3592</v>
      </c>
      <c r="Y902" s="758" t="str">
        <f t="shared" si="58"/>
        <v>沼宮内中中</v>
      </c>
      <c r="Z902" s="757" t="s">
        <v>5292</v>
      </c>
      <c r="AA902" s="769" t="str">
        <f t="shared" si="59"/>
        <v>ﾀﾑﾗ ｱﾐ</v>
      </c>
    </row>
    <row r="903" spans="2:27" ht="17" customHeight="1">
      <c r="B903" s="757">
        <v>1063</v>
      </c>
      <c r="C903" s="757" t="s">
        <v>7815</v>
      </c>
      <c r="D903" s="757" t="s">
        <v>4111</v>
      </c>
      <c r="E903" s="757" t="s">
        <v>102</v>
      </c>
      <c r="F903" s="757">
        <v>1</v>
      </c>
      <c r="G903" s="757">
        <v>2</v>
      </c>
      <c r="H903" s="649" t="str">
        <f>IF($E903="","",(VLOOKUP($E903,所属・種目コード!$B$2:$D$160,3,0)))</f>
        <v>031122</v>
      </c>
      <c r="I903" t="s">
        <v>3592</v>
      </c>
      <c r="J903" s="758" t="str">
        <f t="shared" si="57"/>
        <v>厳美中中</v>
      </c>
      <c r="K903" s="757" t="s">
        <v>3173</v>
      </c>
      <c r="L903" s="13" t="str">
        <f t="shared" si="56"/>
        <v>ｼｽﾞｶﾞﾐ ﾀｸﾐ</v>
      </c>
      <c r="M903" s="772"/>
      <c r="O903" s="13"/>
      <c r="Q903" s="757" t="s">
        <v>6520</v>
      </c>
      <c r="R903" s="757" t="s">
        <v>5750</v>
      </c>
      <c r="S903" s="757" t="s">
        <v>178</v>
      </c>
      <c r="T903" s="757" t="s">
        <v>4414</v>
      </c>
      <c r="U903" s="757">
        <v>3</v>
      </c>
      <c r="W903" s="649" t="str">
        <f>IF($S903="","",(VLOOKUP($S903,所属・種目コード!$B$2:$D$160,3,0)))</f>
        <v>031137</v>
      </c>
      <c r="X903" t="s">
        <v>3592</v>
      </c>
      <c r="Y903" s="758" t="str">
        <f t="shared" si="58"/>
        <v>沼宮内中中</v>
      </c>
      <c r="Z903" s="757" t="s">
        <v>5056</v>
      </c>
      <c r="AA903" s="769" t="str">
        <f t="shared" si="59"/>
        <v>ﾊﾀﾅｶ ﾅﾅﾐ</v>
      </c>
    </row>
    <row r="904" spans="2:27" ht="17" customHeight="1">
      <c r="B904" s="757">
        <v>1097</v>
      </c>
      <c r="C904" s="757" t="s">
        <v>7270</v>
      </c>
      <c r="D904" s="757" t="s">
        <v>4112</v>
      </c>
      <c r="E904" s="757" t="s">
        <v>426</v>
      </c>
      <c r="F904" s="757">
        <v>1</v>
      </c>
      <c r="G904" s="757">
        <v>3</v>
      </c>
      <c r="H904" s="649" t="str">
        <f>IF($E904="","",(VLOOKUP($E904,所属・種目コード!$B$2:$D$160,3,0)))</f>
        <v>031230</v>
      </c>
      <c r="I904" t="s">
        <v>3592</v>
      </c>
      <c r="J904" s="758" t="str">
        <f t="shared" si="57"/>
        <v>盛岡仙北中中</v>
      </c>
      <c r="K904" s="757" t="s">
        <v>3174</v>
      </c>
      <c r="L904" s="13" t="str">
        <f t="shared" si="56"/>
        <v>ｵﾉ ｼｭｳﾄ</v>
      </c>
      <c r="M904" s="772"/>
      <c r="O904" s="13"/>
      <c r="Q904" s="757" t="s">
        <v>6346</v>
      </c>
      <c r="R904" s="757" t="s">
        <v>5911</v>
      </c>
      <c r="S904" s="757" t="s">
        <v>178</v>
      </c>
      <c r="T904" s="757" t="s">
        <v>4414</v>
      </c>
      <c r="U904" s="757">
        <v>3</v>
      </c>
      <c r="W904" s="649" t="str">
        <f>IF($S904="","",(VLOOKUP($S904,所属・種目コード!$B$2:$D$160,3,0)))</f>
        <v>031137</v>
      </c>
      <c r="X904" t="s">
        <v>3592</v>
      </c>
      <c r="Y904" s="758" t="str">
        <f t="shared" si="58"/>
        <v>沼宮内中中</v>
      </c>
      <c r="Z904" s="757" t="s">
        <v>5293</v>
      </c>
      <c r="AA904" s="769" t="str">
        <f t="shared" si="59"/>
        <v>ﾓﾘｺ ｻｷ</v>
      </c>
    </row>
    <row r="905" spans="2:27" ht="17" customHeight="1">
      <c r="B905" s="757">
        <v>1098</v>
      </c>
      <c r="C905" s="757" t="s">
        <v>7929</v>
      </c>
      <c r="D905" s="757" t="s">
        <v>4113</v>
      </c>
      <c r="E905" s="757" t="s">
        <v>426</v>
      </c>
      <c r="F905" s="757">
        <v>1</v>
      </c>
      <c r="G905" s="757">
        <v>3</v>
      </c>
      <c r="H905" s="649" t="str">
        <f>IF($E905="","",(VLOOKUP($E905,所属・種目コード!$B$2:$D$160,3,0)))</f>
        <v>031230</v>
      </c>
      <c r="I905" t="s">
        <v>3592</v>
      </c>
      <c r="J905" s="758" t="str">
        <f t="shared" si="57"/>
        <v>盛岡仙北中中</v>
      </c>
      <c r="K905" s="757" t="s">
        <v>3175</v>
      </c>
      <c r="L905" s="13" t="str">
        <f t="shared" si="56"/>
        <v>ｸﾄﾞｳ ﾘﾂ</v>
      </c>
      <c r="M905" s="772"/>
      <c r="O905" s="13"/>
      <c r="Q905" s="757" t="s">
        <v>6347</v>
      </c>
      <c r="R905" s="757" t="s">
        <v>5912</v>
      </c>
      <c r="S905" s="757" t="s">
        <v>424</v>
      </c>
      <c r="T905" s="757" t="s">
        <v>4414</v>
      </c>
      <c r="U905" s="757">
        <v>1</v>
      </c>
      <c r="W905" s="649" t="str">
        <f>IF($S905="","",(VLOOKUP($S905,所属・種目コード!$B$2:$D$160,3,0)))</f>
        <v>031227</v>
      </c>
      <c r="X905" t="s">
        <v>3592</v>
      </c>
      <c r="Y905" s="758" t="str">
        <f t="shared" si="58"/>
        <v>盛岡下橋中中</v>
      </c>
      <c r="Z905" s="757" t="s">
        <v>5294</v>
      </c>
      <c r="AA905" s="769" t="str">
        <f t="shared" si="59"/>
        <v>ｶｸﾀ ｻｸﾗｺ</v>
      </c>
    </row>
    <row r="906" spans="2:27" ht="17" customHeight="1">
      <c r="B906" s="757">
        <v>1099</v>
      </c>
      <c r="C906" s="757" t="s">
        <v>7271</v>
      </c>
      <c r="D906" s="757" t="s">
        <v>4114</v>
      </c>
      <c r="E906" s="757" t="s">
        <v>426</v>
      </c>
      <c r="F906" s="757">
        <v>1</v>
      </c>
      <c r="G906" s="757">
        <v>3</v>
      </c>
      <c r="H906" s="649" t="str">
        <f>IF($E906="","",(VLOOKUP($E906,所属・種目コード!$B$2:$D$160,3,0)))</f>
        <v>031230</v>
      </c>
      <c r="I906" t="s">
        <v>3592</v>
      </c>
      <c r="J906" s="758" t="str">
        <f t="shared" si="57"/>
        <v>盛岡仙北中中</v>
      </c>
      <c r="K906" s="757" t="s">
        <v>3176</v>
      </c>
      <c r="L906" s="13" t="str">
        <f t="shared" si="56"/>
        <v>ﾀｶﾑﾗ ﾀﾞｲﾁ</v>
      </c>
      <c r="M906" s="772"/>
      <c r="O906" s="13"/>
      <c r="Q906" s="757" t="s">
        <v>6348</v>
      </c>
      <c r="R906" s="757" t="s">
        <v>5913</v>
      </c>
      <c r="S906" s="757" t="s">
        <v>424</v>
      </c>
      <c r="T906" s="757" t="s">
        <v>4414</v>
      </c>
      <c r="U906" s="757">
        <v>1</v>
      </c>
      <c r="W906" s="649" t="str">
        <f>IF($S906="","",(VLOOKUP($S906,所属・種目コード!$B$2:$D$160,3,0)))</f>
        <v>031227</v>
      </c>
      <c r="X906" t="s">
        <v>3592</v>
      </c>
      <c r="Y906" s="758" t="str">
        <f t="shared" si="58"/>
        <v>盛岡下橋中中</v>
      </c>
      <c r="Z906" s="757" t="s">
        <v>5295</v>
      </c>
      <c r="AA906" s="769" t="str">
        <f t="shared" si="59"/>
        <v>ｶﾈﾑﾗ ｿﾜ</v>
      </c>
    </row>
    <row r="907" spans="2:27" ht="17" customHeight="1">
      <c r="B907" s="757">
        <v>1100</v>
      </c>
      <c r="C907" s="757" t="s">
        <v>7272</v>
      </c>
      <c r="D907" s="757" t="s">
        <v>4115</v>
      </c>
      <c r="E907" s="757" t="s">
        <v>426</v>
      </c>
      <c r="F907" s="757">
        <v>1</v>
      </c>
      <c r="G907" s="757">
        <v>3</v>
      </c>
      <c r="H907" s="649" t="str">
        <f>IF($E907="","",(VLOOKUP($E907,所属・種目コード!$B$2:$D$160,3,0)))</f>
        <v>031230</v>
      </c>
      <c r="I907" t="s">
        <v>3592</v>
      </c>
      <c r="J907" s="758" t="str">
        <f t="shared" si="57"/>
        <v>盛岡仙北中中</v>
      </c>
      <c r="K907" s="757" t="s">
        <v>3177</v>
      </c>
      <c r="L907" s="13" t="str">
        <f t="shared" si="56"/>
        <v>ﾅｶｻﾞﾜ ｼﾞｭﾝﾍﾟｲ</v>
      </c>
      <c r="M907" s="772"/>
      <c r="O907" s="13"/>
      <c r="Q907" s="757" t="s">
        <v>6349</v>
      </c>
      <c r="R907" s="757" t="s">
        <v>5914</v>
      </c>
      <c r="S907" s="757" t="s">
        <v>424</v>
      </c>
      <c r="T907" s="757" t="s">
        <v>4414</v>
      </c>
      <c r="U907" s="757">
        <v>1</v>
      </c>
      <c r="W907" s="649" t="str">
        <f>IF($S907="","",(VLOOKUP($S907,所属・種目コード!$B$2:$D$160,3,0)))</f>
        <v>031227</v>
      </c>
      <c r="X907" t="s">
        <v>3592</v>
      </c>
      <c r="Y907" s="758" t="str">
        <f t="shared" si="58"/>
        <v>盛岡下橋中中</v>
      </c>
      <c r="Z907" s="757" t="s">
        <v>5296</v>
      </c>
      <c r="AA907" s="769" t="str">
        <f t="shared" si="59"/>
        <v>ｶﾜｼﾏ ﾘｮｳｶ</v>
      </c>
    </row>
    <row r="908" spans="2:27" ht="17" customHeight="1">
      <c r="B908" s="757">
        <v>1101</v>
      </c>
      <c r="C908" s="757" t="s">
        <v>7273</v>
      </c>
      <c r="D908" s="757" t="s">
        <v>4116</v>
      </c>
      <c r="E908" s="757" t="s">
        <v>426</v>
      </c>
      <c r="F908" s="757">
        <v>1</v>
      </c>
      <c r="G908" s="757">
        <v>3</v>
      </c>
      <c r="H908" s="649" t="str">
        <f>IF($E908="","",(VLOOKUP($E908,所属・種目コード!$B$2:$D$160,3,0)))</f>
        <v>031230</v>
      </c>
      <c r="I908" t="s">
        <v>3592</v>
      </c>
      <c r="J908" s="758" t="str">
        <f t="shared" si="57"/>
        <v>盛岡仙北中中</v>
      </c>
      <c r="K908" s="757" t="s">
        <v>3178</v>
      </c>
      <c r="L908" s="13" t="str">
        <f t="shared" si="56"/>
        <v>ﾆｼｮｳｼﾞ ﾋｻｼ</v>
      </c>
      <c r="M908" s="772"/>
      <c r="O908" s="13"/>
      <c r="Q908" s="757" t="s">
        <v>8042</v>
      </c>
      <c r="R908" s="757" t="s">
        <v>5915</v>
      </c>
      <c r="S908" s="757" t="s">
        <v>424</v>
      </c>
      <c r="T908" s="757" t="s">
        <v>4414</v>
      </c>
      <c r="U908" s="757">
        <v>1</v>
      </c>
      <c r="W908" s="649" t="str">
        <f>IF($S908="","",(VLOOKUP($S908,所属・種目コード!$B$2:$D$160,3,0)))</f>
        <v>031227</v>
      </c>
      <c r="X908" t="s">
        <v>3592</v>
      </c>
      <c r="Y908" s="758" t="str">
        <f t="shared" si="58"/>
        <v>盛岡下橋中中</v>
      </c>
      <c r="Z908" s="757" t="s">
        <v>5297</v>
      </c>
      <c r="AA908" s="769" t="str">
        <f t="shared" si="59"/>
        <v>ｻﾄｳ ｱﾔ</v>
      </c>
    </row>
    <row r="909" spans="2:27" ht="17" customHeight="1">
      <c r="B909" s="757">
        <v>1102</v>
      </c>
      <c r="C909" s="757" t="s">
        <v>7274</v>
      </c>
      <c r="D909" s="757" t="s">
        <v>4117</v>
      </c>
      <c r="E909" s="757" t="s">
        <v>426</v>
      </c>
      <c r="F909" s="757">
        <v>1</v>
      </c>
      <c r="G909" s="757">
        <v>3</v>
      </c>
      <c r="H909" s="649" t="str">
        <f>IF($E909="","",(VLOOKUP($E909,所属・種目コード!$B$2:$D$160,3,0)))</f>
        <v>031230</v>
      </c>
      <c r="I909" t="s">
        <v>3592</v>
      </c>
      <c r="J909" s="758" t="str">
        <f t="shared" si="57"/>
        <v>盛岡仙北中中</v>
      </c>
      <c r="K909" s="757" t="s">
        <v>3179</v>
      </c>
      <c r="L909" s="13" t="str">
        <f t="shared" si="56"/>
        <v>ﾏﾂｲ ﾕｳﾀﾞｲ</v>
      </c>
      <c r="M909" s="772"/>
      <c r="O909" s="13"/>
      <c r="Q909" s="757" t="s">
        <v>6350</v>
      </c>
      <c r="R909" s="757" t="s">
        <v>5916</v>
      </c>
      <c r="S909" s="757" t="s">
        <v>424</v>
      </c>
      <c r="T909" s="757" t="s">
        <v>4414</v>
      </c>
      <c r="U909" s="757">
        <v>1</v>
      </c>
      <c r="W909" s="649" t="str">
        <f>IF($S909="","",(VLOOKUP($S909,所属・種目コード!$B$2:$D$160,3,0)))</f>
        <v>031227</v>
      </c>
      <c r="X909" t="s">
        <v>3592</v>
      </c>
      <c r="Y909" s="758" t="str">
        <f t="shared" si="58"/>
        <v>盛岡下橋中中</v>
      </c>
      <c r="Z909" s="757" t="s">
        <v>5298</v>
      </c>
      <c r="AA909" s="769" t="str">
        <f t="shared" si="59"/>
        <v>ｼﾓﾀﾞ ﾜｶ</v>
      </c>
    </row>
    <row r="910" spans="2:27" ht="17" customHeight="1">
      <c r="B910" s="757">
        <v>1103</v>
      </c>
      <c r="C910" s="757" t="s">
        <v>7275</v>
      </c>
      <c r="D910" s="757" t="s">
        <v>4118</v>
      </c>
      <c r="E910" s="757" t="s">
        <v>426</v>
      </c>
      <c r="F910" s="757">
        <v>1</v>
      </c>
      <c r="G910" s="757">
        <v>3</v>
      </c>
      <c r="H910" s="649" t="str">
        <f>IF($E910="","",(VLOOKUP($E910,所属・種目コード!$B$2:$D$160,3,0)))</f>
        <v>031230</v>
      </c>
      <c r="I910" t="s">
        <v>3592</v>
      </c>
      <c r="J910" s="758" t="str">
        <f t="shared" si="57"/>
        <v>盛岡仙北中中</v>
      </c>
      <c r="K910" s="757" t="s">
        <v>3180</v>
      </c>
      <c r="L910" s="13" t="str">
        <f t="shared" si="56"/>
        <v>ﾏﾂｵ ﾕｳｷ</v>
      </c>
      <c r="M910" s="772"/>
      <c r="O910" s="13"/>
      <c r="Q910" s="757" t="s">
        <v>6351</v>
      </c>
      <c r="R910" s="757" t="s">
        <v>5917</v>
      </c>
      <c r="S910" s="757" t="s">
        <v>424</v>
      </c>
      <c r="T910" s="757" t="s">
        <v>4414</v>
      </c>
      <c r="U910" s="757">
        <v>1</v>
      </c>
      <c r="W910" s="649" t="str">
        <f>IF($S910="","",(VLOOKUP($S910,所属・種目コード!$B$2:$D$160,3,0)))</f>
        <v>031227</v>
      </c>
      <c r="X910" t="s">
        <v>3592</v>
      </c>
      <c r="Y910" s="758" t="str">
        <f t="shared" si="58"/>
        <v>盛岡下橋中中</v>
      </c>
      <c r="Z910" s="757" t="s">
        <v>5299</v>
      </c>
      <c r="AA910" s="769" t="str">
        <f t="shared" si="59"/>
        <v>ﾌｼﾞﾑﾗ ﾅｵ</v>
      </c>
    </row>
    <row r="911" spans="2:27" ht="17" customHeight="1">
      <c r="B911" s="757">
        <v>1104</v>
      </c>
      <c r="C911" s="757" t="s">
        <v>7276</v>
      </c>
      <c r="D911" s="757" t="s">
        <v>4119</v>
      </c>
      <c r="E911" s="757" t="s">
        <v>426</v>
      </c>
      <c r="F911" s="757">
        <v>1</v>
      </c>
      <c r="G911" s="757">
        <v>2</v>
      </c>
      <c r="H911" s="649" t="str">
        <f>IF($E911="","",(VLOOKUP($E911,所属・種目コード!$B$2:$D$160,3,0)))</f>
        <v>031230</v>
      </c>
      <c r="I911" t="s">
        <v>3592</v>
      </c>
      <c r="J911" s="758" t="str">
        <f t="shared" si="57"/>
        <v>盛岡仙北中中</v>
      </c>
      <c r="K911" s="757" t="s">
        <v>3181</v>
      </c>
      <c r="L911" s="13" t="str">
        <f t="shared" si="56"/>
        <v>ｻﾄｳ ｿｳｼ</v>
      </c>
      <c r="M911" s="772"/>
      <c r="O911" s="13"/>
      <c r="Q911" s="757" t="s">
        <v>2193</v>
      </c>
      <c r="R911" s="757" t="s">
        <v>1976</v>
      </c>
      <c r="S911" s="757" t="s">
        <v>418</v>
      </c>
      <c r="T911" s="757" t="s">
        <v>4414</v>
      </c>
      <c r="U911" s="757">
        <v>2</v>
      </c>
      <c r="W911" s="649" t="str">
        <f>IF($S911="","",(VLOOKUP($S911,所属・種目コード!$B$2:$D$160,3,0)))</f>
        <v>031221</v>
      </c>
      <c r="X911" t="s">
        <v>3592</v>
      </c>
      <c r="Y911" s="758" t="str">
        <f t="shared" si="58"/>
        <v>盛岡河南中中</v>
      </c>
      <c r="Z911" s="757" t="s">
        <v>5300</v>
      </c>
      <c r="AA911" s="769" t="str">
        <f t="shared" si="59"/>
        <v>ｲｼｶﾜ ﾐｽﾞｷ</v>
      </c>
    </row>
    <row r="912" spans="2:27" ht="17" customHeight="1">
      <c r="B912" s="757">
        <v>1105</v>
      </c>
      <c r="C912" s="757" t="s">
        <v>7277</v>
      </c>
      <c r="D912" s="757" t="s">
        <v>4120</v>
      </c>
      <c r="E912" s="757" t="s">
        <v>342</v>
      </c>
      <c r="F912" s="757">
        <v>1</v>
      </c>
      <c r="G912" s="757">
        <v>3</v>
      </c>
      <c r="H912" s="649" t="str">
        <f>IF($E912="","",(VLOOKUP($E912,所属・種目コード!$B$2:$D$160,3,0)))</f>
        <v>031180</v>
      </c>
      <c r="I912" t="s">
        <v>3592</v>
      </c>
      <c r="J912" s="758" t="str">
        <f t="shared" si="57"/>
        <v>遠野東中中</v>
      </c>
      <c r="K912" s="757" t="s">
        <v>3182</v>
      </c>
      <c r="L912" s="13" t="str">
        <f t="shared" si="56"/>
        <v>ｷｸﾁ ﾀﾞｲﾁ</v>
      </c>
      <c r="M912" s="772"/>
      <c r="O912" s="13"/>
      <c r="Q912" s="757" t="s">
        <v>2194</v>
      </c>
      <c r="R912" s="757" t="s">
        <v>1977</v>
      </c>
      <c r="S912" s="757" t="s">
        <v>418</v>
      </c>
      <c r="T912" s="757" t="s">
        <v>4414</v>
      </c>
      <c r="U912" s="757">
        <v>2</v>
      </c>
      <c r="W912" s="649" t="str">
        <f>IF($S912="","",(VLOOKUP($S912,所属・種目コード!$B$2:$D$160,3,0)))</f>
        <v>031221</v>
      </c>
      <c r="X912" t="s">
        <v>3592</v>
      </c>
      <c r="Y912" s="758" t="str">
        <f t="shared" si="58"/>
        <v>盛岡河南中中</v>
      </c>
      <c r="Z912" s="757" t="s">
        <v>5301</v>
      </c>
      <c r="AA912" s="769" t="str">
        <f t="shared" si="59"/>
        <v>ｵﾀﾞﾅｶ ｻｲ</v>
      </c>
    </row>
    <row r="913" spans="2:27" ht="17" customHeight="1">
      <c r="B913" s="757">
        <v>1106</v>
      </c>
      <c r="C913" s="757" t="s">
        <v>7816</v>
      </c>
      <c r="D913" s="757" t="s">
        <v>1049</v>
      </c>
      <c r="E913" s="757" t="s">
        <v>342</v>
      </c>
      <c r="F913" s="757">
        <v>1</v>
      </c>
      <c r="G913" s="757">
        <v>3</v>
      </c>
      <c r="H913" s="649" t="str">
        <f>IF($E913="","",(VLOOKUP($E913,所属・種目コード!$B$2:$D$160,3,0)))</f>
        <v>031180</v>
      </c>
      <c r="I913" t="s">
        <v>3592</v>
      </c>
      <c r="J913" s="758" t="str">
        <f t="shared" si="57"/>
        <v>遠野東中中</v>
      </c>
      <c r="K913" s="757" t="s">
        <v>2811</v>
      </c>
      <c r="L913" s="13" t="str">
        <f t="shared" si="56"/>
        <v>ｻｻｷ ｼｮｳｾｲ</v>
      </c>
      <c r="M913" s="772"/>
      <c r="O913" s="13"/>
      <c r="Q913" s="757" t="s">
        <v>2195</v>
      </c>
      <c r="R913" s="757" t="s">
        <v>1978</v>
      </c>
      <c r="S913" s="757" t="s">
        <v>418</v>
      </c>
      <c r="T913" s="757" t="s">
        <v>4414</v>
      </c>
      <c r="U913" s="757">
        <v>2</v>
      </c>
      <c r="W913" s="649" t="str">
        <f>IF($S913="","",(VLOOKUP($S913,所属・種目コード!$B$2:$D$160,3,0)))</f>
        <v>031221</v>
      </c>
      <c r="X913" t="s">
        <v>3592</v>
      </c>
      <c r="Y913" s="758" t="str">
        <f t="shared" si="58"/>
        <v>盛岡河南中中</v>
      </c>
      <c r="Z913" s="757" t="s">
        <v>5302</v>
      </c>
      <c r="AA913" s="769" t="str">
        <f t="shared" si="59"/>
        <v>ｶﾜﾑﾗ ﾁｻ</v>
      </c>
    </row>
    <row r="914" spans="2:27" ht="17" customHeight="1">
      <c r="B914" s="757">
        <v>1107</v>
      </c>
      <c r="C914" s="757" t="s">
        <v>7817</v>
      </c>
      <c r="D914" s="757" t="s">
        <v>1049</v>
      </c>
      <c r="E914" s="757" t="s">
        <v>342</v>
      </c>
      <c r="F914" s="757">
        <v>1</v>
      </c>
      <c r="G914" s="757">
        <v>3</v>
      </c>
      <c r="H914" s="649" t="str">
        <f>IF($E914="","",(VLOOKUP($E914,所属・種目コード!$B$2:$D$160,3,0)))</f>
        <v>031180</v>
      </c>
      <c r="I914" t="s">
        <v>3592</v>
      </c>
      <c r="J914" s="758" t="str">
        <f t="shared" si="57"/>
        <v>遠野東中中</v>
      </c>
      <c r="K914" s="757" t="s">
        <v>2811</v>
      </c>
      <c r="L914" s="13" t="str">
        <f t="shared" si="56"/>
        <v>ｻｻｷ ｼｮｳｾｲ</v>
      </c>
      <c r="M914" s="772"/>
      <c r="O914" s="13"/>
      <c r="Q914" s="757" t="s">
        <v>2189</v>
      </c>
      <c r="R914" s="757" t="s">
        <v>1971</v>
      </c>
      <c r="S914" s="757" t="s">
        <v>418</v>
      </c>
      <c r="T914" s="757" t="s">
        <v>4414</v>
      </c>
      <c r="U914" s="757">
        <v>3</v>
      </c>
      <c r="W914" s="649" t="str">
        <f>IF($S914="","",(VLOOKUP($S914,所属・種目コード!$B$2:$D$160,3,0)))</f>
        <v>031221</v>
      </c>
      <c r="X914" t="s">
        <v>3592</v>
      </c>
      <c r="Y914" s="758" t="str">
        <f t="shared" si="58"/>
        <v>盛岡河南中中</v>
      </c>
      <c r="Z914" s="757" t="s">
        <v>5303</v>
      </c>
      <c r="AA914" s="769" t="str">
        <f t="shared" si="59"/>
        <v>ｻﾜﾀﾞ ｱﾕﾑ</v>
      </c>
    </row>
    <row r="915" spans="2:27" ht="17" customHeight="1">
      <c r="B915" s="757">
        <v>1108</v>
      </c>
      <c r="C915" s="757" t="s">
        <v>7818</v>
      </c>
      <c r="D915" s="757" t="s">
        <v>4121</v>
      </c>
      <c r="E915" s="757" t="s">
        <v>342</v>
      </c>
      <c r="F915" s="757">
        <v>1</v>
      </c>
      <c r="G915" s="757">
        <v>3</v>
      </c>
      <c r="H915" s="649" t="str">
        <f>IF($E915="","",(VLOOKUP($E915,所属・種目コード!$B$2:$D$160,3,0)))</f>
        <v>031180</v>
      </c>
      <c r="I915" t="s">
        <v>3592</v>
      </c>
      <c r="J915" s="758" t="str">
        <f t="shared" si="57"/>
        <v>遠野東中中</v>
      </c>
      <c r="K915" s="757" t="s">
        <v>3183</v>
      </c>
      <c r="L915" s="13" t="str">
        <f t="shared" si="56"/>
        <v>ｻｻｷ ﾀｲｾｲ</v>
      </c>
      <c r="M915" s="772"/>
      <c r="O915" s="13"/>
      <c r="Q915" s="757" t="s">
        <v>2190</v>
      </c>
      <c r="R915" s="757" t="s">
        <v>1972</v>
      </c>
      <c r="S915" s="757" t="s">
        <v>418</v>
      </c>
      <c r="T915" s="757" t="s">
        <v>4414</v>
      </c>
      <c r="U915" s="757">
        <v>3</v>
      </c>
      <c r="W915" s="649" t="str">
        <f>IF($S915="","",(VLOOKUP($S915,所属・種目コード!$B$2:$D$160,3,0)))</f>
        <v>031221</v>
      </c>
      <c r="X915" t="s">
        <v>3592</v>
      </c>
      <c r="Y915" s="758" t="str">
        <f t="shared" si="58"/>
        <v>盛岡河南中中</v>
      </c>
      <c r="Z915" s="757" t="s">
        <v>5304</v>
      </c>
      <c r="AA915" s="769" t="str">
        <f t="shared" si="59"/>
        <v>ﾁﾊﾞ ｱﾔｴ</v>
      </c>
    </row>
    <row r="916" spans="2:27" ht="17" customHeight="1">
      <c r="B916" s="757">
        <v>1109</v>
      </c>
      <c r="C916" s="757" t="s">
        <v>7278</v>
      </c>
      <c r="D916" s="757" t="s">
        <v>4122</v>
      </c>
      <c r="E916" s="757" t="s">
        <v>342</v>
      </c>
      <c r="F916" s="757">
        <v>1</v>
      </c>
      <c r="G916" s="757">
        <v>3</v>
      </c>
      <c r="H916" s="649" t="str">
        <f>IF($E916="","",(VLOOKUP($E916,所属・種目コード!$B$2:$D$160,3,0)))</f>
        <v>031180</v>
      </c>
      <c r="I916" t="s">
        <v>3592</v>
      </c>
      <c r="J916" s="758" t="str">
        <f t="shared" si="57"/>
        <v>遠野東中中</v>
      </c>
      <c r="K916" s="757" t="s">
        <v>3184</v>
      </c>
      <c r="L916" s="13" t="str">
        <f t="shared" si="56"/>
        <v>ｽｽﾞｷ ｼﾝﾀ</v>
      </c>
      <c r="M916" s="772"/>
      <c r="O916" s="13"/>
      <c r="Q916" s="757" t="s">
        <v>6519</v>
      </c>
      <c r="R916" s="757" t="s">
        <v>1973</v>
      </c>
      <c r="S916" s="757" t="s">
        <v>418</v>
      </c>
      <c r="T916" s="757" t="s">
        <v>4414</v>
      </c>
      <c r="U916" s="757">
        <v>3</v>
      </c>
      <c r="W916" s="649" t="str">
        <f>IF($S916="","",(VLOOKUP($S916,所属・種目コード!$B$2:$D$160,3,0)))</f>
        <v>031221</v>
      </c>
      <c r="X916" t="s">
        <v>3592</v>
      </c>
      <c r="Y916" s="758" t="str">
        <f t="shared" si="58"/>
        <v>盛岡河南中中</v>
      </c>
      <c r="Z916" s="757" t="s">
        <v>5305</v>
      </c>
      <c r="AA916" s="769" t="str">
        <f t="shared" si="59"/>
        <v>ﾂﾙﾀ ｻｸﾗ</v>
      </c>
    </row>
    <row r="917" spans="2:27" ht="17" customHeight="1">
      <c r="B917" s="757">
        <v>1110</v>
      </c>
      <c r="C917" s="757" t="s">
        <v>7279</v>
      </c>
      <c r="D917" s="757" t="s">
        <v>4123</v>
      </c>
      <c r="E917" s="757" t="s">
        <v>342</v>
      </c>
      <c r="F917" s="757">
        <v>1</v>
      </c>
      <c r="G917" s="757">
        <v>3</v>
      </c>
      <c r="H917" s="649" t="str">
        <f>IF($E917="","",(VLOOKUP($E917,所属・種目コード!$B$2:$D$160,3,0)))</f>
        <v>031180</v>
      </c>
      <c r="I917" t="s">
        <v>3592</v>
      </c>
      <c r="J917" s="758" t="str">
        <f t="shared" si="57"/>
        <v>遠野東中中</v>
      </c>
      <c r="K917" s="757" t="s">
        <v>3185</v>
      </c>
      <c r="L917" s="13" t="str">
        <f t="shared" si="56"/>
        <v>ﾄﾒﾊﾞ ﾄﾒﾊﾞ</v>
      </c>
      <c r="M917" s="772"/>
      <c r="O917" s="13"/>
      <c r="Q917" s="757" t="s">
        <v>2196</v>
      </c>
      <c r="R917" s="757" t="s">
        <v>1979</v>
      </c>
      <c r="S917" s="757" t="s">
        <v>418</v>
      </c>
      <c r="T917" s="757" t="s">
        <v>4414</v>
      </c>
      <c r="U917" s="757">
        <v>2</v>
      </c>
      <c r="W917" s="649" t="str">
        <f>IF($S917="","",(VLOOKUP($S917,所属・種目コード!$B$2:$D$160,3,0)))</f>
        <v>031221</v>
      </c>
      <c r="X917" t="s">
        <v>3592</v>
      </c>
      <c r="Y917" s="758" t="str">
        <f t="shared" si="58"/>
        <v>盛岡河南中中</v>
      </c>
      <c r="Z917" s="757" t="s">
        <v>5306</v>
      </c>
      <c r="AA917" s="769" t="str">
        <f t="shared" si="59"/>
        <v>ﾆﾀﾅｲ ﾒｲ</v>
      </c>
    </row>
    <row r="918" spans="2:27" ht="17" customHeight="1">
      <c r="B918" s="757">
        <v>1111</v>
      </c>
      <c r="C918" s="757" t="s">
        <v>7280</v>
      </c>
      <c r="D918" s="757" t="s">
        <v>4124</v>
      </c>
      <c r="E918" s="757" t="s">
        <v>342</v>
      </c>
      <c r="F918" s="757">
        <v>1</v>
      </c>
      <c r="G918" s="757">
        <v>3</v>
      </c>
      <c r="H918" s="649" t="str">
        <f>IF($E918="","",(VLOOKUP($E918,所属・種目コード!$B$2:$D$160,3,0)))</f>
        <v>031180</v>
      </c>
      <c r="I918" t="s">
        <v>3592</v>
      </c>
      <c r="J918" s="758" t="str">
        <f t="shared" si="57"/>
        <v>遠野東中中</v>
      </c>
      <c r="K918" s="757" t="s">
        <v>3186</v>
      </c>
      <c r="L918" s="13" t="str">
        <f t="shared" si="56"/>
        <v>ﾔﾏｻﾞｷ ｺｳﾖｳ</v>
      </c>
      <c r="M918" s="772"/>
      <c r="O918" s="13"/>
      <c r="Q918" s="757" t="s">
        <v>6352</v>
      </c>
      <c r="R918" s="757" t="s">
        <v>5918</v>
      </c>
      <c r="S918" s="757" t="s">
        <v>418</v>
      </c>
      <c r="T918" s="757" t="s">
        <v>4414</v>
      </c>
      <c r="U918" s="757">
        <v>3</v>
      </c>
      <c r="W918" s="649" t="str">
        <f>IF($S918="","",(VLOOKUP($S918,所属・種目コード!$B$2:$D$160,3,0)))</f>
        <v>031221</v>
      </c>
      <c r="X918" t="s">
        <v>3592</v>
      </c>
      <c r="Y918" s="758" t="str">
        <f t="shared" si="58"/>
        <v>盛岡河南中中</v>
      </c>
      <c r="Z918" s="757" t="s">
        <v>5307</v>
      </c>
      <c r="AA918" s="769" t="str">
        <f t="shared" si="59"/>
        <v>ﾎｿﾉ ｻｸﾗ</v>
      </c>
    </row>
    <row r="919" spans="2:27" ht="17" customHeight="1">
      <c r="B919" s="757">
        <v>1112</v>
      </c>
      <c r="C919" s="757" t="s">
        <v>7281</v>
      </c>
      <c r="D919" s="757" t="s">
        <v>4125</v>
      </c>
      <c r="E919" s="757" t="s">
        <v>342</v>
      </c>
      <c r="F919" s="757">
        <v>1</v>
      </c>
      <c r="G919" s="757">
        <v>2</v>
      </c>
      <c r="H919" s="649" t="str">
        <f>IF($E919="","",(VLOOKUP($E919,所属・種目コード!$B$2:$D$160,3,0)))</f>
        <v>031180</v>
      </c>
      <c r="I919" t="s">
        <v>3592</v>
      </c>
      <c r="J919" s="758" t="str">
        <f t="shared" si="57"/>
        <v>遠野東中中</v>
      </c>
      <c r="K919" s="757" t="s">
        <v>3187</v>
      </c>
      <c r="L919" s="13" t="str">
        <f t="shared" si="56"/>
        <v>ｷｸﾁ ﾕｳﾋ</v>
      </c>
      <c r="M919" s="772"/>
      <c r="O919" s="13"/>
      <c r="Q919" s="757" t="s">
        <v>2191</v>
      </c>
      <c r="R919" s="757" t="s">
        <v>1974</v>
      </c>
      <c r="S919" s="757" t="s">
        <v>418</v>
      </c>
      <c r="T919" s="757" t="s">
        <v>4414</v>
      </c>
      <c r="U919" s="757">
        <v>3</v>
      </c>
      <c r="W919" s="649" t="str">
        <f>IF($S919="","",(VLOOKUP($S919,所属・種目コード!$B$2:$D$160,3,0)))</f>
        <v>031221</v>
      </c>
      <c r="X919" t="s">
        <v>3592</v>
      </c>
      <c r="Y919" s="758" t="str">
        <f t="shared" si="58"/>
        <v>盛岡河南中中</v>
      </c>
      <c r="Z919" s="757" t="s">
        <v>5308</v>
      </c>
      <c r="AA919" s="769" t="str">
        <f t="shared" si="59"/>
        <v>ﾔﾏﾀﾞ ﾕｲ</v>
      </c>
    </row>
    <row r="920" spans="2:27" ht="17" customHeight="1">
      <c r="B920" s="757">
        <v>1113</v>
      </c>
      <c r="C920" s="757" t="s">
        <v>7282</v>
      </c>
      <c r="D920" s="757" t="s">
        <v>4126</v>
      </c>
      <c r="E920" s="757" t="s">
        <v>253</v>
      </c>
      <c r="F920" s="757">
        <v>1</v>
      </c>
      <c r="G920" s="757">
        <v>3</v>
      </c>
      <c r="H920" s="649" t="str">
        <f>IF($E920="","",(VLOOKUP($E920,所属・種目コード!$B$2:$D$160,3,0)))</f>
        <v>031155</v>
      </c>
      <c r="I920" t="s">
        <v>3592</v>
      </c>
      <c r="J920" s="758" t="str">
        <f t="shared" si="57"/>
        <v>北上和賀東中中</v>
      </c>
      <c r="K920" s="757" t="s">
        <v>3188</v>
      </c>
      <c r="L920" s="13" t="str">
        <f t="shared" si="56"/>
        <v>ｲﾄｳ ｺｳﾀ</v>
      </c>
      <c r="M920" s="772"/>
      <c r="O920" s="13"/>
      <c r="Q920" s="757" t="s">
        <v>2192</v>
      </c>
      <c r="R920" s="757" t="s">
        <v>1975</v>
      </c>
      <c r="S920" s="757" t="s">
        <v>418</v>
      </c>
      <c r="T920" s="757" t="s">
        <v>4414</v>
      </c>
      <c r="U920" s="757">
        <v>3</v>
      </c>
      <c r="W920" s="649" t="str">
        <f>IF($S920="","",(VLOOKUP($S920,所属・種目コード!$B$2:$D$160,3,0)))</f>
        <v>031221</v>
      </c>
      <c r="X920" t="s">
        <v>3592</v>
      </c>
      <c r="Y920" s="758" t="str">
        <f t="shared" si="58"/>
        <v>盛岡河南中中</v>
      </c>
      <c r="Z920" s="757" t="s">
        <v>5309</v>
      </c>
      <c r="AA920" s="769" t="str">
        <f t="shared" si="59"/>
        <v>ﾖｼﾀﾞ ｶｻﾞﾈ</v>
      </c>
    </row>
    <row r="921" spans="2:27" ht="17" customHeight="1">
      <c r="B921" s="757">
        <v>1114</v>
      </c>
      <c r="C921" s="757" t="s">
        <v>7925</v>
      </c>
      <c r="D921" s="757" t="s">
        <v>1705</v>
      </c>
      <c r="E921" s="757" t="s">
        <v>253</v>
      </c>
      <c r="F921" s="757">
        <v>1</v>
      </c>
      <c r="G921" s="757">
        <v>3</v>
      </c>
      <c r="H921" s="649" t="str">
        <f>IF($E921="","",(VLOOKUP($E921,所属・種目コード!$B$2:$D$160,3,0)))</f>
        <v>031155</v>
      </c>
      <c r="I921" t="s">
        <v>3592</v>
      </c>
      <c r="J921" s="758" t="str">
        <f t="shared" si="57"/>
        <v>北上和賀東中中</v>
      </c>
      <c r="K921" s="757" t="s">
        <v>3189</v>
      </c>
      <c r="L921" s="13" t="str">
        <f t="shared" si="56"/>
        <v>ｻｲﾄｳ ｼｭｳ</v>
      </c>
      <c r="M921" s="772"/>
      <c r="O921" s="13"/>
      <c r="Q921" s="757" t="s">
        <v>6353</v>
      </c>
      <c r="R921" s="757" t="s">
        <v>5919</v>
      </c>
      <c r="S921" s="757" t="s">
        <v>418</v>
      </c>
      <c r="T921" s="757" t="s">
        <v>4414</v>
      </c>
      <c r="U921" s="757">
        <v>3</v>
      </c>
      <c r="W921" s="649" t="str">
        <f>IF($S921="","",(VLOOKUP($S921,所属・種目コード!$B$2:$D$160,3,0)))</f>
        <v>031221</v>
      </c>
      <c r="X921" t="s">
        <v>3592</v>
      </c>
      <c r="Y921" s="758" t="str">
        <f t="shared" si="58"/>
        <v>盛岡河南中中</v>
      </c>
      <c r="Z921" s="757" t="s">
        <v>5310</v>
      </c>
      <c r="AA921" s="769" t="str">
        <f t="shared" si="59"/>
        <v>ﾖｼﾀﾞ ﾁｵ</v>
      </c>
    </row>
    <row r="922" spans="2:27" ht="17" customHeight="1">
      <c r="B922" s="757">
        <v>1115</v>
      </c>
      <c r="C922" s="757" t="s">
        <v>7819</v>
      </c>
      <c r="D922" s="757" t="s">
        <v>4127</v>
      </c>
      <c r="E922" s="757" t="s">
        <v>253</v>
      </c>
      <c r="F922" s="757">
        <v>1</v>
      </c>
      <c r="G922" s="757">
        <v>3</v>
      </c>
      <c r="H922" s="649" t="str">
        <f>IF($E922="","",(VLOOKUP($E922,所属・種目コード!$B$2:$D$160,3,0)))</f>
        <v>031155</v>
      </c>
      <c r="I922" t="s">
        <v>3592</v>
      </c>
      <c r="J922" s="758" t="str">
        <f t="shared" si="57"/>
        <v>北上和賀東中中</v>
      </c>
      <c r="K922" s="757" t="s">
        <v>3190</v>
      </c>
      <c r="L922" s="13" t="str">
        <f t="shared" si="56"/>
        <v>ｽｶﾞﾜﾗ ｼﾝﾉｽｹ</v>
      </c>
      <c r="M922" s="772"/>
      <c r="O922" s="13"/>
      <c r="Q922" s="757" t="s">
        <v>6354</v>
      </c>
      <c r="R922" s="757" t="s">
        <v>5920</v>
      </c>
      <c r="S922" s="757" t="s">
        <v>418</v>
      </c>
      <c r="T922" s="757" t="s">
        <v>4414</v>
      </c>
      <c r="U922" s="757">
        <v>2</v>
      </c>
      <c r="W922" s="649" t="str">
        <f>IF($S922="","",(VLOOKUP($S922,所属・種目コード!$B$2:$D$160,3,0)))</f>
        <v>031221</v>
      </c>
      <c r="X922" t="s">
        <v>3592</v>
      </c>
      <c r="Y922" s="758" t="str">
        <f t="shared" si="58"/>
        <v>盛岡河南中中</v>
      </c>
      <c r="Z922" s="757" t="s">
        <v>5311</v>
      </c>
      <c r="AA922" s="769" t="str">
        <f t="shared" si="59"/>
        <v>ﾖｼﾀﾞ ﾐﾗｲ</v>
      </c>
    </row>
    <row r="923" spans="2:27" ht="17" customHeight="1">
      <c r="B923" s="757">
        <v>1116</v>
      </c>
      <c r="C923" s="757" t="s">
        <v>7283</v>
      </c>
      <c r="D923" s="757" t="s">
        <v>3797</v>
      </c>
      <c r="E923" s="757" t="s">
        <v>253</v>
      </c>
      <c r="F923" s="757">
        <v>1</v>
      </c>
      <c r="G923" s="757">
        <v>3</v>
      </c>
      <c r="H923" s="649" t="str">
        <f>IF($E923="","",(VLOOKUP($E923,所属・種目コード!$B$2:$D$160,3,0)))</f>
        <v>031155</v>
      </c>
      <c r="I923" t="s">
        <v>3592</v>
      </c>
      <c r="J923" s="758" t="str">
        <f t="shared" si="57"/>
        <v>北上和賀東中中</v>
      </c>
      <c r="K923" s="757" t="s">
        <v>2698</v>
      </c>
      <c r="L923" s="13" t="str">
        <f t="shared" si="56"/>
        <v>ﾀｶﾊｼ ﾊﾙｷ</v>
      </c>
      <c r="M923" s="772"/>
      <c r="O923" s="13"/>
      <c r="Q923" s="757" t="s">
        <v>2074</v>
      </c>
      <c r="R923" s="757" t="s">
        <v>1802</v>
      </c>
      <c r="S923" s="757" t="s">
        <v>432</v>
      </c>
      <c r="T923" s="757" t="s">
        <v>4414</v>
      </c>
      <c r="U923" s="757">
        <v>3</v>
      </c>
      <c r="W923" s="649" t="str">
        <f>IF($S923="","",(VLOOKUP($S923,所属・種目コード!$B$2:$D$160,3,0)))</f>
        <v>031236</v>
      </c>
      <c r="X923" t="s">
        <v>3592</v>
      </c>
      <c r="Y923" s="758" t="str">
        <f t="shared" si="58"/>
        <v>盛岡見前中中</v>
      </c>
      <c r="Z923" s="757" t="s">
        <v>5312</v>
      </c>
      <c r="AA923" s="769" t="str">
        <f t="shared" si="59"/>
        <v>ｲﾄｳ ﾕｽﾞｷ</v>
      </c>
    </row>
    <row r="924" spans="2:27" ht="17" customHeight="1">
      <c r="B924" s="757">
        <v>1117</v>
      </c>
      <c r="C924" s="757" t="s">
        <v>7284</v>
      </c>
      <c r="D924" s="757" t="s">
        <v>4128</v>
      </c>
      <c r="E924" s="757" t="s">
        <v>253</v>
      </c>
      <c r="F924" s="757">
        <v>1</v>
      </c>
      <c r="G924" s="757">
        <v>3</v>
      </c>
      <c r="H924" s="649" t="str">
        <f>IF($E924="","",(VLOOKUP($E924,所属・種目コード!$B$2:$D$160,3,0)))</f>
        <v>031155</v>
      </c>
      <c r="I924" t="s">
        <v>3592</v>
      </c>
      <c r="J924" s="758" t="str">
        <f t="shared" si="57"/>
        <v>北上和賀東中中</v>
      </c>
      <c r="K924" s="757" t="s">
        <v>3191</v>
      </c>
      <c r="L924" s="13" t="str">
        <f t="shared" si="56"/>
        <v>ﾀｹﾀﾞ ﾕｳﾔ</v>
      </c>
      <c r="M924" s="772"/>
      <c r="O924" s="13"/>
      <c r="Q924" s="757" t="s">
        <v>2075</v>
      </c>
      <c r="R924" s="757" t="s">
        <v>1803</v>
      </c>
      <c r="S924" s="757" t="s">
        <v>432</v>
      </c>
      <c r="T924" s="757" t="s">
        <v>4414</v>
      </c>
      <c r="U924" s="757">
        <v>3</v>
      </c>
      <c r="W924" s="649" t="str">
        <f>IF($S924="","",(VLOOKUP($S924,所属・種目コード!$B$2:$D$160,3,0)))</f>
        <v>031236</v>
      </c>
      <c r="X924" t="s">
        <v>3592</v>
      </c>
      <c r="Y924" s="758" t="str">
        <f t="shared" si="58"/>
        <v>盛岡見前中中</v>
      </c>
      <c r="Z924" s="757" t="s">
        <v>5313</v>
      </c>
      <c r="AA924" s="769" t="str">
        <f t="shared" si="59"/>
        <v>ｲﾜｱｻ ｱｲﾘ</v>
      </c>
    </row>
    <row r="925" spans="2:27" ht="17" customHeight="1">
      <c r="B925" s="757">
        <v>1118</v>
      </c>
      <c r="C925" s="757" t="s">
        <v>7285</v>
      </c>
      <c r="D925" s="757" t="s">
        <v>4129</v>
      </c>
      <c r="E925" s="757" t="s">
        <v>253</v>
      </c>
      <c r="F925" s="757">
        <v>1</v>
      </c>
      <c r="G925" s="757">
        <v>3</v>
      </c>
      <c r="H925" s="649" t="str">
        <f>IF($E925="","",(VLOOKUP($E925,所属・種目コード!$B$2:$D$160,3,0)))</f>
        <v>031155</v>
      </c>
      <c r="I925" t="s">
        <v>3592</v>
      </c>
      <c r="J925" s="758" t="str">
        <f t="shared" si="57"/>
        <v>北上和賀東中中</v>
      </c>
      <c r="K925" s="757" t="s">
        <v>3192</v>
      </c>
      <c r="L925" s="13" t="str">
        <f t="shared" si="56"/>
        <v>ﾌｼﾞｴﾀﾞ ｶｲｾｲ</v>
      </c>
      <c r="M925" s="772"/>
      <c r="O925" s="13"/>
      <c r="Q925" s="757" t="s">
        <v>6515</v>
      </c>
      <c r="R925" s="757" t="s">
        <v>1811</v>
      </c>
      <c r="S925" s="757" t="s">
        <v>432</v>
      </c>
      <c r="T925" s="757" t="s">
        <v>4414</v>
      </c>
      <c r="U925" s="757">
        <v>2</v>
      </c>
      <c r="W925" s="649" t="str">
        <f>IF($S925="","",(VLOOKUP($S925,所属・種目コード!$B$2:$D$160,3,0)))</f>
        <v>031236</v>
      </c>
      <c r="X925" t="s">
        <v>3592</v>
      </c>
      <c r="Y925" s="758" t="str">
        <f t="shared" si="58"/>
        <v>盛岡見前中中</v>
      </c>
      <c r="Z925" s="757" t="s">
        <v>5314</v>
      </c>
      <c r="AA925" s="769" t="str">
        <f t="shared" si="59"/>
        <v>ｵｶﾞｻﾜﾗ ﾅﾅﾐ</v>
      </c>
    </row>
    <row r="926" spans="2:27" ht="17" customHeight="1">
      <c r="B926" s="757">
        <v>1119</v>
      </c>
      <c r="C926" s="757" t="s">
        <v>7286</v>
      </c>
      <c r="D926" s="757" t="s">
        <v>4054</v>
      </c>
      <c r="E926" s="757" t="s">
        <v>253</v>
      </c>
      <c r="F926" s="757">
        <v>1</v>
      </c>
      <c r="G926" s="757">
        <v>2</v>
      </c>
      <c r="H926" s="649" t="str">
        <f>IF($E926="","",(VLOOKUP($E926,所属・種目コード!$B$2:$D$160,3,0)))</f>
        <v>031155</v>
      </c>
      <c r="I926" t="s">
        <v>3592</v>
      </c>
      <c r="J926" s="758" t="str">
        <f t="shared" si="57"/>
        <v>北上和賀東中中</v>
      </c>
      <c r="K926" s="757" t="s">
        <v>3110</v>
      </c>
      <c r="L926" s="13" t="str">
        <f t="shared" si="56"/>
        <v>ｲﾄｳ ｶﾅﾄ</v>
      </c>
      <c r="M926" s="772"/>
      <c r="O926" s="13"/>
      <c r="Q926" s="757" t="s">
        <v>6516</v>
      </c>
      <c r="R926" s="757" t="s">
        <v>5921</v>
      </c>
      <c r="S926" s="757" t="s">
        <v>432</v>
      </c>
      <c r="T926" s="757" t="s">
        <v>4414</v>
      </c>
      <c r="U926" s="757">
        <v>1</v>
      </c>
      <c r="W926" s="649" t="str">
        <f>IF($S926="","",(VLOOKUP($S926,所属・種目コード!$B$2:$D$160,3,0)))</f>
        <v>031236</v>
      </c>
      <c r="X926" t="s">
        <v>3592</v>
      </c>
      <c r="Y926" s="758" t="str">
        <f t="shared" si="58"/>
        <v>盛岡見前中中</v>
      </c>
      <c r="Z926" s="757" t="s">
        <v>5315</v>
      </c>
      <c r="AA926" s="769" t="str">
        <f t="shared" si="59"/>
        <v>ｵｶﾞｻﾜﾗ ﾓｴ</v>
      </c>
    </row>
    <row r="927" spans="2:27" ht="17" customHeight="1">
      <c r="B927" s="757">
        <v>1120</v>
      </c>
      <c r="C927" s="757" t="s">
        <v>7287</v>
      </c>
      <c r="D927" s="757" t="s">
        <v>4130</v>
      </c>
      <c r="E927" s="757" t="s">
        <v>253</v>
      </c>
      <c r="F927" s="757">
        <v>1</v>
      </c>
      <c r="G927" s="757">
        <v>2</v>
      </c>
      <c r="H927" s="649" t="str">
        <f>IF($E927="","",(VLOOKUP($E927,所属・種目コード!$B$2:$D$160,3,0)))</f>
        <v>031155</v>
      </c>
      <c r="I927" t="s">
        <v>3592</v>
      </c>
      <c r="J927" s="758" t="str">
        <f t="shared" si="57"/>
        <v>北上和賀東中中</v>
      </c>
      <c r="K927" s="757" t="s">
        <v>3193</v>
      </c>
      <c r="L927" s="13" t="str">
        <f t="shared" si="56"/>
        <v>ﾀｶﾊｼ ﾘｮｳﾀ</v>
      </c>
      <c r="M927" s="772"/>
      <c r="O927" s="13"/>
      <c r="Q927" s="757" t="s">
        <v>6517</v>
      </c>
      <c r="R927" s="757" t="s">
        <v>1804</v>
      </c>
      <c r="S927" s="757" t="s">
        <v>432</v>
      </c>
      <c r="T927" s="757" t="s">
        <v>4414</v>
      </c>
      <c r="U927" s="757">
        <v>3</v>
      </c>
      <c r="W927" s="649" t="str">
        <f>IF($S927="","",(VLOOKUP($S927,所属・種目コード!$B$2:$D$160,3,0)))</f>
        <v>031236</v>
      </c>
      <c r="X927" t="s">
        <v>3592</v>
      </c>
      <c r="Y927" s="758" t="str">
        <f t="shared" si="58"/>
        <v>盛岡見前中中</v>
      </c>
      <c r="Z927" s="757" t="s">
        <v>5316</v>
      </c>
      <c r="AA927" s="769" t="str">
        <f t="shared" si="59"/>
        <v>ｻｶｼﾀ ｴﾐｶ</v>
      </c>
    </row>
    <row r="928" spans="2:27" ht="17" customHeight="1">
      <c r="B928" s="757">
        <v>1121</v>
      </c>
      <c r="C928" s="757" t="s">
        <v>7288</v>
      </c>
      <c r="D928" s="757" t="s">
        <v>4131</v>
      </c>
      <c r="E928" s="757" t="s">
        <v>419</v>
      </c>
      <c r="F928" s="757">
        <v>1</v>
      </c>
      <c r="G928" s="757">
        <v>3</v>
      </c>
      <c r="H928" s="649" t="str">
        <f>IF($E928="","",(VLOOKUP($E928,所属・種目コード!$B$2:$D$160,3,0)))</f>
        <v>031222</v>
      </c>
      <c r="I928" t="s">
        <v>3592</v>
      </c>
      <c r="J928" s="758" t="str">
        <f t="shared" si="57"/>
        <v>盛岡北松園中中</v>
      </c>
      <c r="K928" s="757" t="s">
        <v>3194</v>
      </c>
      <c r="L928" s="13" t="str">
        <f t="shared" si="56"/>
        <v>ｴﾝﾄﾞｳ ﾋﾛｻﾄ</v>
      </c>
      <c r="M928" s="772"/>
      <c r="O928" s="13"/>
      <c r="Q928" s="757" t="s">
        <v>6518</v>
      </c>
      <c r="R928" s="757" t="s">
        <v>1812</v>
      </c>
      <c r="S928" s="757" t="s">
        <v>432</v>
      </c>
      <c r="T928" s="757" t="s">
        <v>4414</v>
      </c>
      <c r="U928" s="757">
        <v>2</v>
      </c>
      <c r="W928" s="649" t="str">
        <f>IF($S928="","",(VLOOKUP($S928,所属・種目コード!$B$2:$D$160,3,0)))</f>
        <v>031236</v>
      </c>
      <c r="X928" t="s">
        <v>3592</v>
      </c>
      <c r="Y928" s="758" t="str">
        <f t="shared" si="58"/>
        <v>盛岡見前中中</v>
      </c>
      <c r="Z928" s="757" t="s">
        <v>5317</v>
      </c>
      <c r="AA928" s="769" t="str">
        <f t="shared" si="59"/>
        <v>ｻｻｷ ﾉﾉｶ</v>
      </c>
    </row>
    <row r="929" spans="2:27" ht="17" customHeight="1">
      <c r="B929" s="757">
        <v>1122</v>
      </c>
      <c r="C929" s="757" t="s">
        <v>7289</v>
      </c>
      <c r="D929" s="757" t="s">
        <v>4132</v>
      </c>
      <c r="E929" s="757" t="s">
        <v>419</v>
      </c>
      <c r="F929" s="757">
        <v>1</v>
      </c>
      <c r="G929" s="757">
        <v>3</v>
      </c>
      <c r="H929" s="649" t="str">
        <f>IF($E929="","",(VLOOKUP($E929,所属・種目コード!$B$2:$D$160,3,0)))</f>
        <v>031222</v>
      </c>
      <c r="I929" t="s">
        <v>3592</v>
      </c>
      <c r="J929" s="758" t="str">
        <f t="shared" si="57"/>
        <v>盛岡北松園中中</v>
      </c>
      <c r="K929" s="757" t="s">
        <v>3195</v>
      </c>
      <c r="L929" s="13" t="str">
        <f t="shared" si="56"/>
        <v>ﾁﾀﾞ ｿﾗ</v>
      </c>
      <c r="M929" s="772"/>
      <c r="O929" s="13"/>
      <c r="Q929" s="757" t="s">
        <v>2076</v>
      </c>
      <c r="R929" s="757" t="s">
        <v>1805</v>
      </c>
      <c r="S929" s="757" t="s">
        <v>432</v>
      </c>
      <c r="T929" s="757" t="s">
        <v>4414</v>
      </c>
      <c r="U929" s="757">
        <v>3</v>
      </c>
      <c r="W929" s="649" t="str">
        <f>IF($S929="","",(VLOOKUP($S929,所属・種目コード!$B$2:$D$160,3,0)))</f>
        <v>031236</v>
      </c>
      <c r="X929" t="s">
        <v>3592</v>
      </c>
      <c r="Y929" s="758" t="str">
        <f t="shared" si="58"/>
        <v>盛岡見前中中</v>
      </c>
      <c r="Z929" s="757" t="s">
        <v>5318</v>
      </c>
      <c r="AA929" s="769" t="str">
        <f t="shared" si="59"/>
        <v>ｻﾜﾑﾗ ｻｷ</v>
      </c>
    </row>
    <row r="930" spans="2:27" ht="17" customHeight="1">
      <c r="B930" s="757">
        <v>1123</v>
      </c>
      <c r="C930" s="757" t="s">
        <v>7924</v>
      </c>
      <c r="D930" s="757" t="s">
        <v>4133</v>
      </c>
      <c r="E930" s="757" t="s">
        <v>419</v>
      </c>
      <c r="F930" s="757">
        <v>1</v>
      </c>
      <c r="G930" s="757">
        <v>3</v>
      </c>
      <c r="H930" s="649" t="str">
        <f>IF($E930="","",(VLOOKUP($E930,所属・種目コード!$B$2:$D$160,3,0)))</f>
        <v>031222</v>
      </c>
      <c r="I930" t="s">
        <v>3592</v>
      </c>
      <c r="J930" s="758" t="str">
        <f t="shared" si="57"/>
        <v>盛岡北松園中中</v>
      </c>
      <c r="K930" s="757" t="s">
        <v>3196</v>
      </c>
      <c r="L930" s="13" t="str">
        <f t="shared" si="56"/>
        <v>ﾌｼﾞﾑﾗ ﾚﾝ</v>
      </c>
      <c r="M930" s="772"/>
      <c r="O930" s="13"/>
      <c r="Q930" s="757" t="s">
        <v>2077</v>
      </c>
      <c r="R930" s="757" t="s">
        <v>1806</v>
      </c>
      <c r="S930" s="757" t="s">
        <v>432</v>
      </c>
      <c r="T930" s="757" t="s">
        <v>4414</v>
      </c>
      <c r="U930" s="757">
        <v>3</v>
      </c>
      <c r="W930" s="649" t="str">
        <f>IF($S930="","",(VLOOKUP($S930,所属・種目コード!$B$2:$D$160,3,0)))</f>
        <v>031236</v>
      </c>
      <c r="X930" t="s">
        <v>3592</v>
      </c>
      <c r="Y930" s="758" t="str">
        <f t="shared" si="58"/>
        <v>盛岡見前中中</v>
      </c>
      <c r="Z930" s="757" t="s">
        <v>5319</v>
      </c>
      <c r="AA930" s="769" t="str">
        <f t="shared" si="59"/>
        <v>ｻﾜﾑﾗ ｿﾗ</v>
      </c>
    </row>
    <row r="931" spans="2:27" ht="17" customHeight="1">
      <c r="B931" s="757">
        <v>1124</v>
      </c>
      <c r="C931" s="757" t="s">
        <v>7820</v>
      </c>
      <c r="D931" s="757" t="s">
        <v>4134</v>
      </c>
      <c r="E931" s="757" t="s">
        <v>419</v>
      </c>
      <c r="F931" s="757">
        <v>1</v>
      </c>
      <c r="G931" s="757">
        <v>3</v>
      </c>
      <c r="H931" s="649" t="str">
        <f>IF($E931="","",(VLOOKUP($E931,所属・種目コード!$B$2:$D$160,3,0)))</f>
        <v>031222</v>
      </c>
      <c r="I931" t="s">
        <v>3592</v>
      </c>
      <c r="J931" s="758" t="str">
        <f t="shared" si="57"/>
        <v>盛岡北松園中中</v>
      </c>
      <c r="K931" s="757" t="s">
        <v>3197</v>
      </c>
      <c r="L931" s="13" t="str">
        <f t="shared" si="56"/>
        <v>ﾏﾂﾊﾞﾔｼ ﾙｲﾄ</v>
      </c>
      <c r="M931" s="772"/>
      <c r="O931" s="13"/>
      <c r="Q931" s="757" t="s">
        <v>6514</v>
      </c>
      <c r="R931" s="757" t="s">
        <v>5922</v>
      </c>
      <c r="S931" s="757" t="s">
        <v>432</v>
      </c>
      <c r="T931" s="757" t="s">
        <v>4414</v>
      </c>
      <c r="U931" s="757">
        <v>3</v>
      </c>
      <c r="W931" s="649" t="str">
        <f>IF($S931="","",(VLOOKUP($S931,所属・種目コード!$B$2:$D$160,3,0)))</f>
        <v>031236</v>
      </c>
      <c r="X931" t="s">
        <v>3592</v>
      </c>
      <c r="Y931" s="758" t="str">
        <f t="shared" si="58"/>
        <v>盛岡見前中中</v>
      </c>
      <c r="Z931" s="757" t="s">
        <v>5320</v>
      </c>
      <c r="AA931" s="769" t="str">
        <f t="shared" si="59"/>
        <v>ｼﾓﾔｼｷ ﾒｲ</v>
      </c>
    </row>
    <row r="932" spans="2:27" ht="17" customHeight="1">
      <c r="B932" s="757">
        <v>1125</v>
      </c>
      <c r="C932" s="757" t="s">
        <v>7923</v>
      </c>
      <c r="D932" s="757" t="s">
        <v>4135</v>
      </c>
      <c r="E932" s="757" t="s">
        <v>419</v>
      </c>
      <c r="F932" s="757">
        <v>1</v>
      </c>
      <c r="G932" s="757">
        <v>2</v>
      </c>
      <c r="H932" s="649" t="str">
        <f>IF($E932="","",(VLOOKUP($E932,所属・種目コード!$B$2:$D$160,3,0)))</f>
        <v>031222</v>
      </c>
      <c r="I932" t="s">
        <v>3592</v>
      </c>
      <c r="J932" s="758" t="str">
        <f t="shared" si="57"/>
        <v>盛岡北松園中中</v>
      </c>
      <c r="K932" s="757" t="s">
        <v>3198</v>
      </c>
      <c r="L932" s="13" t="str">
        <f t="shared" si="56"/>
        <v>ｽｶﾞﾜﾗ ﾚﾝ</v>
      </c>
      <c r="M932" s="772"/>
      <c r="O932" s="13"/>
      <c r="Q932" s="757" t="s">
        <v>2078</v>
      </c>
      <c r="R932" s="757" t="s">
        <v>1807</v>
      </c>
      <c r="S932" s="757" t="s">
        <v>432</v>
      </c>
      <c r="T932" s="757" t="s">
        <v>4414</v>
      </c>
      <c r="U932" s="757">
        <v>3</v>
      </c>
      <c r="W932" s="649" t="str">
        <f>IF($S932="","",(VLOOKUP($S932,所属・種目コード!$B$2:$D$160,3,0)))</f>
        <v>031236</v>
      </c>
      <c r="X932" t="s">
        <v>3592</v>
      </c>
      <c r="Y932" s="758" t="str">
        <f t="shared" si="58"/>
        <v>盛岡見前中中</v>
      </c>
      <c r="Z932" s="757" t="s">
        <v>5321</v>
      </c>
      <c r="AA932" s="769" t="str">
        <f t="shared" si="59"/>
        <v>ﾀﾅｶ ﾅﾅﾐ</v>
      </c>
    </row>
    <row r="933" spans="2:27" ht="17" customHeight="1">
      <c r="B933" s="757">
        <v>1126</v>
      </c>
      <c r="C933" s="757" t="s">
        <v>7290</v>
      </c>
      <c r="D933" s="757" t="s">
        <v>4136</v>
      </c>
      <c r="E933" s="757" t="s">
        <v>419</v>
      </c>
      <c r="F933" s="757">
        <v>1</v>
      </c>
      <c r="G933" s="757">
        <v>2</v>
      </c>
      <c r="H933" s="649" t="str">
        <f>IF($E933="","",(VLOOKUP($E933,所属・種目コード!$B$2:$D$160,3,0)))</f>
        <v>031222</v>
      </c>
      <c r="I933" t="s">
        <v>3592</v>
      </c>
      <c r="J933" s="758" t="str">
        <f t="shared" si="57"/>
        <v>盛岡北松園中中</v>
      </c>
      <c r="K933" s="757" t="s">
        <v>3199</v>
      </c>
      <c r="L933" s="13" t="str">
        <f t="shared" si="56"/>
        <v>ｽｷﾞﾑﾗ ﾐﾁﾀ</v>
      </c>
      <c r="M933" s="772"/>
      <c r="O933" s="13"/>
      <c r="Q933" s="757" t="s">
        <v>1263</v>
      </c>
      <c r="R933" s="757" t="s">
        <v>1264</v>
      </c>
      <c r="S933" s="757" t="s">
        <v>432</v>
      </c>
      <c r="T933" s="757" t="s">
        <v>4414</v>
      </c>
      <c r="U933" s="757">
        <v>1</v>
      </c>
      <c r="W933" s="649" t="str">
        <f>IF($S933="","",(VLOOKUP($S933,所属・種目コード!$B$2:$D$160,3,0)))</f>
        <v>031236</v>
      </c>
      <c r="X933" t="s">
        <v>3592</v>
      </c>
      <c r="Y933" s="758" t="str">
        <f t="shared" si="58"/>
        <v>盛岡見前中中</v>
      </c>
      <c r="Z933" s="757" t="s">
        <v>5019</v>
      </c>
      <c r="AA933" s="769" t="str">
        <f t="shared" si="59"/>
        <v>ﾀﾅｶ ﾐｳ</v>
      </c>
    </row>
    <row r="934" spans="2:27" ht="17" customHeight="1">
      <c r="B934" s="757">
        <v>1127</v>
      </c>
      <c r="C934" s="757" t="s">
        <v>7291</v>
      </c>
      <c r="D934" s="757" t="s">
        <v>4137</v>
      </c>
      <c r="E934" s="757" t="s">
        <v>419</v>
      </c>
      <c r="F934" s="757">
        <v>1</v>
      </c>
      <c r="G934" s="757">
        <v>2</v>
      </c>
      <c r="H934" s="649" t="str">
        <f>IF($E934="","",(VLOOKUP($E934,所属・種目コード!$B$2:$D$160,3,0)))</f>
        <v>031222</v>
      </c>
      <c r="I934" t="s">
        <v>3592</v>
      </c>
      <c r="J934" s="758" t="str">
        <f t="shared" si="57"/>
        <v>盛岡北松園中中</v>
      </c>
      <c r="K934" s="757" t="s">
        <v>3200</v>
      </c>
      <c r="L934" s="13" t="str">
        <f t="shared" si="56"/>
        <v>ﾆｯﾀ ﾏｲﾄ</v>
      </c>
      <c r="M934" s="772"/>
      <c r="O934" s="13"/>
      <c r="Q934" s="757" t="s">
        <v>6355</v>
      </c>
      <c r="R934" s="757" t="s">
        <v>5923</v>
      </c>
      <c r="S934" s="757" t="s">
        <v>432</v>
      </c>
      <c r="T934" s="757" t="s">
        <v>4414</v>
      </c>
      <c r="U934" s="757">
        <v>3</v>
      </c>
      <c r="W934" s="649" t="str">
        <f>IF($S934="","",(VLOOKUP($S934,所属・種目コード!$B$2:$D$160,3,0)))</f>
        <v>031236</v>
      </c>
      <c r="X934" t="s">
        <v>3592</v>
      </c>
      <c r="Y934" s="758" t="str">
        <f t="shared" si="58"/>
        <v>盛岡見前中中</v>
      </c>
      <c r="Z934" s="757" t="s">
        <v>5322</v>
      </c>
      <c r="AA934" s="769" t="str">
        <f t="shared" si="59"/>
        <v>ﾀﾑﾗ ﾐｳ</v>
      </c>
    </row>
    <row r="935" spans="2:27" ht="17" customHeight="1">
      <c r="B935" s="757">
        <v>1128</v>
      </c>
      <c r="C935" s="757" t="s">
        <v>7292</v>
      </c>
      <c r="D935" s="757" t="s">
        <v>4138</v>
      </c>
      <c r="E935" s="757" t="s">
        <v>419</v>
      </c>
      <c r="F935" s="757">
        <v>1</v>
      </c>
      <c r="G935" s="757">
        <v>2</v>
      </c>
      <c r="H935" s="649" t="str">
        <f>IF($E935="","",(VLOOKUP($E935,所属・種目コード!$B$2:$D$160,3,0)))</f>
        <v>031222</v>
      </c>
      <c r="I935" t="s">
        <v>3592</v>
      </c>
      <c r="J935" s="758" t="str">
        <f t="shared" si="57"/>
        <v>盛岡北松園中中</v>
      </c>
      <c r="K935" s="757" t="s">
        <v>3201</v>
      </c>
      <c r="L935" s="13" t="str">
        <f t="shared" si="56"/>
        <v>ﾔﾏｳﾁ ｶｲﾄ</v>
      </c>
      <c r="M935" s="772"/>
      <c r="O935" s="13"/>
      <c r="Q935" s="757" t="s">
        <v>2082</v>
      </c>
      <c r="R935" s="757" t="s">
        <v>1813</v>
      </c>
      <c r="S935" s="757" t="s">
        <v>432</v>
      </c>
      <c r="T935" s="757" t="s">
        <v>4414</v>
      </c>
      <c r="U935" s="757">
        <v>2</v>
      </c>
      <c r="W935" s="649" t="str">
        <f>IF($S935="","",(VLOOKUP($S935,所属・種目コード!$B$2:$D$160,3,0)))</f>
        <v>031236</v>
      </c>
      <c r="X935" t="s">
        <v>3592</v>
      </c>
      <c r="Y935" s="758" t="str">
        <f t="shared" si="58"/>
        <v>盛岡見前中中</v>
      </c>
      <c r="Z935" s="757" t="s">
        <v>5323</v>
      </c>
      <c r="AA935" s="769" t="str">
        <f t="shared" si="59"/>
        <v>ﾀﾑﾗ ﾘﾕ</v>
      </c>
    </row>
    <row r="936" spans="2:27" ht="17" customHeight="1">
      <c r="B936" s="757">
        <v>1129</v>
      </c>
      <c r="C936" s="757" t="s">
        <v>7821</v>
      </c>
      <c r="D936" s="757" t="s">
        <v>1651</v>
      </c>
      <c r="E936" s="757" t="s">
        <v>435</v>
      </c>
      <c r="F936" s="757">
        <v>1</v>
      </c>
      <c r="G936" s="757">
        <v>3</v>
      </c>
      <c r="H936" s="649" t="str">
        <f>IF($E936="","",(VLOOKUP($E936,所属・種目コード!$B$2:$D$160,3,0)))</f>
        <v>031239</v>
      </c>
      <c r="I936" t="s">
        <v>3592</v>
      </c>
      <c r="J936" s="758" t="str">
        <f t="shared" si="57"/>
        <v>矢巾北中中</v>
      </c>
      <c r="K936" s="757" t="s">
        <v>3202</v>
      </c>
      <c r="L936" s="13" t="str">
        <f t="shared" si="56"/>
        <v>ｵｶﾞｻﾜﾗ ﾘｭｳｾｲ</v>
      </c>
      <c r="M936" s="772"/>
      <c r="O936" s="13"/>
      <c r="Q936" s="757" t="s">
        <v>2079</v>
      </c>
      <c r="R936" s="757" t="s">
        <v>1808</v>
      </c>
      <c r="S936" s="757" t="s">
        <v>432</v>
      </c>
      <c r="T936" s="757" t="s">
        <v>4414</v>
      </c>
      <c r="U936" s="757">
        <v>3</v>
      </c>
      <c r="W936" s="649" t="str">
        <f>IF($S936="","",(VLOOKUP($S936,所属・種目コード!$B$2:$D$160,3,0)))</f>
        <v>031236</v>
      </c>
      <c r="X936" t="s">
        <v>3592</v>
      </c>
      <c r="Y936" s="758" t="str">
        <f t="shared" si="58"/>
        <v>盛岡見前中中</v>
      </c>
      <c r="Z936" s="757" t="s">
        <v>5324</v>
      </c>
      <c r="AA936" s="769" t="str">
        <f t="shared" si="59"/>
        <v>ﾊﾔｼ ｻﾘﾅ</v>
      </c>
    </row>
    <row r="937" spans="2:27" ht="17" customHeight="1">
      <c r="B937" s="757">
        <v>1130</v>
      </c>
      <c r="C937" s="757" t="s">
        <v>7822</v>
      </c>
      <c r="D937" s="757" t="s">
        <v>1652</v>
      </c>
      <c r="E937" s="757" t="s">
        <v>435</v>
      </c>
      <c r="F937" s="757">
        <v>1</v>
      </c>
      <c r="G937" s="757">
        <v>2</v>
      </c>
      <c r="H937" s="649" t="str">
        <f>IF($E937="","",(VLOOKUP($E937,所属・種目コード!$B$2:$D$160,3,0)))</f>
        <v>031239</v>
      </c>
      <c r="I937" t="s">
        <v>3592</v>
      </c>
      <c r="J937" s="758" t="str">
        <f t="shared" si="57"/>
        <v>矢巾北中中</v>
      </c>
      <c r="K937" s="757" t="s">
        <v>3203</v>
      </c>
      <c r="L937" s="13" t="str">
        <f t="shared" si="56"/>
        <v>ｵｶﾞｻﾜﾗ ｿｳﾏ</v>
      </c>
      <c r="M937" s="772"/>
      <c r="O937" s="13"/>
      <c r="Q937" s="757" t="s">
        <v>8043</v>
      </c>
      <c r="R937" s="757" t="s">
        <v>5924</v>
      </c>
      <c r="S937" s="757" t="s">
        <v>432</v>
      </c>
      <c r="T937" s="757" t="s">
        <v>4414</v>
      </c>
      <c r="U937" s="757">
        <v>2</v>
      </c>
      <c r="W937" s="649" t="str">
        <f>IF($S937="","",(VLOOKUP($S937,所属・種目コード!$B$2:$D$160,3,0)))</f>
        <v>031236</v>
      </c>
      <c r="X937" t="s">
        <v>3592</v>
      </c>
      <c r="Y937" s="758" t="str">
        <f t="shared" si="58"/>
        <v>盛岡見前中中</v>
      </c>
      <c r="Z937" s="757" t="s">
        <v>5325</v>
      </c>
      <c r="AA937" s="769" t="str">
        <f t="shared" si="59"/>
        <v>ﾋﾉ ﾕｳ</v>
      </c>
    </row>
    <row r="938" spans="2:27" ht="17" customHeight="1">
      <c r="B938" s="757">
        <v>1131</v>
      </c>
      <c r="C938" s="757" t="s">
        <v>7823</v>
      </c>
      <c r="D938" s="757" t="s">
        <v>1653</v>
      </c>
      <c r="E938" s="757" t="s">
        <v>435</v>
      </c>
      <c r="F938" s="757">
        <v>1</v>
      </c>
      <c r="G938" s="757">
        <v>2</v>
      </c>
      <c r="H938" s="649" t="str">
        <f>IF($E938="","",(VLOOKUP($E938,所属・種目コード!$B$2:$D$160,3,0)))</f>
        <v>031239</v>
      </c>
      <c r="I938" t="s">
        <v>3592</v>
      </c>
      <c r="J938" s="758" t="str">
        <f t="shared" si="57"/>
        <v>矢巾北中中</v>
      </c>
      <c r="K938" s="757" t="s">
        <v>3204</v>
      </c>
      <c r="L938" s="13" t="str">
        <f t="shared" si="56"/>
        <v>ｵﾉﾃﾞﾗ ｹﾝｼﾝ</v>
      </c>
      <c r="M938" s="772"/>
      <c r="O938" s="13"/>
      <c r="Q938" s="757" t="s">
        <v>6356</v>
      </c>
      <c r="R938" s="757" t="s">
        <v>5925</v>
      </c>
      <c r="S938" s="757" t="s">
        <v>432</v>
      </c>
      <c r="T938" s="757" t="s">
        <v>4414</v>
      </c>
      <c r="U938" s="757">
        <v>3</v>
      </c>
      <c r="W938" s="649" t="str">
        <f>IF($S938="","",(VLOOKUP($S938,所属・種目コード!$B$2:$D$160,3,0)))</f>
        <v>031236</v>
      </c>
      <c r="X938" t="s">
        <v>3592</v>
      </c>
      <c r="Y938" s="758" t="str">
        <f t="shared" si="58"/>
        <v>盛岡見前中中</v>
      </c>
      <c r="Z938" s="757" t="s">
        <v>5326</v>
      </c>
      <c r="AA938" s="769" t="str">
        <f t="shared" si="59"/>
        <v>ﾌｼﾞｻﾜ ｻｸｶ</v>
      </c>
    </row>
    <row r="939" spans="2:27" ht="17" customHeight="1">
      <c r="B939" s="757">
        <v>1132</v>
      </c>
      <c r="C939" s="757" t="s">
        <v>7824</v>
      </c>
      <c r="D939" s="757" t="s">
        <v>1654</v>
      </c>
      <c r="E939" s="757" t="s">
        <v>435</v>
      </c>
      <c r="F939" s="757">
        <v>1</v>
      </c>
      <c r="G939" s="757">
        <v>2</v>
      </c>
      <c r="H939" s="649" t="str">
        <f>IF($E939="","",(VLOOKUP($E939,所属・種目コード!$B$2:$D$160,3,0)))</f>
        <v>031239</v>
      </c>
      <c r="I939" t="s">
        <v>3592</v>
      </c>
      <c r="J939" s="758" t="str">
        <f t="shared" si="57"/>
        <v>矢巾北中中</v>
      </c>
      <c r="K939" s="757" t="s">
        <v>3205</v>
      </c>
      <c r="L939" s="13" t="str">
        <f t="shared" si="56"/>
        <v>ｻｻｷ ﾚﾝﾄ</v>
      </c>
      <c r="M939" s="772"/>
      <c r="O939" s="13"/>
      <c r="Q939" s="757" t="s">
        <v>2083</v>
      </c>
      <c r="R939" s="757" t="s">
        <v>1814</v>
      </c>
      <c r="S939" s="757" t="s">
        <v>432</v>
      </c>
      <c r="T939" s="757" t="s">
        <v>4414</v>
      </c>
      <c r="U939" s="757">
        <v>2</v>
      </c>
      <c r="W939" s="649" t="str">
        <f>IF($S939="","",(VLOOKUP($S939,所属・種目コード!$B$2:$D$160,3,0)))</f>
        <v>031236</v>
      </c>
      <c r="X939" t="s">
        <v>3592</v>
      </c>
      <c r="Y939" s="758" t="str">
        <f t="shared" si="58"/>
        <v>盛岡見前中中</v>
      </c>
      <c r="Z939" s="757" t="s">
        <v>5327</v>
      </c>
      <c r="AA939" s="769" t="str">
        <f t="shared" si="59"/>
        <v>ﾌｼﾞﾜﾗ ﾘﾉ</v>
      </c>
    </row>
    <row r="940" spans="2:27" ht="17" customHeight="1">
      <c r="B940" s="757">
        <v>1133</v>
      </c>
      <c r="C940" s="757" t="s">
        <v>7825</v>
      </c>
      <c r="D940" s="757" t="s">
        <v>1655</v>
      </c>
      <c r="E940" s="757" t="s">
        <v>435</v>
      </c>
      <c r="F940" s="757">
        <v>1</v>
      </c>
      <c r="G940" s="757">
        <v>2</v>
      </c>
      <c r="H940" s="649" t="str">
        <f>IF($E940="","",(VLOOKUP($E940,所属・種目コード!$B$2:$D$160,3,0)))</f>
        <v>031239</v>
      </c>
      <c r="I940" t="s">
        <v>3592</v>
      </c>
      <c r="J940" s="758" t="str">
        <f t="shared" si="57"/>
        <v>矢巾北中中</v>
      </c>
      <c r="K940" s="757" t="s">
        <v>3206</v>
      </c>
      <c r="L940" s="13" t="str">
        <f t="shared" si="56"/>
        <v>ﾅｶｶﾞﾜ ﾏﾔﾄ</v>
      </c>
      <c r="M940" s="772"/>
      <c r="O940" s="13"/>
      <c r="Q940" s="757" t="s">
        <v>6357</v>
      </c>
      <c r="R940" s="757" t="s">
        <v>5926</v>
      </c>
      <c r="S940" s="757" t="s">
        <v>432</v>
      </c>
      <c r="T940" s="757" t="s">
        <v>4414</v>
      </c>
      <c r="U940" s="757">
        <v>1</v>
      </c>
      <c r="W940" s="649" t="str">
        <f>IF($S940="","",(VLOOKUP($S940,所属・種目コード!$B$2:$D$160,3,0)))</f>
        <v>031236</v>
      </c>
      <c r="X940" t="s">
        <v>3592</v>
      </c>
      <c r="Y940" s="758" t="str">
        <f t="shared" si="58"/>
        <v>盛岡見前中中</v>
      </c>
      <c r="Z940" s="757" t="s">
        <v>5328</v>
      </c>
      <c r="AA940" s="769" t="str">
        <f t="shared" si="59"/>
        <v>ﾏﾂｵｶ ｻｸﾗ</v>
      </c>
    </row>
    <row r="941" spans="2:27" ht="17" customHeight="1">
      <c r="B941" s="757">
        <v>1134</v>
      </c>
      <c r="C941" s="757" t="s">
        <v>7922</v>
      </c>
      <c r="D941" s="757" t="s">
        <v>1656</v>
      </c>
      <c r="E941" s="757" t="s">
        <v>435</v>
      </c>
      <c r="F941" s="757">
        <v>1</v>
      </c>
      <c r="G941" s="757">
        <v>2</v>
      </c>
      <c r="H941" s="649" t="str">
        <f>IF($E941="","",(VLOOKUP($E941,所属・種目コード!$B$2:$D$160,3,0)))</f>
        <v>031239</v>
      </c>
      <c r="I941" t="s">
        <v>3592</v>
      </c>
      <c r="J941" s="758" t="str">
        <f t="shared" si="57"/>
        <v>矢巾北中中</v>
      </c>
      <c r="K941" s="757" t="s">
        <v>3207</v>
      </c>
      <c r="L941" s="13" t="str">
        <f t="shared" si="56"/>
        <v>ﾓﾘ ﾙｲｷ</v>
      </c>
      <c r="M941" s="772"/>
      <c r="O941" s="13"/>
      <c r="Q941" s="757" t="s">
        <v>2080</v>
      </c>
      <c r="R941" s="757" t="s">
        <v>1809</v>
      </c>
      <c r="S941" s="757" t="s">
        <v>432</v>
      </c>
      <c r="T941" s="757" t="s">
        <v>4414</v>
      </c>
      <c r="U941" s="757">
        <v>3</v>
      </c>
      <c r="W941" s="649" t="str">
        <f>IF($S941="","",(VLOOKUP($S941,所属・種目コード!$B$2:$D$160,3,0)))</f>
        <v>031236</v>
      </c>
      <c r="X941" t="s">
        <v>3592</v>
      </c>
      <c r="Y941" s="758" t="str">
        <f t="shared" si="58"/>
        <v>盛岡見前中中</v>
      </c>
      <c r="Z941" s="757" t="s">
        <v>5329</v>
      </c>
      <c r="AA941" s="769" t="str">
        <f t="shared" si="59"/>
        <v>ﾖｺｻﾜ ﾁﾅﾂ</v>
      </c>
    </row>
    <row r="942" spans="2:27" ht="17" customHeight="1">
      <c r="B942" s="757">
        <v>1135</v>
      </c>
      <c r="C942" s="757" t="s">
        <v>7826</v>
      </c>
      <c r="D942" s="757" t="s">
        <v>4139</v>
      </c>
      <c r="E942" s="757" t="s">
        <v>342</v>
      </c>
      <c r="F942" s="757">
        <v>1</v>
      </c>
      <c r="G942" s="757">
        <v>2</v>
      </c>
      <c r="H942" s="649" t="str">
        <f>IF($E942="","",(VLOOKUP($E942,所属・種目コード!$B$2:$D$160,3,0)))</f>
        <v>031180</v>
      </c>
      <c r="I942" t="s">
        <v>3592</v>
      </c>
      <c r="J942" s="758" t="str">
        <f t="shared" si="57"/>
        <v>遠野東中中</v>
      </c>
      <c r="K942" s="757" t="s">
        <v>3208</v>
      </c>
      <c r="L942" s="13" t="str">
        <f t="shared" si="56"/>
        <v>ﾀﾁﾊﾞﾅ ﾅｵﾀﾛｳ</v>
      </c>
      <c r="M942" s="772"/>
      <c r="O942" s="13"/>
      <c r="Q942" s="757" t="s">
        <v>6358</v>
      </c>
      <c r="R942" s="757" t="s">
        <v>5927</v>
      </c>
      <c r="S942" s="757" t="s">
        <v>432</v>
      </c>
      <c r="T942" s="757" t="s">
        <v>4414</v>
      </c>
      <c r="U942" s="757">
        <v>1</v>
      </c>
      <c r="W942" s="649" t="str">
        <f>IF($S942="","",(VLOOKUP($S942,所属・種目コード!$B$2:$D$160,3,0)))</f>
        <v>031236</v>
      </c>
      <c r="X942" t="s">
        <v>3592</v>
      </c>
      <c r="Y942" s="758" t="str">
        <f t="shared" si="58"/>
        <v>盛岡見前中中</v>
      </c>
      <c r="Z942" s="757" t="s">
        <v>5330</v>
      </c>
      <c r="AA942" s="769" t="str">
        <f t="shared" si="59"/>
        <v>ﾖｺﾀ ﾋｻｷ</v>
      </c>
    </row>
    <row r="943" spans="2:27" ht="17" customHeight="1">
      <c r="B943" s="757">
        <v>1136</v>
      </c>
      <c r="C943" s="757" t="s">
        <v>7293</v>
      </c>
      <c r="D943" s="757" t="s">
        <v>4140</v>
      </c>
      <c r="E943" s="757" t="s">
        <v>421</v>
      </c>
      <c r="F943" s="757">
        <v>1</v>
      </c>
      <c r="G943" s="757">
        <v>3</v>
      </c>
      <c r="H943" s="649" t="str">
        <f>IF($E943="","",(VLOOKUP($E943,所属・種目コード!$B$2:$D$160,3,0)))</f>
        <v>031224</v>
      </c>
      <c r="I943" t="s">
        <v>3592</v>
      </c>
      <c r="J943" s="758" t="str">
        <f t="shared" si="57"/>
        <v>盛岡黒石野中中</v>
      </c>
      <c r="K943" s="757" t="s">
        <v>3209</v>
      </c>
      <c r="L943" s="13" t="str">
        <f t="shared" si="56"/>
        <v>ｺｻﾊﾞ ｱﾑ</v>
      </c>
      <c r="M943" s="772"/>
      <c r="O943" s="13"/>
      <c r="Q943" s="757" t="s">
        <v>6359</v>
      </c>
      <c r="R943" s="757" t="s">
        <v>5928</v>
      </c>
      <c r="S943" s="757" t="s">
        <v>432</v>
      </c>
      <c r="T943" s="757" t="s">
        <v>4414</v>
      </c>
      <c r="U943" s="757">
        <v>1</v>
      </c>
      <c r="W943" s="649" t="str">
        <f>IF($S943="","",(VLOOKUP($S943,所属・種目コード!$B$2:$D$160,3,0)))</f>
        <v>031236</v>
      </c>
      <c r="X943" t="s">
        <v>3592</v>
      </c>
      <c r="Y943" s="758" t="str">
        <f t="shared" si="58"/>
        <v>盛岡見前中中</v>
      </c>
      <c r="Z943" s="757" t="s">
        <v>5331</v>
      </c>
      <c r="AA943" s="769" t="str">
        <f t="shared" si="59"/>
        <v>ﾖｼﾀﾞ ｲﾁｶ</v>
      </c>
    </row>
    <row r="944" spans="2:27" ht="17" customHeight="1">
      <c r="B944" s="757">
        <v>1137</v>
      </c>
      <c r="C944" s="757" t="s">
        <v>7827</v>
      </c>
      <c r="D944" s="757" t="s">
        <v>4141</v>
      </c>
      <c r="E944" s="757" t="s">
        <v>421</v>
      </c>
      <c r="F944" s="757">
        <v>1</v>
      </c>
      <c r="G944" s="757">
        <v>3</v>
      </c>
      <c r="H944" s="649" t="str">
        <f>IF($E944="","",(VLOOKUP($E944,所属・種目コード!$B$2:$D$160,3,0)))</f>
        <v>031224</v>
      </c>
      <c r="I944" t="s">
        <v>3592</v>
      </c>
      <c r="J944" s="758" t="str">
        <f t="shared" si="57"/>
        <v>盛岡黒石野中中</v>
      </c>
      <c r="K944" s="757" t="s">
        <v>3210</v>
      </c>
      <c r="L944" s="13" t="str">
        <f t="shared" si="56"/>
        <v>ﾀｹﾓﾄ ﾕｳﾀﾛｳ</v>
      </c>
      <c r="M944" s="772"/>
      <c r="O944" s="13"/>
      <c r="Q944" s="757" t="s">
        <v>6360</v>
      </c>
      <c r="R944" s="757" t="s">
        <v>873</v>
      </c>
      <c r="S944" s="757" t="s">
        <v>432</v>
      </c>
      <c r="T944" s="757" t="s">
        <v>4414</v>
      </c>
      <c r="U944" s="757">
        <v>2</v>
      </c>
      <c r="W944" s="649" t="str">
        <f>IF($S944="","",(VLOOKUP($S944,所属・種目コード!$B$2:$D$160,3,0)))</f>
        <v>031236</v>
      </c>
      <c r="X944" t="s">
        <v>3592</v>
      </c>
      <c r="Y944" s="758" t="str">
        <f t="shared" si="58"/>
        <v>盛岡見前中中</v>
      </c>
      <c r="Z944" s="757" t="s">
        <v>4870</v>
      </c>
      <c r="AA944" s="769" t="str">
        <f t="shared" si="59"/>
        <v>ﾖｼﾀﾞ ﾕｲ</v>
      </c>
    </row>
    <row r="945" spans="2:27" ht="17" customHeight="1">
      <c r="B945" s="757">
        <v>1138</v>
      </c>
      <c r="C945" s="757" t="s">
        <v>7294</v>
      </c>
      <c r="D945" s="757" t="s">
        <v>4142</v>
      </c>
      <c r="E945" s="757" t="s">
        <v>421</v>
      </c>
      <c r="F945" s="757">
        <v>1</v>
      </c>
      <c r="G945" s="757">
        <v>3</v>
      </c>
      <c r="H945" s="649" t="str">
        <f>IF($E945="","",(VLOOKUP($E945,所属・種目コード!$B$2:$D$160,3,0)))</f>
        <v>031224</v>
      </c>
      <c r="I945" t="s">
        <v>3592</v>
      </c>
      <c r="J945" s="758" t="str">
        <f t="shared" si="57"/>
        <v>盛岡黒石野中中</v>
      </c>
      <c r="K945" s="757" t="s">
        <v>3211</v>
      </c>
      <c r="L945" s="13" t="str">
        <f t="shared" si="56"/>
        <v>ﾑﾗﾀ ﾀｲｷ</v>
      </c>
      <c r="M945" s="772"/>
      <c r="O945" s="13"/>
      <c r="Q945" s="757" t="s">
        <v>6361</v>
      </c>
      <c r="R945" s="757" t="s">
        <v>5929</v>
      </c>
      <c r="S945" s="757" t="s">
        <v>432</v>
      </c>
      <c r="T945" s="757" t="s">
        <v>4414</v>
      </c>
      <c r="U945" s="757">
        <v>3</v>
      </c>
      <c r="W945" s="649" t="str">
        <f>IF($S945="","",(VLOOKUP($S945,所属・種目コード!$B$2:$D$160,3,0)))</f>
        <v>031236</v>
      </c>
      <c r="X945" t="s">
        <v>3592</v>
      </c>
      <c r="Y945" s="758" t="str">
        <f t="shared" si="58"/>
        <v>盛岡見前中中</v>
      </c>
      <c r="Z945" s="757" t="s">
        <v>5332</v>
      </c>
      <c r="AA945" s="769" t="str">
        <f t="shared" si="59"/>
        <v>ﾜﾀﾅﾍﾞ ｱﾝ</v>
      </c>
    </row>
    <row r="946" spans="2:27" ht="17" customHeight="1">
      <c r="B946" s="757">
        <v>1139</v>
      </c>
      <c r="C946" s="757" t="s">
        <v>7295</v>
      </c>
      <c r="D946" s="757" t="s">
        <v>4143</v>
      </c>
      <c r="E946" s="757" t="s">
        <v>421</v>
      </c>
      <c r="F946" s="757">
        <v>1</v>
      </c>
      <c r="G946" s="757">
        <v>2</v>
      </c>
      <c r="H946" s="649" t="str">
        <f>IF($E946="","",(VLOOKUP($E946,所属・種目コード!$B$2:$D$160,3,0)))</f>
        <v>031224</v>
      </c>
      <c r="I946" t="s">
        <v>3592</v>
      </c>
      <c r="J946" s="758" t="str">
        <f t="shared" si="57"/>
        <v>盛岡黒石野中中</v>
      </c>
      <c r="K946" s="757" t="s">
        <v>3212</v>
      </c>
      <c r="L946" s="13" t="str">
        <f t="shared" si="56"/>
        <v>ﾌﾅﾔﾏ ｶｽﾞｷ</v>
      </c>
      <c r="M946" s="772"/>
      <c r="O946" s="13"/>
      <c r="Q946" s="757" t="s">
        <v>2081</v>
      </c>
      <c r="R946" s="757" t="s">
        <v>1810</v>
      </c>
      <c r="S946" s="757" t="s">
        <v>432</v>
      </c>
      <c r="T946" s="757" t="s">
        <v>4414</v>
      </c>
      <c r="U946" s="757">
        <v>3</v>
      </c>
      <c r="W946" s="649" t="str">
        <f>IF($S946="","",(VLOOKUP($S946,所属・種目コード!$B$2:$D$160,3,0)))</f>
        <v>031236</v>
      </c>
      <c r="X946" t="s">
        <v>3592</v>
      </c>
      <c r="Y946" s="758" t="str">
        <f t="shared" si="58"/>
        <v>盛岡見前中中</v>
      </c>
      <c r="Z946" s="757" t="s">
        <v>5333</v>
      </c>
      <c r="AA946" s="769" t="str">
        <f t="shared" si="59"/>
        <v>ﾜﾀﾅﾍﾞ ﾓｶ</v>
      </c>
    </row>
    <row r="947" spans="2:27" ht="17" customHeight="1">
      <c r="B947" s="757">
        <v>1140</v>
      </c>
      <c r="C947" s="757" t="s">
        <v>7296</v>
      </c>
      <c r="D947" s="757" t="s">
        <v>1701</v>
      </c>
      <c r="E947" s="757" t="s">
        <v>331</v>
      </c>
      <c r="F947" s="757">
        <v>1</v>
      </c>
      <c r="G947" s="757">
        <v>3</v>
      </c>
      <c r="H947" s="649" t="str">
        <f>IF($E947="","",(VLOOKUP($E947,所属・種目コード!$B$2:$D$160,3,0)))</f>
        <v>031175</v>
      </c>
      <c r="I947" t="s">
        <v>3592</v>
      </c>
      <c r="J947" s="758" t="str">
        <f t="shared" si="57"/>
        <v>滝沢南中中</v>
      </c>
      <c r="K947" s="757" t="s">
        <v>3213</v>
      </c>
      <c r="L947" s="13" t="str">
        <f t="shared" si="56"/>
        <v>ｷｸﾁ ﾘｮｳｶﾞ</v>
      </c>
      <c r="M947" s="772"/>
      <c r="O947" s="13"/>
      <c r="Q947" s="757" t="s">
        <v>2237</v>
      </c>
      <c r="R947" s="757" t="s">
        <v>2038</v>
      </c>
      <c r="S947" s="757" t="s">
        <v>421</v>
      </c>
      <c r="T947" s="757" t="s">
        <v>4414</v>
      </c>
      <c r="U947" s="757">
        <v>2</v>
      </c>
      <c r="W947" s="649" t="str">
        <f>IF($S947="","",(VLOOKUP($S947,所属・種目コード!$B$2:$D$160,3,0)))</f>
        <v>031224</v>
      </c>
      <c r="X947" t="s">
        <v>3592</v>
      </c>
      <c r="Y947" s="758" t="str">
        <f t="shared" si="58"/>
        <v>盛岡黒石野中中</v>
      </c>
      <c r="Z947" s="757" t="s">
        <v>5334</v>
      </c>
      <c r="AA947" s="769" t="str">
        <f t="shared" si="59"/>
        <v>ｵｵﾓﾘ ﾐｵ</v>
      </c>
    </row>
    <row r="948" spans="2:27" ht="17" customHeight="1">
      <c r="B948" s="757">
        <v>1141</v>
      </c>
      <c r="C948" s="757" t="s">
        <v>7297</v>
      </c>
      <c r="D948" s="757" t="s">
        <v>4144</v>
      </c>
      <c r="E948" s="757" t="s">
        <v>331</v>
      </c>
      <c r="F948" s="757">
        <v>1</v>
      </c>
      <c r="G948" s="757">
        <v>3</v>
      </c>
      <c r="H948" s="649" t="str">
        <f>IF($E948="","",(VLOOKUP($E948,所属・種目コード!$B$2:$D$160,3,0)))</f>
        <v>031175</v>
      </c>
      <c r="I948" t="s">
        <v>3592</v>
      </c>
      <c r="J948" s="758" t="str">
        <f t="shared" si="57"/>
        <v>滝沢南中中</v>
      </c>
      <c r="K948" s="757" t="s">
        <v>3214</v>
      </c>
      <c r="L948" s="13" t="str">
        <f t="shared" si="56"/>
        <v>ﾄｶﾞｼ ｲﾌﾞｷ</v>
      </c>
      <c r="M948" s="772"/>
      <c r="O948" s="13"/>
      <c r="Q948" s="757" t="s">
        <v>2238</v>
      </c>
      <c r="R948" s="757" t="s">
        <v>2039</v>
      </c>
      <c r="S948" s="757" t="s">
        <v>421</v>
      </c>
      <c r="T948" s="757" t="s">
        <v>4414</v>
      </c>
      <c r="U948" s="757">
        <v>3</v>
      </c>
      <c r="W948" s="649" t="str">
        <f>IF($S948="","",(VLOOKUP($S948,所属・種目コード!$B$2:$D$160,3,0)))</f>
        <v>031224</v>
      </c>
      <c r="X948" t="s">
        <v>3592</v>
      </c>
      <c r="Y948" s="758" t="str">
        <f t="shared" si="58"/>
        <v>盛岡黒石野中中</v>
      </c>
      <c r="Z948" s="757" t="s">
        <v>5335</v>
      </c>
      <c r="AA948" s="769" t="str">
        <f t="shared" si="59"/>
        <v>ｵｶﾞﾜ ﾅﾂﾐ</v>
      </c>
    </row>
    <row r="949" spans="2:27" ht="17" customHeight="1">
      <c r="B949" s="757">
        <v>1142</v>
      </c>
      <c r="C949" s="757" t="s">
        <v>7298</v>
      </c>
      <c r="D949" s="757" t="s">
        <v>1702</v>
      </c>
      <c r="E949" s="757" t="s">
        <v>331</v>
      </c>
      <c r="F949" s="757">
        <v>1</v>
      </c>
      <c r="G949" s="757">
        <v>3</v>
      </c>
      <c r="H949" s="649" t="str">
        <f>IF($E949="","",(VLOOKUP($E949,所属・種目コード!$B$2:$D$160,3,0)))</f>
        <v>031175</v>
      </c>
      <c r="I949" t="s">
        <v>3592</v>
      </c>
      <c r="J949" s="758" t="str">
        <f t="shared" si="57"/>
        <v>滝沢南中中</v>
      </c>
      <c r="K949" s="757" t="s">
        <v>3215</v>
      </c>
      <c r="L949" s="13" t="str">
        <f t="shared" si="56"/>
        <v>ﾏｻﾓﾄ ｱｻﾋ</v>
      </c>
      <c r="M949" s="772"/>
      <c r="O949" s="13"/>
      <c r="Q949" s="757" t="s">
        <v>2239</v>
      </c>
      <c r="R949" s="757" t="s">
        <v>2040</v>
      </c>
      <c r="S949" s="757" t="s">
        <v>421</v>
      </c>
      <c r="T949" s="757" t="s">
        <v>4414</v>
      </c>
      <c r="U949" s="757">
        <v>2</v>
      </c>
      <c r="W949" s="649" t="str">
        <f>IF($S949="","",(VLOOKUP($S949,所属・種目コード!$B$2:$D$160,3,0)))</f>
        <v>031224</v>
      </c>
      <c r="X949" t="s">
        <v>3592</v>
      </c>
      <c r="Y949" s="758" t="str">
        <f t="shared" si="58"/>
        <v>盛岡黒石野中中</v>
      </c>
      <c r="Z949" s="757" t="s">
        <v>5336</v>
      </c>
      <c r="AA949" s="769" t="str">
        <f t="shared" si="59"/>
        <v>ｷｸﾁ ﾚﾗ</v>
      </c>
    </row>
    <row r="950" spans="2:27" ht="17" customHeight="1">
      <c r="B950" s="757">
        <v>1143</v>
      </c>
      <c r="C950" s="757" t="s">
        <v>7828</v>
      </c>
      <c r="D950" s="757" t="s">
        <v>1703</v>
      </c>
      <c r="E950" s="757" t="s">
        <v>331</v>
      </c>
      <c r="F950" s="757">
        <v>1</v>
      </c>
      <c r="G950" s="757">
        <v>3</v>
      </c>
      <c r="H950" s="649" t="str">
        <f>IF($E950="","",(VLOOKUP($E950,所属・種目コード!$B$2:$D$160,3,0)))</f>
        <v>031175</v>
      </c>
      <c r="I950" t="s">
        <v>3592</v>
      </c>
      <c r="J950" s="758" t="str">
        <f t="shared" si="57"/>
        <v>滝沢南中中</v>
      </c>
      <c r="K950" s="757" t="s">
        <v>3216</v>
      </c>
      <c r="L950" s="13" t="str">
        <f t="shared" si="56"/>
        <v>ﾏﾂﾓﾄ ﾕｳｼﾞﾛｳ</v>
      </c>
      <c r="M950" s="772"/>
      <c r="O950" s="13"/>
      <c r="Q950" s="757" t="s">
        <v>2240</v>
      </c>
      <c r="R950" s="757" t="s">
        <v>2041</v>
      </c>
      <c r="S950" s="757" t="s">
        <v>421</v>
      </c>
      <c r="T950" s="757" t="s">
        <v>4414</v>
      </c>
      <c r="U950" s="757">
        <v>3</v>
      </c>
      <c r="W950" s="649" t="str">
        <f>IF($S950="","",(VLOOKUP($S950,所属・種目コード!$B$2:$D$160,3,0)))</f>
        <v>031224</v>
      </c>
      <c r="X950" t="s">
        <v>3592</v>
      </c>
      <c r="Y950" s="758" t="str">
        <f t="shared" si="58"/>
        <v>盛岡黒石野中中</v>
      </c>
      <c r="Z950" s="757" t="s">
        <v>5337</v>
      </c>
      <c r="AA950" s="769" t="str">
        <f t="shared" si="59"/>
        <v>ｺｱﾐ ﾕｳｶ</v>
      </c>
    </row>
    <row r="951" spans="2:27" ht="17" customHeight="1">
      <c r="B951" s="757">
        <v>1144</v>
      </c>
      <c r="C951" s="757" t="s">
        <v>7299</v>
      </c>
      <c r="D951" s="757" t="s">
        <v>4145</v>
      </c>
      <c r="E951" s="757" t="s">
        <v>331</v>
      </c>
      <c r="F951" s="757">
        <v>1</v>
      </c>
      <c r="G951" s="757">
        <v>3</v>
      </c>
      <c r="H951" s="649" t="str">
        <f>IF($E951="","",(VLOOKUP($E951,所属・種目コード!$B$2:$D$160,3,0)))</f>
        <v>031175</v>
      </c>
      <c r="I951" t="s">
        <v>3592</v>
      </c>
      <c r="J951" s="758" t="str">
        <f t="shared" si="57"/>
        <v>滝沢南中中</v>
      </c>
      <c r="K951" s="757" t="s">
        <v>3217</v>
      </c>
      <c r="L951" s="13" t="str">
        <f t="shared" si="56"/>
        <v>ﾔﾏｳﾁ ｹﾝｾｲ</v>
      </c>
      <c r="M951" s="772"/>
      <c r="O951" s="13"/>
      <c r="Q951" s="757" t="s">
        <v>6513</v>
      </c>
      <c r="R951" s="757" t="s">
        <v>2042</v>
      </c>
      <c r="S951" s="757" t="s">
        <v>421</v>
      </c>
      <c r="T951" s="757" t="s">
        <v>4414</v>
      </c>
      <c r="U951" s="757">
        <v>2</v>
      </c>
      <c r="W951" s="649" t="str">
        <f>IF($S951="","",(VLOOKUP($S951,所属・種目コード!$B$2:$D$160,3,0)))</f>
        <v>031224</v>
      </c>
      <c r="X951" t="s">
        <v>3592</v>
      </c>
      <c r="Y951" s="758" t="str">
        <f t="shared" si="58"/>
        <v>盛岡黒石野中中</v>
      </c>
      <c r="Z951" s="757" t="s">
        <v>5338</v>
      </c>
      <c r="AA951" s="769" t="str">
        <f t="shared" si="59"/>
        <v>ｻｻｷ ｺｳ</v>
      </c>
    </row>
    <row r="952" spans="2:27" ht="17" customHeight="1">
      <c r="B952" s="757">
        <v>1145</v>
      </c>
      <c r="C952" s="757" t="s">
        <v>7300</v>
      </c>
      <c r="D952" s="757" t="s">
        <v>1704</v>
      </c>
      <c r="E952" s="757" t="s">
        <v>331</v>
      </c>
      <c r="F952" s="757">
        <v>1</v>
      </c>
      <c r="G952" s="757">
        <v>2</v>
      </c>
      <c r="H952" s="649" t="str">
        <f>IF($E952="","",(VLOOKUP($E952,所属・種目コード!$B$2:$D$160,3,0)))</f>
        <v>031175</v>
      </c>
      <c r="I952" t="s">
        <v>3592</v>
      </c>
      <c r="J952" s="758" t="str">
        <f t="shared" si="57"/>
        <v>滝沢南中中</v>
      </c>
      <c r="K952" s="757" t="s">
        <v>3218</v>
      </c>
      <c r="L952" s="13" t="str">
        <f t="shared" si="56"/>
        <v>ｲﾏｶﾞﾜ ﾋﾛﾄ</v>
      </c>
      <c r="M952" s="772"/>
      <c r="O952" s="13"/>
      <c r="Q952" s="757" t="s">
        <v>6362</v>
      </c>
      <c r="R952" s="757" t="s">
        <v>5930</v>
      </c>
      <c r="S952" s="757" t="s">
        <v>421</v>
      </c>
      <c r="T952" s="757" t="s">
        <v>4414</v>
      </c>
      <c r="U952" s="757">
        <v>3</v>
      </c>
      <c r="W952" s="649" t="str">
        <f>IF($S952="","",(VLOOKUP($S952,所属・種目コード!$B$2:$D$160,3,0)))</f>
        <v>031224</v>
      </c>
      <c r="X952" t="s">
        <v>3592</v>
      </c>
      <c r="Y952" s="758" t="str">
        <f t="shared" si="58"/>
        <v>盛岡黒石野中中</v>
      </c>
      <c r="Z952" s="757" t="s">
        <v>5339</v>
      </c>
      <c r="AA952" s="769" t="str">
        <f t="shared" si="59"/>
        <v>ｻﾄｳ ｼｭｸ</v>
      </c>
    </row>
    <row r="953" spans="2:27" ht="17" customHeight="1">
      <c r="B953" s="757">
        <v>1146</v>
      </c>
      <c r="C953" s="757" t="s">
        <v>7920</v>
      </c>
      <c r="D953" s="757" t="s">
        <v>1705</v>
      </c>
      <c r="E953" s="757" t="s">
        <v>331</v>
      </c>
      <c r="F953" s="757">
        <v>1</v>
      </c>
      <c r="G953" s="757">
        <v>2</v>
      </c>
      <c r="H953" s="649" t="str">
        <f>IF($E953="","",(VLOOKUP($E953,所属・種目コード!$B$2:$D$160,3,0)))</f>
        <v>031175</v>
      </c>
      <c r="I953" t="s">
        <v>3592</v>
      </c>
      <c r="J953" s="758" t="str">
        <f t="shared" si="57"/>
        <v>滝沢南中中</v>
      </c>
      <c r="K953" s="757" t="s">
        <v>3189</v>
      </c>
      <c r="L953" s="13" t="str">
        <f t="shared" si="56"/>
        <v>ｻｲﾄｳ ｼｭｳ</v>
      </c>
      <c r="M953" s="772"/>
      <c r="O953" s="13"/>
      <c r="Q953" s="757" t="s">
        <v>2241</v>
      </c>
      <c r="R953" s="757" t="s">
        <v>2043</v>
      </c>
      <c r="S953" s="757" t="s">
        <v>421</v>
      </c>
      <c r="T953" s="757" t="s">
        <v>4414</v>
      </c>
      <c r="U953" s="757">
        <v>2</v>
      </c>
      <c r="W953" s="649" t="str">
        <f>IF($S953="","",(VLOOKUP($S953,所属・種目コード!$B$2:$D$160,3,0)))</f>
        <v>031224</v>
      </c>
      <c r="X953" t="s">
        <v>3592</v>
      </c>
      <c r="Y953" s="758" t="str">
        <f t="shared" si="58"/>
        <v>盛岡黒石野中中</v>
      </c>
      <c r="Z953" s="757" t="s">
        <v>5340</v>
      </c>
      <c r="AA953" s="769" t="str">
        <f t="shared" si="59"/>
        <v>ｼﾗｶﾊﾞ ﾋﾖﾘ</v>
      </c>
    </row>
    <row r="954" spans="2:27" ht="17" customHeight="1">
      <c r="B954" s="757">
        <v>1147</v>
      </c>
      <c r="C954" s="757" t="s">
        <v>7301</v>
      </c>
      <c r="D954" s="757" t="s">
        <v>1708</v>
      </c>
      <c r="E954" s="757" t="s">
        <v>331</v>
      </c>
      <c r="F954" s="757">
        <v>1</v>
      </c>
      <c r="G954" s="757">
        <v>2</v>
      </c>
      <c r="H954" s="649" t="str">
        <f>IF($E954="","",(VLOOKUP($E954,所属・種目コード!$B$2:$D$160,3,0)))</f>
        <v>031175</v>
      </c>
      <c r="I954" t="s">
        <v>3592</v>
      </c>
      <c r="J954" s="758" t="str">
        <f t="shared" si="57"/>
        <v>滝沢南中中</v>
      </c>
      <c r="K954" s="757" t="s">
        <v>3219</v>
      </c>
      <c r="L954" s="13" t="str">
        <f t="shared" si="56"/>
        <v>ﾅｶﾞﾔﾏ ﾖｼﾄ</v>
      </c>
      <c r="M954" s="772"/>
      <c r="O954" s="13"/>
      <c r="Q954" s="757" t="s">
        <v>2242</v>
      </c>
      <c r="R954" s="757" t="s">
        <v>2044</v>
      </c>
      <c r="S954" s="757" t="s">
        <v>421</v>
      </c>
      <c r="T954" s="757" t="s">
        <v>4414</v>
      </c>
      <c r="U954" s="757">
        <v>2</v>
      </c>
      <c r="W954" s="649" t="str">
        <f>IF($S954="","",(VLOOKUP($S954,所属・種目コード!$B$2:$D$160,3,0)))</f>
        <v>031224</v>
      </c>
      <c r="X954" t="s">
        <v>3592</v>
      </c>
      <c r="Y954" s="758" t="str">
        <f t="shared" si="58"/>
        <v>盛岡黒石野中中</v>
      </c>
      <c r="Z954" s="757" t="s">
        <v>5341</v>
      </c>
      <c r="AA954" s="769" t="str">
        <f t="shared" si="59"/>
        <v>ﾀｹﾀﾞ ﾐｸ</v>
      </c>
    </row>
    <row r="955" spans="2:27" ht="17" customHeight="1">
      <c r="B955" s="757">
        <v>1150</v>
      </c>
      <c r="C955" s="757" t="s">
        <v>7302</v>
      </c>
      <c r="D955" s="757" t="s">
        <v>4146</v>
      </c>
      <c r="E955" s="757" t="s">
        <v>436</v>
      </c>
      <c r="F955" s="757">
        <v>1</v>
      </c>
      <c r="G955" s="757">
        <v>3</v>
      </c>
      <c r="H955" s="649" t="str">
        <f>IF($E955="","",(VLOOKUP($E955,所属・種目コード!$B$2:$D$160,3,0)))</f>
        <v>031240</v>
      </c>
      <c r="I955" t="s">
        <v>3592</v>
      </c>
      <c r="J955" s="758" t="str">
        <f t="shared" si="57"/>
        <v>矢巾中中</v>
      </c>
      <c r="K955" s="757" t="s">
        <v>3220</v>
      </c>
      <c r="L955" s="13" t="str">
        <f t="shared" si="56"/>
        <v>ｴﾋﾞﾅ ｺｳﾀ</v>
      </c>
      <c r="M955" s="772"/>
      <c r="O955" s="13"/>
      <c r="Q955" s="757" t="s">
        <v>2243</v>
      </c>
      <c r="R955" s="757" t="s">
        <v>2045</v>
      </c>
      <c r="S955" s="757" t="s">
        <v>421</v>
      </c>
      <c r="T955" s="757" t="s">
        <v>4414</v>
      </c>
      <c r="U955" s="757">
        <v>2</v>
      </c>
      <c r="W955" s="649" t="str">
        <f>IF($S955="","",(VLOOKUP($S955,所属・種目コード!$B$2:$D$160,3,0)))</f>
        <v>031224</v>
      </c>
      <c r="X955" t="s">
        <v>3592</v>
      </c>
      <c r="Y955" s="758" t="str">
        <f t="shared" si="58"/>
        <v>盛岡黒石野中中</v>
      </c>
      <c r="Z955" s="757" t="s">
        <v>4546</v>
      </c>
      <c r="AA955" s="769" t="str">
        <f t="shared" si="59"/>
        <v>ﾁﾊﾞ ﾐﾊﾙ</v>
      </c>
    </row>
    <row r="956" spans="2:27" ht="17" customHeight="1">
      <c r="B956" s="757">
        <v>1151</v>
      </c>
      <c r="C956" s="757" t="s">
        <v>7921</v>
      </c>
      <c r="D956" s="757" t="s">
        <v>4147</v>
      </c>
      <c r="E956" s="757" t="s">
        <v>436</v>
      </c>
      <c r="F956" s="757">
        <v>1</v>
      </c>
      <c r="G956" s="757">
        <v>3</v>
      </c>
      <c r="H956" s="649" t="str">
        <f>IF($E956="","",(VLOOKUP($E956,所属・種目コード!$B$2:$D$160,3,0)))</f>
        <v>031240</v>
      </c>
      <c r="I956" t="s">
        <v>3592</v>
      </c>
      <c r="J956" s="758" t="str">
        <f t="shared" si="57"/>
        <v>矢巾中中</v>
      </c>
      <c r="K956" s="757" t="s">
        <v>3221</v>
      </c>
      <c r="L956" s="13" t="str">
        <f t="shared" si="56"/>
        <v>ｶﾄｳ ｾｲ</v>
      </c>
      <c r="M956" s="772"/>
      <c r="O956" s="13"/>
      <c r="Q956" s="757" t="s">
        <v>2244</v>
      </c>
      <c r="R956" s="757" t="s">
        <v>2046</v>
      </c>
      <c r="S956" s="757" t="s">
        <v>421</v>
      </c>
      <c r="T956" s="757" t="s">
        <v>4414</v>
      </c>
      <c r="U956" s="757">
        <v>2</v>
      </c>
      <c r="W956" s="649" t="str">
        <f>IF($S956="","",(VLOOKUP($S956,所属・種目コード!$B$2:$D$160,3,0)))</f>
        <v>031224</v>
      </c>
      <c r="X956" t="s">
        <v>3592</v>
      </c>
      <c r="Y956" s="758" t="str">
        <f t="shared" si="58"/>
        <v>盛岡黒石野中中</v>
      </c>
      <c r="Z956" s="757" t="s">
        <v>5342</v>
      </c>
      <c r="AA956" s="769" t="str">
        <f t="shared" si="59"/>
        <v>ﾊｺｻﾞｷ ｶﾅ</v>
      </c>
    </row>
    <row r="957" spans="2:27" ht="17" customHeight="1">
      <c r="B957" s="757">
        <v>1152</v>
      </c>
      <c r="C957" s="757" t="s">
        <v>7303</v>
      </c>
      <c r="D957" s="757" t="s">
        <v>4148</v>
      </c>
      <c r="E957" s="757" t="s">
        <v>436</v>
      </c>
      <c r="F957" s="757">
        <v>1</v>
      </c>
      <c r="G957" s="757">
        <v>3</v>
      </c>
      <c r="H957" s="649" t="str">
        <f>IF($E957="","",(VLOOKUP($E957,所属・種目コード!$B$2:$D$160,3,0)))</f>
        <v>031240</v>
      </c>
      <c r="I957" t="s">
        <v>3592</v>
      </c>
      <c r="J957" s="758" t="str">
        <f t="shared" si="57"/>
        <v>矢巾中中</v>
      </c>
      <c r="K957" s="757" t="s">
        <v>3222</v>
      </c>
      <c r="L957" s="13" t="str">
        <f t="shared" si="56"/>
        <v>ｶﾜﾑﾗ ﾄﾓｷ</v>
      </c>
      <c r="M957" s="772"/>
      <c r="O957" s="13"/>
      <c r="Q957" s="757" t="s">
        <v>6512</v>
      </c>
      <c r="R957" s="757" t="s">
        <v>5931</v>
      </c>
      <c r="S957" s="757" t="s">
        <v>382</v>
      </c>
      <c r="T957" s="757" t="s">
        <v>4414</v>
      </c>
      <c r="U957" s="757">
        <v>1</v>
      </c>
      <c r="W957" s="649" t="str">
        <f>IF($S957="","",(VLOOKUP($S957,所属・種目コード!$B$2:$D$160,3,0)))</f>
        <v>031219</v>
      </c>
      <c r="X957" t="s">
        <v>3592</v>
      </c>
      <c r="Y957" s="758" t="str">
        <f t="shared" si="58"/>
        <v>盛岡大宮中中</v>
      </c>
      <c r="Z957" s="757" t="s">
        <v>5343</v>
      </c>
      <c r="AA957" s="769" t="str">
        <f t="shared" si="59"/>
        <v>ｵﾉﾃﾞﾗ ｲﾛﾊ</v>
      </c>
    </row>
    <row r="958" spans="2:27" ht="17" customHeight="1">
      <c r="B958" s="757">
        <v>1153</v>
      </c>
      <c r="C958" s="757" t="s">
        <v>7304</v>
      </c>
      <c r="D958" s="757" t="s">
        <v>4149</v>
      </c>
      <c r="E958" s="757" t="s">
        <v>436</v>
      </c>
      <c r="F958" s="757">
        <v>1</v>
      </c>
      <c r="G958" s="757">
        <v>3</v>
      </c>
      <c r="H958" s="649" t="str">
        <f>IF($E958="","",(VLOOKUP($E958,所属・種目コード!$B$2:$D$160,3,0)))</f>
        <v>031240</v>
      </c>
      <c r="I958" t="s">
        <v>3592</v>
      </c>
      <c r="J958" s="758" t="str">
        <f t="shared" si="57"/>
        <v>矢巾中中</v>
      </c>
      <c r="K958" s="757" t="s">
        <v>3223</v>
      </c>
      <c r="L958" s="13" t="str">
        <f t="shared" si="56"/>
        <v>ｺｼﾀ ｲﾌﾞｷ</v>
      </c>
      <c r="M958" s="772"/>
      <c r="O958" s="13"/>
      <c r="Q958" s="757" t="s">
        <v>6363</v>
      </c>
      <c r="R958" s="757" t="s">
        <v>5932</v>
      </c>
      <c r="S958" s="757" t="s">
        <v>382</v>
      </c>
      <c r="T958" s="757" t="s">
        <v>4414</v>
      </c>
      <c r="U958" s="757">
        <v>1</v>
      </c>
      <c r="W958" s="649" t="str">
        <f>IF($S958="","",(VLOOKUP($S958,所属・種目コード!$B$2:$D$160,3,0)))</f>
        <v>031219</v>
      </c>
      <c r="X958" t="s">
        <v>3592</v>
      </c>
      <c r="Y958" s="758" t="str">
        <f t="shared" si="58"/>
        <v>盛岡大宮中中</v>
      </c>
      <c r="Z958" s="757" t="s">
        <v>5344</v>
      </c>
      <c r="AA958" s="769" t="str">
        <f t="shared" si="59"/>
        <v>ﾊｼﾓﾄ ﾚｲﾅ</v>
      </c>
    </row>
    <row r="959" spans="2:27" ht="17" customHeight="1">
      <c r="B959" s="757">
        <v>1154</v>
      </c>
      <c r="C959" s="757" t="s">
        <v>7305</v>
      </c>
      <c r="D959" s="757" t="s">
        <v>4150</v>
      </c>
      <c r="E959" s="757" t="s">
        <v>436</v>
      </c>
      <c r="F959" s="757">
        <v>1</v>
      </c>
      <c r="G959" s="757">
        <v>3</v>
      </c>
      <c r="H959" s="649" t="str">
        <f>IF($E959="","",(VLOOKUP($E959,所属・種目コード!$B$2:$D$160,3,0)))</f>
        <v>031240</v>
      </c>
      <c r="I959" t="s">
        <v>3592</v>
      </c>
      <c r="J959" s="758" t="str">
        <f t="shared" si="57"/>
        <v>矢巾中中</v>
      </c>
      <c r="K959" s="757" t="s">
        <v>3224</v>
      </c>
      <c r="L959" s="13" t="str">
        <f t="shared" si="56"/>
        <v>ﾅｶﾑﾗ ﾀｲｷ</v>
      </c>
      <c r="M959" s="772"/>
      <c r="O959" s="13"/>
      <c r="Q959" s="757" t="s">
        <v>6511</v>
      </c>
      <c r="R959" s="757" t="s">
        <v>5933</v>
      </c>
      <c r="S959" s="757" t="s">
        <v>382</v>
      </c>
      <c r="T959" s="757" t="s">
        <v>4414</v>
      </c>
      <c r="U959" s="757">
        <v>1</v>
      </c>
      <c r="W959" s="649" t="str">
        <f>IF($S959="","",(VLOOKUP($S959,所属・種目コード!$B$2:$D$160,3,0)))</f>
        <v>031219</v>
      </c>
      <c r="X959" t="s">
        <v>3592</v>
      </c>
      <c r="Y959" s="758" t="str">
        <f t="shared" si="58"/>
        <v>盛岡大宮中中</v>
      </c>
      <c r="Z959" s="757" t="s">
        <v>5345</v>
      </c>
      <c r="AA959" s="769" t="str">
        <f t="shared" si="59"/>
        <v>ﾍﾋﾞｸﾞﾁ ﾕﾘｶ</v>
      </c>
    </row>
    <row r="960" spans="2:27" ht="17" customHeight="1">
      <c r="B960" s="757">
        <v>1155</v>
      </c>
      <c r="C960" s="757" t="s">
        <v>7306</v>
      </c>
      <c r="D960" s="757" t="s">
        <v>4151</v>
      </c>
      <c r="E960" s="757" t="s">
        <v>436</v>
      </c>
      <c r="F960" s="757">
        <v>1</v>
      </c>
      <c r="G960" s="757">
        <v>3</v>
      </c>
      <c r="H960" s="649" t="str">
        <f>IF($E960="","",(VLOOKUP($E960,所属・種目コード!$B$2:$D$160,3,0)))</f>
        <v>031240</v>
      </c>
      <c r="I960" t="s">
        <v>3592</v>
      </c>
      <c r="J960" s="758" t="str">
        <f t="shared" si="57"/>
        <v>矢巾中中</v>
      </c>
      <c r="K960" s="757" t="s">
        <v>3225</v>
      </c>
      <c r="L960" s="13" t="str">
        <f t="shared" si="56"/>
        <v>ﾇﾏﾀ ﾘｸﾄ</v>
      </c>
      <c r="M960" s="772"/>
      <c r="O960" s="13"/>
      <c r="Q960" s="757" t="s">
        <v>6364</v>
      </c>
      <c r="R960" s="757" t="s">
        <v>5934</v>
      </c>
      <c r="S960" s="757" t="s">
        <v>429</v>
      </c>
      <c r="T960" s="757" t="s">
        <v>4414</v>
      </c>
      <c r="U960" s="757">
        <v>3</v>
      </c>
      <c r="W960" s="649" t="str">
        <f>IF($S960="","",(VLOOKUP($S960,所属・種目コード!$B$2:$D$160,3,0)))</f>
        <v>031233</v>
      </c>
      <c r="X960" t="s">
        <v>3592</v>
      </c>
      <c r="Y960" s="758" t="str">
        <f t="shared" si="58"/>
        <v>盛岡北陵中中</v>
      </c>
      <c r="Z960" s="757" t="s">
        <v>5346</v>
      </c>
      <c r="AA960" s="769" t="str">
        <f t="shared" si="59"/>
        <v>ｱﾗﾔ ﾊﾙ</v>
      </c>
    </row>
    <row r="961" spans="2:27" ht="17" customHeight="1">
      <c r="B961" s="757">
        <v>1157</v>
      </c>
      <c r="C961" s="757" t="s">
        <v>7307</v>
      </c>
      <c r="D961" s="757" t="s">
        <v>4152</v>
      </c>
      <c r="E961" s="757" t="s">
        <v>436</v>
      </c>
      <c r="F961" s="757">
        <v>1</v>
      </c>
      <c r="G961" s="757">
        <v>2</v>
      </c>
      <c r="H961" s="649" t="str">
        <f>IF($E961="","",(VLOOKUP($E961,所属・種目コード!$B$2:$D$160,3,0)))</f>
        <v>031240</v>
      </c>
      <c r="I961" t="s">
        <v>3592</v>
      </c>
      <c r="J961" s="758" t="str">
        <f t="shared" si="57"/>
        <v>矢巾中中</v>
      </c>
      <c r="K961" s="757" t="s">
        <v>3226</v>
      </c>
      <c r="L961" s="13" t="str">
        <f t="shared" ref="L961:L1024" si="60">ASC(K961)</f>
        <v>ｸｼﾞ ﾘｮｳｽｹ</v>
      </c>
      <c r="M961" s="772"/>
      <c r="O961" s="13"/>
      <c r="Q961" s="757" t="s">
        <v>2249</v>
      </c>
      <c r="R961" s="757" t="s">
        <v>2053</v>
      </c>
      <c r="S961" s="757" t="s">
        <v>429</v>
      </c>
      <c r="T961" s="757" t="s">
        <v>4414</v>
      </c>
      <c r="U961" s="757">
        <v>3</v>
      </c>
      <c r="W961" s="649" t="str">
        <f>IF($S961="","",(VLOOKUP($S961,所属・種目コード!$B$2:$D$160,3,0)))</f>
        <v>031233</v>
      </c>
      <c r="X961" t="s">
        <v>3592</v>
      </c>
      <c r="Y961" s="758" t="str">
        <f t="shared" si="58"/>
        <v>盛岡北陵中中</v>
      </c>
      <c r="Z961" s="757" t="s">
        <v>5347</v>
      </c>
      <c r="AA961" s="769" t="str">
        <f t="shared" si="59"/>
        <v>ｵｵｶﾞﾈ ｱｲｺ</v>
      </c>
    </row>
    <row r="962" spans="2:27" ht="17" customHeight="1">
      <c r="B962" s="757">
        <v>1157</v>
      </c>
      <c r="C962" s="757" t="s">
        <v>7308</v>
      </c>
      <c r="D962" s="757" t="s">
        <v>4153</v>
      </c>
      <c r="E962" s="757" t="s">
        <v>436</v>
      </c>
      <c r="F962" s="757">
        <v>1</v>
      </c>
      <c r="G962" s="757">
        <v>3</v>
      </c>
      <c r="H962" s="649" t="str">
        <f>IF($E962="","",(VLOOKUP($E962,所属・種目コード!$B$2:$D$160,3,0)))</f>
        <v>031240</v>
      </c>
      <c r="I962" t="s">
        <v>3592</v>
      </c>
      <c r="J962" s="758" t="str">
        <f t="shared" ref="J962:J1025" si="61">_xlfn.CONCAT(E962,I962)</f>
        <v>矢巾中中</v>
      </c>
      <c r="K962" s="757" t="s">
        <v>3227</v>
      </c>
      <c r="L962" s="13" t="str">
        <f t="shared" si="60"/>
        <v>ﾏﾂﾀﾞ ﾘｸ</v>
      </c>
      <c r="M962" s="772"/>
      <c r="O962" s="13"/>
      <c r="Q962" s="757" t="s">
        <v>2250</v>
      </c>
      <c r="R962" s="757" t="s">
        <v>2054</v>
      </c>
      <c r="S962" s="757" t="s">
        <v>429</v>
      </c>
      <c r="T962" s="757" t="s">
        <v>4414</v>
      </c>
      <c r="U962" s="757">
        <v>2</v>
      </c>
      <c r="W962" s="649" t="str">
        <f>IF($S962="","",(VLOOKUP($S962,所属・種目コード!$B$2:$D$160,3,0)))</f>
        <v>031233</v>
      </c>
      <c r="X962" t="s">
        <v>3592</v>
      </c>
      <c r="Y962" s="758" t="str">
        <f t="shared" ref="Y962:Y1025" si="62">_xlfn.CONCAT(S962,X962)</f>
        <v>盛岡北陵中中</v>
      </c>
      <c r="Z962" s="757" t="s">
        <v>5348</v>
      </c>
      <c r="AA962" s="769" t="str">
        <f t="shared" ref="AA962:AA1025" si="63">ASC(Z962)</f>
        <v>ｸﾘﾊﾞﾔｼ ｱﾝﾅ</v>
      </c>
    </row>
    <row r="963" spans="2:27" ht="17" customHeight="1">
      <c r="B963" s="757">
        <v>1158</v>
      </c>
      <c r="C963" s="757" t="s">
        <v>7919</v>
      </c>
      <c r="D963" s="757" t="s">
        <v>4154</v>
      </c>
      <c r="E963" s="757" t="s">
        <v>218</v>
      </c>
      <c r="F963" s="757">
        <v>1</v>
      </c>
      <c r="G963" s="757">
        <v>3</v>
      </c>
      <c r="H963" s="649" t="str">
        <f>IF($E963="","",(VLOOKUP($E963,所属・種目コード!$B$2:$D$160,3,0)))</f>
        <v>031146</v>
      </c>
      <c r="I963" t="s">
        <v>3592</v>
      </c>
      <c r="J963" s="758" t="str">
        <f t="shared" si="61"/>
        <v>釜石甲子中中</v>
      </c>
      <c r="K963" s="757" t="s">
        <v>3228</v>
      </c>
      <c r="L963" s="13" t="str">
        <f t="shared" si="60"/>
        <v>ｵｵｾ ﾊｼﾞﾒ</v>
      </c>
      <c r="M963" s="772"/>
      <c r="O963" s="13"/>
      <c r="Q963" s="757" t="s">
        <v>2251</v>
      </c>
      <c r="R963" s="757" t="s">
        <v>2055</v>
      </c>
      <c r="S963" s="757" t="s">
        <v>429</v>
      </c>
      <c r="T963" s="757" t="s">
        <v>4414</v>
      </c>
      <c r="U963" s="757">
        <v>3</v>
      </c>
      <c r="W963" s="649" t="str">
        <f>IF($S963="","",(VLOOKUP($S963,所属・種目コード!$B$2:$D$160,3,0)))</f>
        <v>031233</v>
      </c>
      <c r="X963" t="s">
        <v>3592</v>
      </c>
      <c r="Y963" s="758" t="str">
        <f t="shared" si="62"/>
        <v>盛岡北陵中中</v>
      </c>
      <c r="Z963" s="757" t="s">
        <v>5349</v>
      </c>
      <c r="AA963" s="769" t="str">
        <f t="shared" si="63"/>
        <v>ｻｶﾓﾄ ﾕｲﾅ</v>
      </c>
    </row>
    <row r="964" spans="2:27" ht="17" customHeight="1">
      <c r="B964" s="757">
        <v>1159</v>
      </c>
      <c r="C964" s="757" t="s">
        <v>7309</v>
      </c>
      <c r="D964" s="757" t="s">
        <v>4155</v>
      </c>
      <c r="E964" s="757" t="s">
        <v>218</v>
      </c>
      <c r="F964" s="757">
        <v>1</v>
      </c>
      <c r="G964" s="757">
        <v>3</v>
      </c>
      <c r="H964" s="649" t="str">
        <f>IF($E964="","",(VLOOKUP($E964,所属・種目コード!$B$2:$D$160,3,0)))</f>
        <v>031146</v>
      </c>
      <c r="I964" t="s">
        <v>3592</v>
      </c>
      <c r="J964" s="758" t="str">
        <f t="shared" si="61"/>
        <v>釜石甲子中中</v>
      </c>
      <c r="K964" s="757" t="s">
        <v>3229</v>
      </c>
      <c r="L964" s="13" t="str">
        <f t="shared" si="60"/>
        <v>ｷｸﾁ ｲﾁﾛｳ</v>
      </c>
      <c r="M964" s="772"/>
      <c r="O964" s="13"/>
      <c r="Q964" s="757" t="s">
        <v>6508</v>
      </c>
      <c r="R964" s="757" t="s">
        <v>5935</v>
      </c>
      <c r="S964" s="757" t="s">
        <v>429</v>
      </c>
      <c r="T964" s="757" t="s">
        <v>4414</v>
      </c>
      <c r="U964" s="757">
        <v>3</v>
      </c>
      <c r="W964" s="649" t="str">
        <f>IF($S964="","",(VLOOKUP($S964,所属・種目コード!$B$2:$D$160,3,0)))</f>
        <v>031233</v>
      </c>
      <c r="X964" t="s">
        <v>3592</v>
      </c>
      <c r="Y964" s="758" t="str">
        <f t="shared" si="62"/>
        <v>盛岡北陵中中</v>
      </c>
      <c r="Z964" s="757" t="s">
        <v>5350</v>
      </c>
      <c r="AA964" s="769" t="str">
        <f t="shared" si="63"/>
        <v>ｻｻｷ ｺｺﾛ</v>
      </c>
    </row>
    <row r="965" spans="2:27" ht="17" customHeight="1">
      <c r="B965" s="757">
        <v>1160</v>
      </c>
      <c r="C965" s="757" t="s">
        <v>7829</v>
      </c>
      <c r="D965" s="757" t="s">
        <v>4156</v>
      </c>
      <c r="E965" s="757" t="s">
        <v>218</v>
      </c>
      <c r="F965" s="757">
        <v>1</v>
      </c>
      <c r="G965" s="757">
        <v>3</v>
      </c>
      <c r="H965" s="649" t="str">
        <f>IF($E965="","",(VLOOKUP($E965,所属・種目コード!$B$2:$D$160,3,0)))</f>
        <v>031146</v>
      </c>
      <c r="I965" t="s">
        <v>3592</v>
      </c>
      <c r="J965" s="758" t="str">
        <f t="shared" si="61"/>
        <v>釜石甲子中中</v>
      </c>
      <c r="K965" s="757" t="s">
        <v>3230</v>
      </c>
      <c r="L965" s="13" t="str">
        <f t="shared" si="60"/>
        <v>ｻｻｷ ｼｮｳﾀ</v>
      </c>
      <c r="M965" s="772"/>
      <c r="O965" s="13"/>
      <c r="Q965" s="757" t="s">
        <v>6509</v>
      </c>
      <c r="R965" s="757" t="s">
        <v>2056</v>
      </c>
      <c r="S965" s="757" t="s">
        <v>429</v>
      </c>
      <c r="T965" s="757" t="s">
        <v>4414</v>
      </c>
      <c r="U965" s="757">
        <v>3</v>
      </c>
      <c r="W965" s="649" t="str">
        <f>IF($S965="","",(VLOOKUP($S965,所属・種目コード!$B$2:$D$160,3,0)))</f>
        <v>031233</v>
      </c>
      <c r="X965" t="s">
        <v>3592</v>
      </c>
      <c r="Y965" s="758" t="str">
        <f t="shared" si="62"/>
        <v>盛岡北陵中中</v>
      </c>
      <c r="Z965" s="757" t="s">
        <v>5351</v>
      </c>
      <c r="AA965" s="769" t="str">
        <f t="shared" si="63"/>
        <v>ｻｻｷ ｻｸﾗ</v>
      </c>
    </row>
    <row r="966" spans="2:27" ht="17" customHeight="1">
      <c r="B966" s="757">
        <v>1161</v>
      </c>
      <c r="C966" s="757" t="s">
        <v>7830</v>
      </c>
      <c r="D966" s="757" t="s">
        <v>4157</v>
      </c>
      <c r="E966" s="757" t="s">
        <v>218</v>
      </c>
      <c r="F966" s="757">
        <v>1</v>
      </c>
      <c r="G966" s="757">
        <v>3</v>
      </c>
      <c r="H966" s="649" t="str">
        <f>IF($E966="","",(VLOOKUP($E966,所属・種目コード!$B$2:$D$160,3,0)))</f>
        <v>031146</v>
      </c>
      <c r="I966" t="s">
        <v>3592</v>
      </c>
      <c r="J966" s="758" t="str">
        <f t="shared" si="61"/>
        <v>釜石甲子中中</v>
      </c>
      <c r="K966" s="757" t="s">
        <v>3231</v>
      </c>
      <c r="L966" s="13" t="str">
        <f t="shared" si="60"/>
        <v>ｻｻｷ ﾄﾓﾅﾘ</v>
      </c>
      <c r="M966" s="772"/>
      <c r="O966" s="13"/>
      <c r="Q966" s="757" t="s">
        <v>6510</v>
      </c>
      <c r="R966" s="757" t="s">
        <v>2057</v>
      </c>
      <c r="S966" s="757" t="s">
        <v>429</v>
      </c>
      <c r="T966" s="757" t="s">
        <v>4414</v>
      </c>
      <c r="U966" s="757">
        <v>3</v>
      </c>
      <c r="W966" s="649" t="str">
        <f>IF($S966="","",(VLOOKUP($S966,所属・種目コード!$B$2:$D$160,3,0)))</f>
        <v>031233</v>
      </c>
      <c r="X966" t="s">
        <v>3592</v>
      </c>
      <c r="Y966" s="758" t="str">
        <f t="shared" si="62"/>
        <v>盛岡北陵中中</v>
      </c>
      <c r="Z966" s="757" t="s">
        <v>5352</v>
      </c>
      <c r="AA966" s="769" t="str">
        <f t="shared" si="63"/>
        <v>ｻｻｷ ｼﾂﾞｸ</v>
      </c>
    </row>
    <row r="967" spans="2:27" ht="17" customHeight="1">
      <c r="B967" s="757">
        <v>1162</v>
      </c>
      <c r="C967" s="757" t="s">
        <v>7831</v>
      </c>
      <c r="D967" s="757" t="s">
        <v>1589</v>
      </c>
      <c r="E967" s="757" t="s">
        <v>218</v>
      </c>
      <c r="F967" s="757">
        <v>1</v>
      </c>
      <c r="G967" s="757">
        <v>3</v>
      </c>
      <c r="H967" s="649" t="str">
        <f>IF($E967="","",(VLOOKUP($E967,所属・種目コード!$B$2:$D$160,3,0)))</f>
        <v>031146</v>
      </c>
      <c r="I967" t="s">
        <v>3592</v>
      </c>
      <c r="J967" s="758" t="str">
        <f t="shared" si="61"/>
        <v>釜石甲子中中</v>
      </c>
      <c r="K967" s="757" t="s">
        <v>2444</v>
      </c>
      <c r="L967" s="13" t="str">
        <f t="shared" si="60"/>
        <v>ｻｻｷ ﾕｳﾄ</v>
      </c>
      <c r="M967" s="772"/>
      <c r="O967" s="13"/>
      <c r="Q967" s="757" t="s">
        <v>2252</v>
      </c>
      <c r="R967" s="757" t="s">
        <v>2058</v>
      </c>
      <c r="S967" s="757" t="s">
        <v>429</v>
      </c>
      <c r="T967" s="757" t="s">
        <v>4414</v>
      </c>
      <c r="U967" s="757">
        <v>3</v>
      </c>
      <c r="W967" s="649" t="str">
        <f>IF($S967="","",(VLOOKUP($S967,所属・種目コード!$B$2:$D$160,3,0)))</f>
        <v>031233</v>
      </c>
      <c r="X967" t="s">
        <v>3592</v>
      </c>
      <c r="Y967" s="758" t="str">
        <f t="shared" si="62"/>
        <v>盛岡北陵中中</v>
      </c>
      <c r="Z967" s="757" t="s">
        <v>5353</v>
      </c>
      <c r="AA967" s="769" t="str">
        <f t="shared" si="63"/>
        <v>ﾀｶﾊｼ ｱｲﾅ</v>
      </c>
    </row>
    <row r="968" spans="2:27" ht="17" customHeight="1">
      <c r="B968" s="757">
        <v>1163</v>
      </c>
      <c r="C968" s="757" t="s">
        <v>7310</v>
      </c>
      <c r="D968" s="757" t="s">
        <v>4158</v>
      </c>
      <c r="E968" s="757" t="s">
        <v>218</v>
      </c>
      <c r="F968" s="757">
        <v>1</v>
      </c>
      <c r="G968" s="757">
        <v>3</v>
      </c>
      <c r="H968" s="649" t="str">
        <f>IF($E968="","",(VLOOKUP($E968,所属・種目コード!$B$2:$D$160,3,0)))</f>
        <v>031146</v>
      </c>
      <c r="I968" t="s">
        <v>3592</v>
      </c>
      <c r="J968" s="758" t="str">
        <f t="shared" si="61"/>
        <v>釜石甲子中中</v>
      </c>
      <c r="K968" s="757" t="s">
        <v>3232</v>
      </c>
      <c r="L968" s="13" t="str">
        <f t="shared" si="60"/>
        <v>ｽｶﾞﾜﾗ ﾕｳｻｸ</v>
      </c>
      <c r="M968" s="772"/>
      <c r="O968" s="13"/>
      <c r="Q968" s="757" t="s">
        <v>2253</v>
      </c>
      <c r="R968" s="757" t="s">
        <v>2059</v>
      </c>
      <c r="S968" s="757" t="s">
        <v>429</v>
      </c>
      <c r="T968" s="757" t="s">
        <v>4414</v>
      </c>
      <c r="U968" s="757">
        <v>3</v>
      </c>
      <c r="W968" s="649" t="str">
        <f>IF($S968="","",(VLOOKUP($S968,所属・種目コード!$B$2:$D$160,3,0)))</f>
        <v>031233</v>
      </c>
      <c r="X968" t="s">
        <v>3592</v>
      </c>
      <c r="Y968" s="758" t="str">
        <f t="shared" si="62"/>
        <v>盛岡北陵中中</v>
      </c>
      <c r="Z968" s="757" t="s">
        <v>5354</v>
      </c>
      <c r="AA968" s="769" t="str">
        <f t="shared" si="63"/>
        <v>ﾅｶﾞｵｶ ｱﾔﾉ</v>
      </c>
    </row>
    <row r="969" spans="2:27" ht="17" customHeight="1">
      <c r="B969" s="757">
        <v>1164</v>
      </c>
      <c r="C969" s="757" t="s">
        <v>7311</v>
      </c>
      <c r="D969" s="757" t="s">
        <v>4159</v>
      </c>
      <c r="E969" s="757" t="s">
        <v>218</v>
      </c>
      <c r="F969" s="757">
        <v>1</v>
      </c>
      <c r="G969" s="757">
        <v>3</v>
      </c>
      <c r="H969" s="649" t="str">
        <f>IF($E969="","",(VLOOKUP($E969,所属・種目コード!$B$2:$D$160,3,0)))</f>
        <v>031146</v>
      </c>
      <c r="I969" t="s">
        <v>3592</v>
      </c>
      <c r="J969" s="758" t="str">
        <f t="shared" si="61"/>
        <v>釜石甲子中中</v>
      </c>
      <c r="K969" s="757" t="s">
        <v>3233</v>
      </c>
      <c r="L969" s="13" t="str">
        <f t="shared" si="60"/>
        <v>ﾉｻﾞｷ ﾄﾜ</v>
      </c>
      <c r="M969" s="772"/>
      <c r="O969" s="13"/>
      <c r="Q969" s="757" t="s">
        <v>2254</v>
      </c>
      <c r="R969" s="757" t="s">
        <v>2060</v>
      </c>
      <c r="S969" s="757" t="s">
        <v>429</v>
      </c>
      <c r="T969" s="757" t="s">
        <v>4414</v>
      </c>
      <c r="U969" s="757">
        <v>3</v>
      </c>
      <c r="W969" s="649" t="str">
        <f>IF($S969="","",(VLOOKUP($S969,所属・種目コード!$B$2:$D$160,3,0)))</f>
        <v>031233</v>
      </c>
      <c r="X969" t="s">
        <v>3592</v>
      </c>
      <c r="Y969" s="758" t="str">
        <f t="shared" si="62"/>
        <v>盛岡北陵中中</v>
      </c>
      <c r="Z969" s="757" t="s">
        <v>5355</v>
      </c>
      <c r="AA969" s="769" t="str">
        <f t="shared" si="63"/>
        <v>ﾅｶｻﾄ ﾐﾂｷ</v>
      </c>
    </row>
    <row r="970" spans="2:27" ht="17" customHeight="1">
      <c r="B970" s="757">
        <v>1165</v>
      </c>
      <c r="C970" s="757" t="s">
        <v>7918</v>
      </c>
      <c r="D970" s="757" t="s">
        <v>4160</v>
      </c>
      <c r="E970" s="757" t="s">
        <v>218</v>
      </c>
      <c r="F970" s="757">
        <v>1</v>
      </c>
      <c r="G970" s="757">
        <v>2</v>
      </c>
      <c r="H970" s="649" t="str">
        <f>IF($E970="","",(VLOOKUP($E970,所属・種目コード!$B$2:$D$160,3,0)))</f>
        <v>031146</v>
      </c>
      <c r="I970" t="s">
        <v>3592</v>
      </c>
      <c r="J970" s="758" t="str">
        <f t="shared" si="61"/>
        <v>釜石甲子中中</v>
      </c>
      <c r="K970" s="757" t="s">
        <v>3234</v>
      </c>
      <c r="L970" s="13" t="str">
        <f t="shared" si="60"/>
        <v>ｲﾜｲﾌﾞﾁ ﾀｹﾙ</v>
      </c>
      <c r="M970" s="772"/>
      <c r="O970" s="13"/>
      <c r="Q970" s="757" t="s">
        <v>6365</v>
      </c>
      <c r="R970" s="757" t="s">
        <v>5936</v>
      </c>
      <c r="S970" s="757" t="s">
        <v>429</v>
      </c>
      <c r="T970" s="757" t="s">
        <v>4414</v>
      </c>
      <c r="U970" s="757">
        <v>2</v>
      </c>
      <c r="W970" s="649" t="str">
        <f>IF($S970="","",(VLOOKUP($S970,所属・種目コード!$B$2:$D$160,3,0)))</f>
        <v>031233</v>
      </c>
      <c r="X970" t="s">
        <v>3592</v>
      </c>
      <c r="Y970" s="758" t="str">
        <f t="shared" si="62"/>
        <v>盛岡北陵中中</v>
      </c>
      <c r="Z970" s="757" t="s">
        <v>5356</v>
      </c>
      <c r="AA970" s="769" t="str">
        <f t="shared" si="63"/>
        <v>ﾖｼﾀﾞ ｱﾔﾉ</v>
      </c>
    </row>
    <row r="971" spans="2:27" ht="17" customHeight="1">
      <c r="B971" s="757">
        <v>1166</v>
      </c>
      <c r="C971" s="757" t="s">
        <v>7312</v>
      </c>
      <c r="D971" s="757" t="s">
        <v>4161</v>
      </c>
      <c r="E971" s="757" t="s">
        <v>218</v>
      </c>
      <c r="F971" s="757">
        <v>1</v>
      </c>
      <c r="G971" s="757">
        <v>2</v>
      </c>
      <c r="H971" s="649" t="str">
        <f>IF($E971="","",(VLOOKUP($E971,所属・種目コード!$B$2:$D$160,3,0)))</f>
        <v>031146</v>
      </c>
      <c r="I971" t="s">
        <v>3592</v>
      </c>
      <c r="J971" s="758" t="str">
        <f t="shared" si="61"/>
        <v>釜石甲子中中</v>
      </c>
      <c r="K971" s="757" t="s">
        <v>3235</v>
      </c>
      <c r="L971" s="13" t="str">
        <f t="shared" si="60"/>
        <v>ｻﾞｲｹ ﾕｳｾｲ</v>
      </c>
      <c r="M971" s="772"/>
      <c r="O971" s="13"/>
      <c r="Q971" s="757" t="s">
        <v>8044</v>
      </c>
      <c r="R971" s="757" t="s">
        <v>5937</v>
      </c>
      <c r="S971" s="757" t="s">
        <v>429</v>
      </c>
      <c r="T971" s="757" t="s">
        <v>4414</v>
      </c>
      <c r="U971" s="757">
        <v>2</v>
      </c>
      <c r="W971" s="649" t="str">
        <f>IF($S971="","",(VLOOKUP($S971,所属・種目コード!$B$2:$D$160,3,0)))</f>
        <v>031233</v>
      </c>
      <c r="X971" t="s">
        <v>3592</v>
      </c>
      <c r="Y971" s="758" t="str">
        <f t="shared" si="62"/>
        <v>盛岡北陵中中</v>
      </c>
      <c r="Z971" s="757" t="s">
        <v>5357</v>
      </c>
      <c r="AA971" s="769" t="str">
        <f t="shared" si="63"/>
        <v>ﾖｼﾀﾞ ﾕﾗ</v>
      </c>
    </row>
    <row r="972" spans="2:27" ht="17" customHeight="1">
      <c r="B972" s="757">
        <v>1167</v>
      </c>
      <c r="C972" s="757" t="s">
        <v>7313</v>
      </c>
      <c r="D972" s="757" t="s">
        <v>1067</v>
      </c>
      <c r="E972" s="757" t="s">
        <v>218</v>
      </c>
      <c r="F972" s="757">
        <v>1</v>
      </c>
      <c r="G972" s="757">
        <v>2</v>
      </c>
      <c r="H972" s="649" t="str">
        <f>IF($E972="","",(VLOOKUP($E972,所属・種目コード!$B$2:$D$160,3,0)))</f>
        <v>031146</v>
      </c>
      <c r="I972" t="s">
        <v>3592</v>
      </c>
      <c r="J972" s="758" t="str">
        <f t="shared" si="61"/>
        <v>釜石甲子中中</v>
      </c>
      <c r="K972" s="757" t="s">
        <v>2403</v>
      </c>
      <c r="L972" s="13" t="str">
        <f t="shared" si="60"/>
        <v>ｻﾄｳ ｿｳﾏ</v>
      </c>
      <c r="M972" s="772"/>
      <c r="O972" s="13"/>
      <c r="Q972" s="757" t="s">
        <v>6507</v>
      </c>
      <c r="R972" s="757" t="s">
        <v>5938</v>
      </c>
      <c r="S972" s="757" t="s">
        <v>1638</v>
      </c>
      <c r="T972" s="757" t="s">
        <v>4414</v>
      </c>
      <c r="U972" s="757">
        <v>3</v>
      </c>
      <c r="W972" s="649" t="str">
        <f>IF($S972="","",(VLOOKUP($S972,所属・種目コード!$B$2:$D$160,3,0)))</f>
        <v>031511</v>
      </c>
      <c r="X972" t="s">
        <v>3592</v>
      </c>
      <c r="Y972" s="758" t="str">
        <f t="shared" si="62"/>
        <v>千厩中中</v>
      </c>
      <c r="Z972" s="757" t="s">
        <v>5358</v>
      </c>
      <c r="AA972" s="769" t="str">
        <f t="shared" si="63"/>
        <v>ﾐｳﾗ ｺﾄﾈ</v>
      </c>
    </row>
    <row r="973" spans="2:27" ht="17" customHeight="1">
      <c r="B973" s="757">
        <v>1168</v>
      </c>
      <c r="C973" s="757" t="s">
        <v>7314</v>
      </c>
      <c r="D973" s="757" t="s">
        <v>4162</v>
      </c>
      <c r="E973" s="757" t="s">
        <v>218</v>
      </c>
      <c r="F973" s="757">
        <v>1</v>
      </c>
      <c r="G973" s="757">
        <v>2</v>
      </c>
      <c r="H973" s="649" t="str">
        <f>IF($E973="","",(VLOOKUP($E973,所属・種目コード!$B$2:$D$160,3,0)))</f>
        <v>031146</v>
      </c>
      <c r="I973" t="s">
        <v>3592</v>
      </c>
      <c r="J973" s="758" t="str">
        <f t="shared" si="61"/>
        <v>釜石甲子中中</v>
      </c>
      <c r="K973" s="757" t="s">
        <v>3236</v>
      </c>
      <c r="L973" s="13" t="str">
        <f t="shared" si="60"/>
        <v>ﾀｶｼﾏ ﾕｳﾀﾞｲ</v>
      </c>
      <c r="M973" s="772"/>
      <c r="O973" s="13"/>
      <c r="Q973" s="757" t="s">
        <v>6366</v>
      </c>
      <c r="R973" s="757" t="s">
        <v>5939</v>
      </c>
      <c r="S973" s="757" t="s">
        <v>206</v>
      </c>
      <c r="T973" s="757" t="s">
        <v>4414</v>
      </c>
      <c r="U973" s="757">
        <v>3</v>
      </c>
      <c r="W973" s="649" t="str">
        <f>IF($S973="","",(VLOOKUP($S973,所属・種目コード!$B$2:$D$160,3,0)))</f>
        <v>031143</v>
      </c>
      <c r="X973" t="s">
        <v>3592</v>
      </c>
      <c r="Y973" s="758" t="str">
        <f t="shared" si="62"/>
        <v>大船渡中中</v>
      </c>
      <c r="Z973" s="757" t="s">
        <v>5359</v>
      </c>
      <c r="AA973" s="769" t="str">
        <f t="shared" si="63"/>
        <v>ｲｲﾀﾞ ﾘﾉ</v>
      </c>
    </row>
    <row r="974" spans="2:27" ht="17" customHeight="1">
      <c r="B974" s="757">
        <v>1169</v>
      </c>
      <c r="C974" s="757" t="s">
        <v>7315</v>
      </c>
      <c r="D974" s="757" t="s">
        <v>4163</v>
      </c>
      <c r="E974" s="757" t="s">
        <v>218</v>
      </c>
      <c r="F974" s="757">
        <v>1</v>
      </c>
      <c r="G974" s="757">
        <v>2</v>
      </c>
      <c r="H974" s="649" t="str">
        <f>IF($E974="","",(VLOOKUP($E974,所属・種目コード!$B$2:$D$160,3,0)))</f>
        <v>031146</v>
      </c>
      <c r="I974" t="s">
        <v>3592</v>
      </c>
      <c r="J974" s="758" t="str">
        <f t="shared" si="61"/>
        <v>釜石甲子中中</v>
      </c>
      <c r="K974" s="757" t="s">
        <v>3237</v>
      </c>
      <c r="L974" s="13" t="str">
        <f t="shared" si="60"/>
        <v>ﾊｶﾞ ｷﾞﾝｼﾞ</v>
      </c>
      <c r="M974" s="772"/>
      <c r="O974" s="13"/>
      <c r="Q974" s="757" t="s">
        <v>6367</v>
      </c>
      <c r="R974" s="757" t="s">
        <v>5940</v>
      </c>
      <c r="S974" s="757" t="s">
        <v>206</v>
      </c>
      <c r="T974" s="757" t="s">
        <v>4414</v>
      </c>
      <c r="U974" s="757">
        <v>3</v>
      </c>
      <c r="W974" s="649" t="str">
        <f>IF($S974="","",(VLOOKUP($S974,所属・種目コード!$B$2:$D$160,3,0)))</f>
        <v>031143</v>
      </c>
      <c r="X974" t="s">
        <v>3592</v>
      </c>
      <c r="Y974" s="758" t="str">
        <f t="shared" si="62"/>
        <v>大船渡中中</v>
      </c>
      <c r="Z974" s="757" t="s">
        <v>5360</v>
      </c>
      <c r="AA974" s="769" t="str">
        <f t="shared" si="63"/>
        <v>ｵｲｶﾜ ﾐｷ</v>
      </c>
    </row>
    <row r="975" spans="2:27" ht="17" customHeight="1">
      <c r="B975" s="757">
        <v>1170</v>
      </c>
      <c r="C975" s="757" t="s">
        <v>7316</v>
      </c>
      <c r="D975" s="757" t="s">
        <v>2001</v>
      </c>
      <c r="E975" s="757" t="s">
        <v>218</v>
      </c>
      <c r="F975" s="757">
        <v>1</v>
      </c>
      <c r="G975" s="757">
        <v>2</v>
      </c>
      <c r="H975" s="649" t="str">
        <f>IF($E975="","",(VLOOKUP($E975,所属・種目コード!$B$2:$D$160,3,0)))</f>
        <v>031146</v>
      </c>
      <c r="I975" t="s">
        <v>3592</v>
      </c>
      <c r="J975" s="758" t="str">
        <f t="shared" si="61"/>
        <v>釜石甲子中中</v>
      </c>
      <c r="K975" s="757" t="s">
        <v>3238</v>
      </c>
      <c r="L975" s="13" t="str">
        <f t="shared" si="60"/>
        <v>ﾏﾂﾓﾄ ﾘｵﾝ</v>
      </c>
      <c r="M975" s="772"/>
      <c r="O975" s="13"/>
      <c r="Q975" s="757" t="s">
        <v>6368</v>
      </c>
      <c r="R975" s="757" t="s">
        <v>5941</v>
      </c>
      <c r="S975" s="757" t="s">
        <v>206</v>
      </c>
      <c r="T975" s="757" t="s">
        <v>4414</v>
      </c>
      <c r="U975" s="757">
        <v>2</v>
      </c>
      <c r="W975" s="649" t="str">
        <f>IF($S975="","",(VLOOKUP($S975,所属・種目コード!$B$2:$D$160,3,0)))</f>
        <v>031143</v>
      </c>
      <c r="X975" t="s">
        <v>3592</v>
      </c>
      <c r="Y975" s="758" t="str">
        <f t="shared" si="62"/>
        <v>大船渡中中</v>
      </c>
      <c r="Z975" s="757" t="s">
        <v>5361</v>
      </c>
      <c r="AA975" s="769" t="str">
        <f t="shared" si="63"/>
        <v>ｵｶｻﾞﾜ ﾙｶ</v>
      </c>
    </row>
    <row r="976" spans="2:27" ht="17" customHeight="1">
      <c r="B976" s="757">
        <v>1171</v>
      </c>
      <c r="C976" s="757" t="s">
        <v>7317</v>
      </c>
      <c r="D976" s="757" t="s">
        <v>4164</v>
      </c>
      <c r="E976" s="757" t="s">
        <v>218</v>
      </c>
      <c r="F976" s="757">
        <v>1</v>
      </c>
      <c r="G976" s="757">
        <v>2</v>
      </c>
      <c r="H976" s="649" t="str">
        <f>IF($E976="","",(VLOOKUP($E976,所属・種目コード!$B$2:$D$160,3,0)))</f>
        <v>031146</v>
      </c>
      <c r="I976" t="s">
        <v>3592</v>
      </c>
      <c r="J976" s="758" t="str">
        <f t="shared" si="61"/>
        <v>釜石甲子中中</v>
      </c>
      <c r="K976" s="757" t="s">
        <v>3239</v>
      </c>
      <c r="L976" s="13" t="str">
        <f t="shared" si="60"/>
        <v>ﾔﾊﾀ ﾀｲｶﾞ</v>
      </c>
      <c r="M976" s="772"/>
      <c r="O976" s="13"/>
      <c r="Q976" s="757" t="s">
        <v>6369</v>
      </c>
      <c r="R976" s="757" t="s">
        <v>5942</v>
      </c>
      <c r="S976" s="757" t="s">
        <v>206</v>
      </c>
      <c r="T976" s="757" t="s">
        <v>4414</v>
      </c>
      <c r="U976" s="757">
        <v>3</v>
      </c>
      <c r="W976" s="649" t="str">
        <f>IF($S976="","",(VLOOKUP($S976,所属・種目コード!$B$2:$D$160,3,0)))</f>
        <v>031143</v>
      </c>
      <c r="X976" t="s">
        <v>3592</v>
      </c>
      <c r="Y976" s="758" t="str">
        <f t="shared" si="62"/>
        <v>大船渡中中</v>
      </c>
      <c r="Z976" s="757" t="s">
        <v>5362</v>
      </c>
      <c r="AA976" s="769" t="str">
        <f t="shared" si="63"/>
        <v>ｶﾈｺ ｺﾏﾁ</v>
      </c>
    </row>
    <row r="977" spans="2:27" ht="17" customHeight="1">
      <c r="B977" s="757">
        <v>1172</v>
      </c>
      <c r="C977" s="757" t="s">
        <v>7832</v>
      </c>
      <c r="D977" s="757" t="s">
        <v>4165</v>
      </c>
      <c r="E977" s="757" t="s">
        <v>308</v>
      </c>
      <c r="F977" s="757">
        <v>1</v>
      </c>
      <c r="G977" s="757">
        <v>3</v>
      </c>
      <c r="H977" s="649" t="str">
        <f>IF($E977="","",(VLOOKUP($E977,所属・種目コード!$B$2:$D$160,3,0)))</f>
        <v>031169</v>
      </c>
      <c r="I977" t="s">
        <v>3592</v>
      </c>
      <c r="J977" s="758" t="str">
        <f t="shared" si="61"/>
        <v>紫波三中中</v>
      </c>
      <c r="K977" s="757" t="s">
        <v>3240</v>
      </c>
      <c r="L977" s="13" t="str">
        <f t="shared" si="60"/>
        <v>ｵｵｽｶ ﾕｳｶﾞ</v>
      </c>
      <c r="M977" s="772"/>
      <c r="O977" s="13"/>
      <c r="Q977" s="757" t="s">
        <v>6370</v>
      </c>
      <c r="R977" s="757" t="s">
        <v>5943</v>
      </c>
      <c r="S977" s="757" t="s">
        <v>206</v>
      </c>
      <c r="T977" s="757" t="s">
        <v>4414</v>
      </c>
      <c r="U977" s="757">
        <v>3</v>
      </c>
      <c r="W977" s="649" t="str">
        <f>IF($S977="","",(VLOOKUP($S977,所属・種目コード!$B$2:$D$160,3,0)))</f>
        <v>031143</v>
      </c>
      <c r="X977" t="s">
        <v>3592</v>
      </c>
      <c r="Y977" s="758" t="str">
        <f t="shared" si="62"/>
        <v>大船渡中中</v>
      </c>
      <c r="Z977" s="757" t="s">
        <v>5363</v>
      </c>
      <c r="AA977" s="769" t="str">
        <f t="shared" si="63"/>
        <v>ｻﾄｳ ｱﾐ</v>
      </c>
    </row>
    <row r="978" spans="2:27" ht="17" customHeight="1">
      <c r="B978" s="757">
        <v>1173</v>
      </c>
      <c r="C978" s="757" t="s">
        <v>7318</v>
      </c>
      <c r="D978" s="757" t="s">
        <v>4166</v>
      </c>
      <c r="E978" s="757" t="s">
        <v>308</v>
      </c>
      <c r="F978" s="757">
        <v>1</v>
      </c>
      <c r="G978" s="757">
        <v>3</v>
      </c>
      <c r="H978" s="649" t="str">
        <f>IF($E978="","",(VLOOKUP($E978,所属・種目コード!$B$2:$D$160,3,0)))</f>
        <v>031169</v>
      </c>
      <c r="I978" t="s">
        <v>3592</v>
      </c>
      <c r="J978" s="758" t="str">
        <f t="shared" si="61"/>
        <v>紫波三中中</v>
      </c>
      <c r="K978" s="757" t="s">
        <v>3241</v>
      </c>
      <c r="L978" s="13" t="str">
        <f t="shared" si="60"/>
        <v>ｻﾄｳ ﾀﾂｷ</v>
      </c>
      <c r="M978" s="772"/>
      <c r="O978" s="13"/>
      <c r="Q978" s="757" t="s">
        <v>8045</v>
      </c>
      <c r="R978" s="757" t="s">
        <v>5944</v>
      </c>
      <c r="S978" s="757" t="s">
        <v>206</v>
      </c>
      <c r="T978" s="757" t="s">
        <v>4414</v>
      </c>
      <c r="U978" s="757">
        <v>2</v>
      </c>
      <c r="W978" s="649" t="str">
        <f>IF($S978="","",(VLOOKUP($S978,所属・種目コード!$B$2:$D$160,3,0)))</f>
        <v>031143</v>
      </c>
      <c r="X978" t="s">
        <v>3592</v>
      </c>
      <c r="Y978" s="758" t="str">
        <f t="shared" si="62"/>
        <v>大船渡中中</v>
      </c>
      <c r="Z978" s="757" t="s">
        <v>5364</v>
      </c>
      <c r="AA978" s="769" t="str">
        <f t="shared" si="63"/>
        <v>ﾀﾑﾗ ﾋﾛ</v>
      </c>
    </row>
    <row r="979" spans="2:27" ht="17" customHeight="1">
      <c r="B979" s="757">
        <v>1174</v>
      </c>
      <c r="C979" s="757" t="s">
        <v>7319</v>
      </c>
      <c r="D979" s="757" t="s">
        <v>4167</v>
      </c>
      <c r="E979" s="757" t="s">
        <v>308</v>
      </c>
      <c r="F979" s="757">
        <v>1</v>
      </c>
      <c r="G979" s="757">
        <v>3</v>
      </c>
      <c r="H979" s="649" t="str">
        <f>IF($E979="","",(VLOOKUP($E979,所属・種目コード!$B$2:$D$160,3,0)))</f>
        <v>031169</v>
      </c>
      <c r="I979" t="s">
        <v>3592</v>
      </c>
      <c r="J979" s="758" t="str">
        <f t="shared" si="61"/>
        <v>紫波三中中</v>
      </c>
      <c r="K979" s="757" t="s">
        <v>3242</v>
      </c>
      <c r="L979" s="13" t="str">
        <f t="shared" si="60"/>
        <v>ｽｶﾞｶﾜ ﾋﾛﾄ</v>
      </c>
      <c r="M979" s="772"/>
      <c r="O979" s="13"/>
      <c r="Q979" s="757" t="s">
        <v>6505</v>
      </c>
      <c r="R979" s="757" t="s">
        <v>5945</v>
      </c>
      <c r="S979" s="757" t="s">
        <v>206</v>
      </c>
      <c r="T979" s="757" t="s">
        <v>4414</v>
      </c>
      <c r="U979" s="757">
        <v>3</v>
      </c>
      <c r="W979" s="649" t="str">
        <f>IF($S979="","",(VLOOKUP($S979,所属・種目コード!$B$2:$D$160,3,0)))</f>
        <v>031143</v>
      </c>
      <c r="X979" t="s">
        <v>3592</v>
      </c>
      <c r="Y979" s="758" t="str">
        <f t="shared" si="62"/>
        <v>大船渡中中</v>
      </c>
      <c r="Z979" s="757" t="s">
        <v>5365</v>
      </c>
      <c r="AA979" s="769" t="str">
        <f t="shared" si="63"/>
        <v>ﾆｲﾇﾏ ｾﾚﾅ</v>
      </c>
    </row>
    <row r="980" spans="2:27" ht="17" customHeight="1">
      <c r="B980" s="757">
        <v>1175</v>
      </c>
      <c r="C980" s="757" t="s">
        <v>7320</v>
      </c>
      <c r="D980" s="757" t="s">
        <v>1693</v>
      </c>
      <c r="E980" s="757" t="s">
        <v>308</v>
      </c>
      <c r="F980" s="757">
        <v>1</v>
      </c>
      <c r="G980" s="757">
        <v>3</v>
      </c>
      <c r="H980" s="649" t="str">
        <f>IF($E980="","",(VLOOKUP($E980,所属・種目コード!$B$2:$D$160,3,0)))</f>
        <v>031169</v>
      </c>
      <c r="I980" t="s">
        <v>3592</v>
      </c>
      <c r="J980" s="758" t="str">
        <f t="shared" si="61"/>
        <v>紫波三中中</v>
      </c>
      <c r="K980" s="757" t="s">
        <v>3243</v>
      </c>
      <c r="L980" s="13" t="str">
        <f t="shared" si="60"/>
        <v>ﾊﾀｹﾔﾏ ﾙｲ</v>
      </c>
      <c r="M980" s="772"/>
      <c r="O980" s="13"/>
      <c r="Q980" s="757" t="s">
        <v>6506</v>
      </c>
      <c r="R980" s="757" t="s">
        <v>5946</v>
      </c>
      <c r="S980" s="757" t="s">
        <v>206</v>
      </c>
      <c r="T980" s="757" t="s">
        <v>4414</v>
      </c>
      <c r="U980" s="757">
        <v>3</v>
      </c>
      <c r="W980" s="649" t="str">
        <f>IF($S980="","",(VLOOKUP($S980,所属・種目コード!$B$2:$D$160,3,0)))</f>
        <v>031143</v>
      </c>
      <c r="X980" t="s">
        <v>3592</v>
      </c>
      <c r="Y980" s="758" t="str">
        <f t="shared" si="62"/>
        <v>大船渡中中</v>
      </c>
      <c r="Z980" s="757" t="s">
        <v>5366</v>
      </c>
      <c r="AA980" s="769" t="str">
        <f t="shared" si="63"/>
        <v>ﾆｲﾇﾏ ﾋｵﾘ</v>
      </c>
    </row>
    <row r="981" spans="2:27" ht="17" customHeight="1">
      <c r="B981" s="757">
        <v>1176</v>
      </c>
      <c r="C981" s="757" t="s">
        <v>7321</v>
      </c>
      <c r="D981" s="757" t="s">
        <v>4168</v>
      </c>
      <c r="E981" s="757" t="s">
        <v>308</v>
      </c>
      <c r="F981" s="757">
        <v>1</v>
      </c>
      <c r="G981" s="757">
        <v>3</v>
      </c>
      <c r="H981" s="649" t="str">
        <f>IF($E981="","",(VLOOKUP($E981,所属・種目コード!$B$2:$D$160,3,0)))</f>
        <v>031169</v>
      </c>
      <c r="I981" t="s">
        <v>3592</v>
      </c>
      <c r="J981" s="758" t="str">
        <f t="shared" si="61"/>
        <v>紫波三中中</v>
      </c>
      <c r="K981" s="757" t="s">
        <v>3244</v>
      </c>
      <c r="L981" s="13" t="str">
        <f t="shared" si="60"/>
        <v>ﾎｿｶﾜ ﾔﾏﾄ</v>
      </c>
      <c r="M981" s="772"/>
      <c r="O981" s="13"/>
      <c r="Q981" s="757" t="s">
        <v>6371</v>
      </c>
      <c r="R981" s="757" t="s">
        <v>5947</v>
      </c>
      <c r="S981" s="757" t="s">
        <v>206</v>
      </c>
      <c r="T981" s="757" t="s">
        <v>4414</v>
      </c>
      <c r="U981" s="757">
        <v>2</v>
      </c>
      <c r="W981" s="649" t="str">
        <f>IF($S981="","",(VLOOKUP($S981,所属・種目コード!$B$2:$D$160,3,0)))</f>
        <v>031143</v>
      </c>
      <c r="X981" t="s">
        <v>3592</v>
      </c>
      <c r="Y981" s="758" t="str">
        <f t="shared" si="62"/>
        <v>大船渡中中</v>
      </c>
      <c r="Z981" s="757" t="s">
        <v>5367</v>
      </c>
      <c r="AA981" s="769" t="str">
        <f t="shared" si="63"/>
        <v>ﾊﾗ ﾕｲﾗ</v>
      </c>
    </row>
    <row r="982" spans="2:27" ht="17" customHeight="1">
      <c r="B982" s="757">
        <v>1177</v>
      </c>
      <c r="C982" s="757" t="s">
        <v>7916</v>
      </c>
      <c r="D982" s="757" t="s">
        <v>4169</v>
      </c>
      <c r="E982" s="757" t="s">
        <v>308</v>
      </c>
      <c r="F982" s="757">
        <v>1</v>
      </c>
      <c r="G982" s="757">
        <v>2</v>
      </c>
      <c r="H982" s="649" t="str">
        <f>IF($E982="","",(VLOOKUP($E982,所属・種目コード!$B$2:$D$160,3,0)))</f>
        <v>031169</v>
      </c>
      <c r="I982" t="s">
        <v>3592</v>
      </c>
      <c r="J982" s="758" t="str">
        <f t="shared" si="61"/>
        <v>紫波三中中</v>
      </c>
      <c r="K982" s="757" t="s">
        <v>3245</v>
      </c>
      <c r="L982" s="13" t="str">
        <f t="shared" si="60"/>
        <v>ｲﾄｳ ｻﾄﾙ</v>
      </c>
      <c r="M982" s="772"/>
      <c r="O982" s="13"/>
      <c r="Q982" s="757" t="s">
        <v>6372</v>
      </c>
      <c r="R982" s="757" t="s">
        <v>5948</v>
      </c>
      <c r="S982" s="757" t="s">
        <v>206</v>
      </c>
      <c r="T982" s="757" t="s">
        <v>4414</v>
      </c>
      <c r="U982" s="757">
        <v>2</v>
      </c>
      <c r="W982" s="649" t="str">
        <f>IF($S982="","",(VLOOKUP($S982,所属・種目コード!$B$2:$D$160,3,0)))</f>
        <v>031143</v>
      </c>
      <c r="X982" t="s">
        <v>3592</v>
      </c>
      <c r="Y982" s="758" t="str">
        <f t="shared" si="62"/>
        <v>大船渡中中</v>
      </c>
      <c r="Z982" s="757" t="s">
        <v>5368</v>
      </c>
      <c r="AA982" s="769" t="str">
        <f t="shared" si="63"/>
        <v>ﾋﾗﾔﾏ ｻﾗ</v>
      </c>
    </row>
    <row r="983" spans="2:27" ht="17" customHeight="1">
      <c r="B983" s="757">
        <v>1178</v>
      </c>
      <c r="C983" s="757" t="s">
        <v>7833</v>
      </c>
      <c r="D983" s="757" t="s">
        <v>4170</v>
      </c>
      <c r="E983" s="757" t="s">
        <v>308</v>
      </c>
      <c r="F983" s="757">
        <v>1</v>
      </c>
      <c r="G983" s="757">
        <v>2</v>
      </c>
      <c r="H983" s="649" t="str">
        <f>IF($E983="","",(VLOOKUP($E983,所属・種目コード!$B$2:$D$160,3,0)))</f>
        <v>031169</v>
      </c>
      <c r="I983" t="s">
        <v>3592</v>
      </c>
      <c r="J983" s="758" t="str">
        <f t="shared" si="61"/>
        <v>紫波三中中</v>
      </c>
      <c r="K983" s="757" t="s">
        <v>3246</v>
      </c>
      <c r="L983" s="13" t="str">
        <f t="shared" si="60"/>
        <v>ﾃﾙｲ ﾆﾁｶ</v>
      </c>
      <c r="M983" s="772"/>
      <c r="O983" s="13"/>
      <c r="Q983" s="757" t="s">
        <v>6373</v>
      </c>
      <c r="R983" s="757" t="s">
        <v>5949</v>
      </c>
      <c r="S983" s="757" t="s">
        <v>206</v>
      </c>
      <c r="T983" s="757" t="s">
        <v>4414</v>
      </c>
      <c r="U983" s="757">
        <v>2</v>
      </c>
      <c r="W983" s="649" t="str">
        <f>IF($S983="","",(VLOOKUP($S983,所属・種目コード!$B$2:$D$160,3,0)))</f>
        <v>031143</v>
      </c>
      <c r="X983" t="s">
        <v>3592</v>
      </c>
      <c r="Y983" s="758" t="str">
        <f t="shared" si="62"/>
        <v>大船渡中中</v>
      </c>
      <c r="Z983" s="757" t="s">
        <v>5369</v>
      </c>
      <c r="AA983" s="769" t="str">
        <f t="shared" si="63"/>
        <v>ﾐｽﾞｶﾐ ｺﾄﾊ</v>
      </c>
    </row>
    <row r="984" spans="2:27" ht="17" customHeight="1">
      <c r="B984" s="757">
        <v>1179</v>
      </c>
      <c r="C984" s="757" t="s">
        <v>7834</v>
      </c>
      <c r="D984" s="757" t="s">
        <v>4171</v>
      </c>
      <c r="E984" s="757" t="s">
        <v>308</v>
      </c>
      <c r="F984" s="757">
        <v>1</v>
      </c>
      <c r="G984" s="757">
        <v>2</v>
      </c>
      <c r="H984" s="649" t="str">
        <f>IF($E984="","",(VLOOKUP($E984,所属・種目コード!$B$2:$D$160,3,0)))</f>
        <v>031169</v>
      </c>
      <c r="I984" t="s">
        <v>3592</v>
      </c>
      <c r="J984" s="758" t="str">
        <f t="shared" si="61"/>
        <v>紫波三中中</v>
      </c>
      <c r="K984" s="757" t="s">
        <v>3247</v>
      </c>
      <c r="L984" s="13" t="str">
        <f t="shared" si="60"/>
        <v>ﾆｼﾀﾞ ｹﾝﾀﾛｳ</v>
      </c>
      <c r="M984" s="772"/>
      <c r="O984" s="13"/>
      <c r="Q984" s="757" t="s">
        <v>6374</v>
      </c>
      <c r="R984" s="757" t="s">
        <v>5950</v>
      </c>
      <c r="S984" s="757" t="s">
        <v>328</v>
      </c>
      <c r="T984" s="757" t="s">
        <v>4414</v>
      </c>
      <c r="U984" s="757">
        <v>1</v>
      </c>
      <c r="W984" s="649" t="str">
        <f>IF($S984="","",(VLOOKUP($S984,所属・種目コード!$B$2:$D$160,3,0)))</f>
        <v>031174</v>
      </c>
      <c r="X984" t="s">
        <v>3592</v>
      </c>
      <c r="Y984" s="758" t="str">
        <f t="shared" si="62"/>
        <v>滝沢中中</v>
      </c>
      <c r="Z984" s="757" t="s">
        <v>5370</v>
      </c>
      <c r="AA984" s="769" t="str">
        <f t="shared" si="63"/>
        <v>ｱﾍﾞ ｺｳﾅ</v>
      </c>
    </row>
    <row r="985" spans="2:27" ht="17" customHeight="1">
      <c r="B985" s="757">
        <v>1188</v>
      </c>
      <c r="C985" s="757" t="s">
        <v>7917</v>
      </c>
      <c r="D985" s="757" t="s">
        <v>1640</v>
      </c>
      <c r="E985" s="757" t="s">
        <v>370</v>
      </c>
      <c r="F985" s="757">
        <v>1</v>
      </c>
      <c r="G985" s="757">
        <v>2</v>
      </c>
      <c r="H985" s="649" t="str">
        <f>IF($E985="","",(VLOOKUP($E985,所属・種目コード!$B$2:$D$160,3,0)))</f>
        <v>031207</v>
      </c>
      <c r="I985" t="s">
        <v>3592</v>
      </c>
      <c r="J985" s="758" t="str">
        <f t="shared" si="61"/>
        <v>宮古河南中中</v>
      </c>
      <c r="K985" s="757" t="s">
        <v>3248</v>
      </c>
      <c r="L985" s="13" t="str">
        <f t="shared" si="60"/>
        <v>ﾏﾂﾓﾄ ﾙｲ</v>
      </c>
      <c r="M985" s="772"/>
      <c r="O985" s="13"/>
      <c r="Q985" s="757" t="s">
        <v>6375</v>
      </c>
      <c r="R985" s="757" t="s">
        <v>5951</v>
      </c>
      <c r="S985" s="757" t="s">
        <v>328</v>
      </c>
      <c r="T985" s="757" t="s">
        <v>4414</v>
      </c>
      <c r="U985" s="757">
        <v>1</v>
      </c>
      <c r="W985" s="649" t="str">
        <f>IF($S985="","",(VLOOKUP($S985,所属・種目コード!$B$2:$D$160,3,0)))</f>
        <v>031174</v>
      </c>
      <c r="X985" t="s">
        <v>3592</v>
      </c>
      <c r="Y985" s="758" t="str">
        <f t="shared" si="62"/>
        <v>滝沢中中</v>
      </c>
      <c r="Z985" s="757" t="s">
        <v>5371</v>
      </c>
      <c r="AA985" s="769" t="str">
        <f t="shared" si="63"/>
        <v>ｵｻﾅｲ ｱﾔｶ</v>
      </c>
    </row>
    <row r="986" spans="2:27" ht="17" customHeight="1">
      <c r="B986" s="757">
        <v>1210</v>
      </c>
      <c r="C986" s="757" t="s">
        <v>7322</v>
      </c>
      <c r="D986" s="757" t="s">
        <v>1549</v>
      </c>
      <c r="E986" s="757" t="s">
        <v>3597</v>
      </c>
      <c r="F986" s="757">
        <v>1</v>
      </c>
      <c r="G986" s="757">
        <v>3</v>
      </c>
      <c r="H986" s="649" t="str">
        <f>IF($E986="","",(VLOOKUP($E986,所属・種目コード!$B$2:$D$160,3,0)))</f>
        <v>031525</v>
      </c>
      <c r="I986" t="s">
        <v>3592</v>
      </c>
      <c r="J986" s="758" t="str">
        <f t="shared" si="61"/>
        <v>和賀西中中</v>
      </c>
      <c r="K986" s="757" t="s">
        <v>2339</v>
      </c>
      <c r="L986" s="13" t="str">
        <f t="shared" si="60"/>
        <v>ﾀｶﾊｼ ﾊﾔﾄ</v>
      </c>
      <c r="M986" s="772"/>
      <c r="O986" s="13"/>
      <c r="Q986" s="757" t="s">
        <v>6376</v>
      </c>
      <c r="R986" s="757" t="s">
        <v>5952</v>
      </c>
      <c r="S986" s="757" t="s">
        <v>328</v>
      </c>
      <c r="T986" s="757" t="s">
        <v>4414</v>
      </c>
      <c r="U986" s="757">
        <v>1</v>
      </c>
      <c r="W986" s="649" t="str">
        <f>IF($S986="","",(VLOOKUP($S986,所属・種目コード!$B$2:$D$160,3,0)))</f>
        <v>031174</v>
      </c>
      <c r="X986" t="s">
        <v>3592</v>
      </c>
      <c r="Y986" s="758" t="str">
        <f t="shared" si="62"/>
        <v>滝沢中中</v>
      </c>
      <c r="Z986" s="757" t="s">
        <v>5372</v>
      </c>
      <c r="AA986" s="769" t="str">
        <f t="shared" si="63"/>
        <v>ｶﾂﾗｲ ﾓｶ</v>
      </c>
    </row>
    <row r="987" spans="2:27" ht="17" customHeight="1">
      <c r="B987" s="757">
        <v>1211</v>
      </c>
      <c r="C987" s="757" t="s">
        <v>7835</v>
      </c>
      <c r="D987" s="757" t="s">
        <v>4172</v>
      </c>
      <c r="E987" s="757" t="s">
        <v>344</v>
      </c>
      <c r="F987" s="757">
        <v>1</v>
      </c>
      <c r="G987" s="757">
        <v>3</v>
      </c>
      <c r="H987" s="649" t="str">
        <f>IF($E987="","",(VLOOKUP($E987,所属・種目コード!$B$2:$D$160,3,0)))</f>
        <v>031181</v>
      </c>
      <c r="I987" t="s">
        <v>3592</v>
      </c>
      <c r="J987" s="758" t="str">
        <f t="shared" si="61"/>
        <v>西和賀沢内中中</v>
      </c>
      <c r="K987" s="757" t="s">
        <v>3249</v>
      </c>
      <c r="L987" s="13" t="str">
        <f t="shared" si="60"/>
        <v>ｵﾀﾞｼﾏ ｶｲﾄ</v>
      </c>
      <c r="M987" s="772"/>
      <c r="O987" s="13"/>
      <c r="Q987" s="757" t="s">
        <v>6377</v>
      </c>
      <c r="R987" s="757" t="s">
        <v>5953</v>
      </c>
      <c r="S987" s="757" t="s">
        <v>328</v>
      </c>
      <c r="T987" s="757" t="s">
        <v>4414</v>
      </c>
      <c r="U987" s="757">
        <v>1</v>
      </c>
      <c r="W987" s="649" t="str">
        <f>IF($S987="","",(VLOOKUP($S987,所属・種目コード!$B$2:$D$160,3,0)))</f>
        <v>031174</v>
      </c>
      <c r="X987" t="s">
        <v>3592</v>
      </c>
      <c r="Y987" s="758" t="str">
        <f t="shared" si="62"/>
        <v>滝沢中中</v>
      </c>
      <c r="Z987" s="757" t="s">
        <v>5373</v>
      </c>
      <c r="AA987" s="769" t="str">
        <f t="shared" si="63"/>
        <v>ｷｸﾁ ﾘﾖﾝ</v>
      </c>
    </row>
    <row r="988" spans="2:27" ht="17" customHeight="1">
      <c r="B988" s="757">
        <v>1212</v>
      </c>
      <c r="C988" s="757" t="s">
        <v>7323</v>
      </c>
      <c r="D988" s="757" t="s">
        <v>4173</v>
      </c>
      <c r="E988" s="757" t="s">
        <v>344</v>
      </c>
      <c r="F988" s="757">
        <v>1</v>
      </c>
      <c r="G988" s="757">
        <v>3</v>
      </c>
      <c r="H988" s="649" t="str">
        <f>IF($E988="","",(VLOOKUP($E988,所属・種目コード!$B$2:$D$160,3,0)))</f>
        <v>031181</v>
      </c>
      <c r="I988" t="s">
        <v>3592</v>
      </c>
      <c r="J988" s="758" t="str">
        <f t="shared" si="61"/>
        <v>西和賀沢内中中</v>
      </c>
      <c r="K988" s="757" t="s">
        <v>3250</v>
      </c>
      <c r="L988" s="13" t="str">
        <f t="shared" si="60"/>
        <v>ｺｳｹﾞ ｹﾝｼ</v>
      </c>
      <c r="M988" s="772"/>
      <c r="O988" s="13"/>
      <c r="Q988" s="757" t="s">
        <v>6378</v>
      </c>
      <c r="R988" s="757" t="s">
        <v>5954</v>
      </c>
      <c r="S988" s="757" t="s">
        <v>328</v>
      </c>
      <c r="T988" s="757" t="s">
        <v>4414</v>
      </c>
      <c r="U988" s="757">
        <v>1</v>
      </c>
      <c r="W988" s="649" t="str">
        <f>IF($S988="","",(VLOOKUP($S988,所属・種目コード!$B$2:$D$160,3,0)))</f>
        <v>031174</v>
      </c>
      <c r="X988" t="s">
        <v>3592</v>
      </c>
      <c r="Y988" s="758" t="str">
        <f t="shared" si="62"/>
        <v>滝沢中中</v>
      </c>
      <c r="Z988" s="757" t="s">
        <v>5374</v>
      </c>
      <c r="AA988" s="769" t="str">
        <f t="shared" si="63"/>
        <v>ｺﾝ ﾘｲｻ</v>
      </c>
    </row>
    <row r="989" spans="2:27" ht="17" customHeight="1">
      <c r="B989" s="757">
        <v>1213</v>
      </c>
      <c r="C989" s="757" t="s">
        <v>7324</v>
      </c>
      <c r="D989" s="757" t="s">
        <v>4174</v>
      </c>
      <c r="E989" s="757" t="s">
        <v>344</v>
      </c>
      <c r="F989" s="757">
        <v>1</v>
      </c>
      <c r="G989" s="757">
        <v>3</v>
      </c>
      <c r="H989" s="649" t="str">
        <f>IF($E989="","",(VLOOKUP($E989,所属・種目コード!$B$2:$D$160,3,0)))</f>
        <v>031181</v>
      </c>
      <c r="I989" t="s">
        <v>3592</v>
      </c>
      <c r="J989" s="758" t="str">
        <f t="shared" si="61"/>
        <v>西和賀沢内中中</v>
      </c>
      <c r="K989" s="757" t="s">
        <v>3251</v>
      </c>
      <c r="L989" s="13" t="str">
        <f t="shared" si="60"/>
        <v>ﾀｶﾊｼ ﾕｳ</v>
      </c>
      <c r="M989" s="772"/>
      <c r="O989" s="13"/>
      <c r="Q989" s="757" t="s">
        <v>6379</v>
      </c>
      <c r="R989" s="757" t="s">
        <v>5955</v>
      </c>
      <c r="S989" s="757" t="s">
        <v>328</v>
      </c>
      <c r="T989" s="757" t="s">
        <v>4414</v>
      </c>
      <c r="U989" s="757">
        <v>1</v>
      </c>
      <c r="W989" s="649" t="str">
        <f>IF($S989="","",(VLOOKUP($S989,所属・種目コード!$B$2:$D$160,3,0)))</f>
        <v>031174</v>
      </c>
      <c r="X989" t="s">
        <v>3592</v>
      </c>
      <c r="Y989" s="758" t="str">
        <f t="shared" si="62"/>
        <v>滝沢中中</v>
      </c>
      <c r="Z989" s="757" t="s">
        <v>5375</v>
      </c>
      <c r="AA989" s="769" t="str">
        <f t="shared" si="63"/>
        <v>ｻｶﾓﾄ ﾐﾗ</v>
      </c>
    </row>
    <row r="990" spans="2:27" ht="17" customHeight="1">
      <c r="B990" s="757">
        <v>1214</v>
      </c>
      <c r="C990" s="757" t="s">
        <v>7325</v>
      </c>
      <c r="D990" s="757" t="s">
        <v>4175</v>
      </c>
      <c r="E990" s="757" t="s">
        <v>344</v>
      </c>
      <c r="F990" s="757">
        <v>1</v>
      </c>
      <c r="G990" s="757">
        <v>2</v>
      </c>
      <c r="H990" s="649" t="str">
        <f>IF($E990="","",(VLOOKUP($E990,所属・種目コード!$B$2:$D$160,3,0)))</f>
        <v>031181</v>
      </c>
      <c r="I990" t="s">
        <v>3592</v>
      </c>
      <c r="J990" s="758" t="str">
        <f t="shared" si="61"/>
        <v>西和賀沢内中中</v>
      </c>
      <c r="K990" s="757" t="s">
        <v>3252</v>
      </c>
      <c r="L990" s="13" t="str">
        <f t="shared" si="60"/>
        <v>ｶﾘﾀ ｲﾂﾑ</v>
      </c>
      <c r="M990" s="772"/>
      <c r="O990" s="13"/>
      <c r="Q990" s="757" t="s">
        <v>6380</v>
      </c>
      <c r="R990" s="757" t="s">
        <v>5956</v>
      </c>
      <c r="S990" s="757" t="s">
        <v>328</v>
      </c>
      <c r="T990" s="757" t="s">
        <v>4414</v>
      </c>
      <c r="U990" s="757">
        <v>1</v>
      </c>
      <c r="W990" s="649" t="str">
        <f>IF($S990="","",(VLOOKUP($S990,所属・種目コード!$B$2:$D$160,3,0)))</f>
        <v>031174</v>
      </c>
      <c r="X990" t="s">
        <v>3592</v>
      </c>
      <c r="Y990" s="758" t="str">
        <f t="shared" si="62"/>
        <v>滝沢中中</v>
      </c>
      <c r="Z990" s="757" t="s">
        <v>5376</v>
      </c>
      <c r="AA990" s="769" t="str">
        <f t="shared" si="63"/>
        <v>ｼｼﾄﾞ ﾄﾓｶ</v>
      </c>
    </row>
    <row r="991" spans="2:27" ht="17" customHeight="1">
      <c r="B991" s="757">
        <v>1215</v>
      </c>
      <c r="C991" s="757" t="s">
        <v>7915</v>
      </c>
      <c r="D991" s="757" t="s">
        <v>4176</v>
      </c>
      <c r="E991" s="757" t="s">
        <v>344</v>
      </c>
      <c r="F991" s="757">
        <v>1</v>
      </c>
      <c r="G991" s="757">
        <v>2</v>
      </c>
      <c r="H991" s="649" t="str">
        <f>IF($E991="","",(VLOOKUP($E991,所属・種目コード!$B$2:$D$160,3,0)))</f>
        <v>031181</v>
      </c>
      <c r="I991" t="s">
        <v>3592</v>
      </c>
      <c r="J991" s="758" t="str">
        <f t="shared" si="61"/>
        <v>西和賀沢内中中</v>
      </c>
      <c r="K991" s="757" t="s">
        <v>3253</v>
      </c>
      <c r="L991" s="13" t="str">
        <f t="shared" si="60"/>
        <v>ﾀｶﾊｼ ﾘﾝ</v>
      </c>
      <c r="M991" s="772"/>
      <c r="O991" s="13"/>
      <c r="Q991" s="757" t="s">
        <v>6381</v>
      </c>
      <c r="R991" s="757" t="s">
        <v>5957</v>
      </c>
      <c r="S991" s="757" t="s">
        <v>328</v>
      </c>
      <c r="T991" s="757" t="s">
        <v>4414</v>
      </c>
      <c r="U991" s="757">
        <v>1</v>
      </c>
      <c r="W991" s="649" t="str">
        <f>IF($S991="","",(VLOOKUP($S991,所属・種目コード!$B$2:$D$160,3,0)))</f>
        <v>031174</v>
      </c>
      <c r="X991" t="s">
        <v>3592</v>
      </c>
      <c r="Y991" s="758" t="str">
        <f t="shared" si="62"/>
        <v>滝沢中中</v>
      </c>
      <c r="Z991" s="757" t="s">
        <v>5377</v>
      </c>
      <c r="AA991" s="769" t="str">
        <f t="shared" si="63"/>
        <v>ｼﾞｮｳｼﾞ ｶﾘﾝ</v>
      </c>
    </row>
    <row r="992" spans="2:27" ht="17" customHeight="1">
      <c r="B992" s="757">
        <v>1216</v>
      </c>
      <c r="C992" s="757" t="s">
        <v>7326</v>
      </c>
      <c r="D992" s="757" t="s">
        <v>1608</v>
      </c>
      <c r="E992" s="757" t="s">
        <v>344</v>
      </c>
      <c r="F992" s="757">
        <v>1</v>
      </c>
      <c r="G992" s="757">
        <v>2</v>
      </c>
      <c r="H992" s="649" t="str">
        <f>IF($E992="","",(VLOOKUP($E992,所属・種目コード!$B$2:$D$160,3,0)))</f>
        <v>031181</v>
      </c>
      <c r="I992" t="s">
        <v>3592</v>
      </c>
      <c r="J992" s="758" t="str">
        <f t="shared" si="61"/>
        <v>西和賀沢内中中</v>
      </c>
      <c r="K992" s="757" t="s">
        <v>3254</v>
      </c>
      <c r="L992" s="13" t="str">
        <f t="shared" si="60"/>
        <v>ﾅｲｷ ﾀｶﾑﾈ</v>
      </c>
      <c r="M992" s="772"/>
      <c r="O992" s="13"/>
      <c r="Q992" s="757" t="s">
        <v>6382</v>
      </c>
      <c r="R992" s="757" t="s">
        <v>5958</v>
      </c>
      <c r="S992" s="757" t="s">
        <v>328</v>
      </c>
      <c r="T992" s="757" t="s">
        <v>4414</v>
      </c>
      <c r="U992" s="757">
        <v>1</v>
      </c>
      <c r="W992" s="649" t="str">
        <f>IF($S992="","",(VLOOKUP($S992,所属・種目コード!$B$2:$D$160,3,0)))</f>
        <v>031174</v>
      </c>
      <c r="X992" t="s">
        <v>3592</v>
      </c>
      <c r="Y992" s="758" t="str">
        <f t="shared" si="62"/>
        <v>滝沢中中</v>
      </c>
      <c r="Z992" s="757" t="s">
        <v>5378</v>
      </c>
      <c r="AA992" s="769" t="str">
        <f t="shared" si="63"/>
        <v>ﾅｶﾔﾏ ｻｴ</v>
      </c>
    </row>
    <row r="993" spans="2:27" ht="17" customHeight="1">
      <c r="B993" s="757">
        <v>1217</v>
      </c>
      <c r="C993" s="757" t="s">
        <v>7327</v>
      </c>
      <c r="D993" s="757" t="s">
        <v>4177</v>
      </c>
      <c r="E993" s="757" t="s">
        <v>344</v>
      </c>
      <c r="F993" s="757">
        <v>1</v>
      </c>
      <c r="G993" s="757">
        <v>2</v>
      </c>
      <c r="H993" s="649" t="str">
        <f>IF($E993="","",(VLOOKUP($E993,所属・種目コード!$B$2:$D$160,3,0)))</f>
        <v>031181</v>
      </c>
      <c r="I993" t="s">
        <v>3592</v>
      </c>
      <c r="J993" s="758" t="str">
        <f t="shared" si="61"/>
        <v>西和賀沢内中中</v>
      </c>
      <c r="K993" s="757" t="s">
        <v>3255</v>
      </c>
      <c r="L993" s="13" t="str">
        <f t="shared" si="60"/>
        <v>ﾖﾈｻﾞﾜ ﾄｳﾔ</v>
      </c>
      <c r="M993" s="772"/>
      <c r="O993" s="13"/>
      <c r="Q993" s="757" t="s">
        <v>6383</v>
      </c>
      <c r="R993" s="757" t="s">
        <v>5959</v>
      </c>
      <c r="S993" s="757" t="s">
        <v>328</v>
      </c>
      <c r="T993" s="757" t="s">
        <v>4414</v>
      </c>
      <c r="U993" s="757">
        <v>1</v>
      </c>
      <c r="W993" s="649" t="str">
        <f>IF($S993="","",(VLOOKUP($S993,所属・種目コード!$B$2:$D$160,3,0)))</f>
        <v>031174</v>
      </c>
      <c r="X993" t="s">
        <v>3592</v>
      </c>
      <c r="Y993" s="758" t="str">
        <f t="shared" si="62"/>
        <v>滝沢中中</v>
      </c>
      <c r="Z993" s="757" t="s">
        <v>5379</v>
      </c>
      <c r="AA993" s="769" t="str">
        <f t="shared" si="63"/>
        <v>ﾌｼﾞﾀ ﾓｶ</v>
      </c>
    </row>
    <row r="994" spans="2:27" ht="17" customHeight="1">
      <c r="B994" s="757">
        <v>1218</v>
      </c>
      <c r="C994" s="757" t="s">
        <v>7328</v>
      </c>
      <c r="D994" s="757" t="s">
        <v>4178</v>
      </c>
      <c r="E994" s="757" t="s">
        <v>344</v>
      </c>
      <c r="F994" s="757">
        <v>1</v>
      </c>
      <c r="G994" s="757">
        <v>1</v>
      </c>
      <c r="H994" s="649" t="str">
        <f>IF($E994="","",(VLOOKUP($E994,所属・種目コード!$B$2:$D$160,3,0)))</f>
        <v>031181</v>
      </c>
      <c r="I994" t="s">
        <v>3592</v>
      </c>
      <c r="J994" s="758" t="str">
        <f t="shared" si="61"/>
        <v>西和賀沢内中中</v>
      </c>
      <c r="K994" s="757" t="s">
        <v>3256</v>
      </c>
      <c r="L994" s="13" t="str">
        <f t="shared" si="60"/>
        <v>ﾆｯﾀ ｺｳﾀﾞｲ</v>
      </c>
      <c r="M994" s="772"/>
      <c r="O994" s="13"/>
      <c r="Q994" s="757" t="s">
        <v>6384</v>
      </c>
      <c r="R994" s="757" t="s">
        <v>5960</v>
      </c>
      <c r="S994" s="757" t="s">
        <v>328</v>
      </c>
      <c r="T994" s="757" t="s">
        <v>4414</v>
      </c>
      <c r="U994" s="757">
        <v>1</v>
      </c>
      <c r="W994" s="649" t="str">
        <f>IF($S994="","",(VLOOKUP($S994,所属・種目コード!$B$2:$D$160,3,0)))</f>
        <v>031174</v>
      </c>
      <c r="X994" t="s">
        <v>3592</v>
      </c>
      <c r="Y994" s="758" t="str">
        <f t="shared" si="62"/>
        <v>滝沢中中</v>
      </c>
      <c r="Z994" s="757" t="s">
        <v>5380</v>
      </c>
      <c r="AA994" s="769" t="str">
        <f t="shared" si="63"/>
        <v>ﾌﾙｶﾜ ｼﾞｭﾝｶ</v>
      </c>
    </row>
    <row r="995" spans="2:27" ht="17" customHeight="1">
      <c r="B995" s="757">
        <v>1220</v>
      </c>
      <c r="C995" s="757" t="s">
        <v>7329</v>
      </c>
      <c r="D995" s="757" t="s">
        <v>990</v>
      </c>
      <c r="E995" s="757" t="s">
        <v>210</v>
      </c>
      <c r="F995" s="757">
        <v>1</v>
      </c>
      <c r="G995" s="757">
        <v>3</v>
      </c>
      <c r="H995" s="649" t="str">
        <f>IF($E995="","",(VLOOKUP($E995,所属・種目コード!$B$2:$D$160,3,0)))</f>
        <v>031144</v>
      </c>
      <c r="I995" t="s">
        <v>3592</v>
      </c>
      <c r="J995" s="758" t="str">
        <f t="shared" si="61"/>
        <v>大船渡一中中</v>
      </c>
      <c r="K995" s="757" t="s">
        <v>3257</v>
      </c>
      <c r="L995" s="13" t="str">
        <f t="shared" si="60"/>
        <v>ﾆｲﾇﾏ ﾘｭｳﾏ</v>
      </c>
      <c r="M995" s="772"/>
      <c r="O995" s="13"/>
      <c r="Q995" s="757" t="s">
        <v>6385</v>
      </c>
      <c r="R995" s="757" t="s">
        <v>5961</v>
      </c>
      <c r="S995" s="757" t="s">
        <v>324</v>
      </c>
      <c r="T995" s="757" t="s">
        <v>4414</v>
      </c>
      <c r="U995" s="757">
        <v>3</v>
      </c>
      <c r="W995" s="649" t="str">
        <f>IF($S995="","",(VLOOKUP($S995,所属・種目コード!$B$2:$D$160,3,0)))</f>
        <v>031173</v>
      </c>
      <c r="X995" t="s">
        <v>3592</v>
      </c>
      <c r="Y995" s="758" t="str">
        <f t="shared" si="62"/>
        <v>滝沢二中中</v>
      </c>
      <c r="Z995" s="757" t="s">
        <v>5381</v>
      </c>
      <c r="AA995" s="769" t="str">
        <f t="shared" si="63"/>
        <v>ｱｶﾋﾗ ｺﾄﾈ</v>
      </c>
    </row>
    <row r="996" spans="2:27" ht="17" customHeight="1">
      <c r="B996" s="757">
        <v>1221</v>
      </c>
      <c r="C996" s="757" t="s">
        <v>7330</v>
      </c>
      <c r="D996" s="757" t="s">
        <v>1464</v>
      </c>
      <c r="E996" s="757" t="s">
        <v>210</v>
      </c>
      <c r="F996" s="757">
        <v>1</v>
      </c>
      <c r="G996" s="757">
        <v>2</v>
      </c>
      <c r="H996" s="649" t="str">
        <f>IF($E996="","",(VLOOKUP($E996,所属・種目コード!$B$2:$D$160,3,0)))</f>
        <v>031144</v>
      </c>
      <c r="I996" t="s">
        <v>3592</v>
      </c>
      <c r="J996" s="758" t="str">
        <f t="shared" si="61"/>
        <v>大船渡一中中</v>
      </c>
      <c r="K996" s="757" t="s">
        <v>3258</v>
      </c>
      <c r="L996" s="13" t="str">
        <f t="shared" si="60"/>
        <v>ｷｶﾜﾀﾞ ﾘｸ</v>
      </c>
      <c r="M996" s="772"/>
      <c r="O996" s="13"/>
      <c r="Q996" s="757" t="s">
        <v>6504</v>
      </c>
      <c r="R996" s="757" t="s">
        <v>1333</v>
      </c>
      <c r="S996" s="757" t="s">
        <v>324</v>
      </c>
      <c r="T996" s="757" t="s">
        <v>4414</v>
      </c>
      <c r="U996" s="757">
        <v>3</v>
      </c>
      <c r="W996" s="649" t="str">
        <f>IF($S996="","",(VLOOKUP($S996,所属・種目コード!$B$2:$D$160,3,0)))</f>
        <v>031173</v>
      </c>
      <c r="X996" t="s">
        <v>3592</v>
      </c>
      <c r="Y996" s="758" t="str">
        <f t="shared" si="62"/>
        <v>滝沢二中中</v>
      </c>
      <c r="Z996" s="757" t="s">
        <v>5382</v>
      </c>
      <c r="AA996" s="769" t="str">
        <f t="shared" si="63"/>
        <v>ｲｻｶ ﾐｻｷ</v>
      </c>
    </row>
    <row r="997" spans="2:27" ht="17" customHeight="1">
      <c r="B997" s="757">
        <v>1222</v>
      </c>
      <c r="C997" s="757" t="s">
        <v>7331</v>
      </c>
      <c r="D997" s="757" t="s">
        <v>1070</v>
      </c>
      <c r="E997" s="757" t="s">
        <v>3598</v>
      </c>
      <c r="F997" s="757">
        <v>1</v>
      </c>
      <c r="G997" s="757">
        <v>3</v>
      </c>
      <c r="H997" s="649" t="str">
        <f>IF($E997="","",(VLOOKUP($E997,所属・種目コード!$B$2:$D$160,3,0)))</f>
        <v>031192</v>
      </c>
      <c r="I997" t="s">
        <v>3592</v>
      </c>
      <c r="J997" s="758" t="str">
        <f t="shared" si="61"/>
        <v>大迫中中</v>
      </c>
      <c r="K997" s="757" t="s">
        <v>2410</v>
      </c>
      <c r="L997" s="13" t="str">
        <f t="shared" si="60"/>
        <v>ﾌｼﾞﾜﾗ ｿｳﾀ</v>
      </c>
      <c r="M997" s="772"/>
      <c r="O997" s="13"/>
      <c r="Q997" s="757" t="s">
        <v>2223</v>
      </c>
      <c r="R997" s="757" t="s">
        <v>2022</v>
      </c>
      <c r="S997" s="757" t="s">
        <v>324</v>
      </c>
      <c r="T997" s="757" t="s">
        <v>4414</v>
      </c>
      <c r="U997" s="757">
        <v>2</v>
      </c>
      <c r="W997" s="649" t="str">
        <f>IF($S997="","",(VLOOKUP($S997,所属・種目コード!$B$2:$D$160,3,0)))</f>
        <v>031173</v>
      </c>
      <c r="X997" t="s">
        <v>3592</v>
      </c>
      <c r="Y997" s="758" t="str">
        <f t="shared" si="62"/>
        <v>滝沢二中中</v>
      </c>
      <c r="Z997" s="757" t="s">
        <v>5383</v>
      </c>
      <c r="AA997" s="769" t="str">
        <f t="shared" si="63"/>
        <v>ｲﾄｳ ﾊﾅ</v>
      </c>
    </row>
    <row r="998" spans="2:27" ht="17" customHeight="1">
      <c r="B998" s="757">
        <v>1223</v>
      </c>
      <c r="C998" s="757" t="s">
        <v>7332</v>
      </c>
      <c r="D998" s="757" t="s">
        <v>4179</v>
      </c>
      <c r="E998" s="757" t="s">
        <v>435</v>
      </c>
      <c r="F998" s="757">
        <v>1</v>
      </c>
      <c r="G998" s="757">
        <v>1</v>
      </c>
      <c r="H998" s="649" t="str">
        <f>IF($E998="","",(VLOOKUP($E998,所属・種目コード!$B$2:$D$160,3,0)))</f>
        <v>031239</v>
      </c>
      <c r="I998" t="s">
        <v>3592</v>
      </c>
      <c r="J998" s="758" t="str">
        <f t="shared" si="61"/>
        <v>矢巾北中中</v>
      </c>
      <c r="K998" s="757" t="s">
        <v>3259</v>
      </c>
      <c r="L998" s="13" t="str">
        <f t="shared" si="60"/>
        <v>ﾊﾀｹﾔﾏ ﾚｵﾝ</v>
      </c>
      <c r="M998" s="772"/>
      <c r="O998" s="13"/>
      <c r="Q998" s="757" t="s">
        <v>1334</v>
      </c>
      <c r="R998" s="757" t="s">
        <v>1335</v>
      </c>
      <c r="S998" s="757" t="s">
        <v>324</v>
      </c>
      <c r="T998" s="757" t="s">
        <v>4414</v>
      </c>
      <c r="U998" s="757">
        <v>3</v>
      </c>
      <c r="W998" s="649" t="str">
        <f>IF($S998="","",(VLOOKUP($S998,所属・種目コード!$B$2:$D$160,3,0)))</f>
        <v>031173</v>
      </c>
      <c r="X998" t="s">
        <v>3592</v>
      </c>
      <c r="Y998" s="758" t="str">
        <f t="shared" si="62"/>
        <v>滝沢二中中</v>
      </c>
      <c r="Z998" s="757" t="s">
        <v>5384</v>
      </c>
      <c r="AA998" s="769" t="str">
        <f t="shared" si="63"/>
        <v>ｲﾄｳ ﾕｳﾅ</v>
      </c>
    </row>
    <row r="999" spans="2:27" ht="17" customHeight="1">
      <c r="B999" s="757">
        <v>1224</v>
      </c>
      <c r="C999" s="757" t="s">
        <v>7333</v>
      </c>
      <c r="D999" s="757" t="s">
        <v>1146</v>
      </c>
      <c r="E999" s="757" t="s">
        <v>237</v>
      </c>
      <c r="F999" s="757">
        <v>1</v>
      </c>
      <c r="G999" s="757">
        <v>3</v>
      </c>
      <c r="H999" s="649" t="str">
        <f>IF($E999="","",(VLOOKUP($E999,所属・種目コード!$B$2:$D$160,3,0)))</f>
        <v>031151</v>
      </c>
      <c r="I999" t="s">
        <v>3592</v>
      </c>
      <c r="J999" s="758" t="str">
        <f t="shared" si="61"/>
        <v>北上江釣子中中</v>
      </c>
      <c r="K999" s="757" t="s">
        <v>3260</v>
      </c>
      <c r="L999" s="13" t="str">
        <f t="shared" si="60"/>
        <v>ﾅｶﾞｻﾜ ｼｭｳﾄ</v>
      </c>
      <c r="M999" s="772"/>
      <c r="O999" s="13"/>
      <c r="Q999" s="757" t="s">
        <v>2224</v>
      </c>
      <c r="R999" s="757" t="s">
        <v>2023</v>
      </c>
      <c r="S999" s="757" t="s">
        <v>324</v>
      </c>
      <c r="T999" s="757" t="s">
        <v>4414</v>
      </c>
      <c r="U999" s="757">
        <v>2</v>
      </c>
      <c r="W999" s="649" t="str">
        <f>IF($S999="","",(VLOOKUP($S999,所属・種目コード!$B$2:$D$160,3,0)))</f>
        <v>031173</v>
      </c>
      <c r="X999" t="s">
        <v>3592</v>
      </c>
      <c r="Y999" s="758" t="str">
        <f t="shared" si="62"/>
        <v>滝沢二中中</v>
      </c>
      <c r="Z999" s="757" t="s">
        <v>5385</v>
      </c>
      <c r="AA999" s="769" t="str">
        <f t="shared" si="63"/>
        <v>ｲﾄｳ ﾜｶ</v>
      </c>
    </row>
    <row r="1000" spans="2:27" ht="17" customHeight="1">
      <c r="B1000" s="757">
        <v>1225</v>
      </c>
      <c r="C1000" s="757" t="s">
        <v>7334</v>
      </c>
      <c r="D1000" s="757" t="s">
        <v>4180</v>
      </c>
      <c r="E1000" s="757" t="s">
        <v>237</v>
      </c>
      <c r="F1000" s="757">
        <v>1</v>
      </c>
      <c r="G1000" s="757">
        <v>1</v>
      </c>
      <c r="H1000" s="649" t="str">
        <f>IF($E1000="","",(VLOOKUP($E1000,所属・種目コード!$B$2:$D$160,3,0)))</f>
        <v>031151</v>
      </c>
      <c r="I1000" t="s">
        <v>3592</v>
      </c>
      <c r="J1000" s="758" t="str">
        <f t="shared" si="61"/>
        <v>北上江釣子中中</v>
      </c>
      <c r="K1000" s="757" t="s">
        <v>3261</v>
      </c>
      <c r="L1000" s="13" t="str">
        <f t="shared" si="60"/>
        <v>ﾁﾊﾞ ﾚﾝﾄ</v>
      </c>
      <c r="M1000" s="772"/>
      <c r="O1000" s="13"/>
      <c r="Q1000" s="757" t="s">
        <v>6386</v>
      </c>
      <c r="R1000" s="757" t="s">
        <v>5962</v>
      </c>
      <c r="S1000" s="757" t="s">
        <v>324</v>
      </c>
      <c r="T1000" s="757" t="s">
        <v>4414</v>
      </c>
      <c r="U1000" s="757">
        <v>3</v>
      </c>
      <c r="W1000" s="649" t="str">
        <f>IF($S1000="","",(VLOOKUP($S1000,所属・種目コード!$B$2:$D$160,3,0)))</f>
        <v>031173</v>
      </c>
      <c r="X1000" t="s">
        <v>3592</v>
      </c>
      <c r="Y1000" s="758" t="str">
        <f t="shared" si="62"/>
        <v>滝沢二中中</v>
      </c>
      <c r="Z1000" s="757" t="s">
        <v>5386</v>
      </c>
      <c r="AA1000" s="769" t="str">
        <f t="shared" si="63"/>
        <v>ｵｶﾓﾄ ﾏﾅ</v>
      </c>
    </row>
    <row r="1001" spans="2:27" ht="17" customHeight="1">
      <c r="B1001" s="757">
        <v>1226</v>
      </c>
      <c r="C1001" s="757" t="s">
        <v>7335</v>
      </c>
      <c r="D1001" s="757" t="s">
        <v>1566</v>
      </c>
      <c r="E1001" s="757" t="s">
        <v>360</v>
      </c>
      <c r="F1001" s="757">
        <v>1</v>
      </c>
      <c r="G1001" s="757">
        <v>3</v>
      </c>
      <c r="H1001" s="649" t="str">
        <f>IF($E1001="","",(VLOOKUP($E1001,所属・種目コード!$B$2:$D$160,3,0)))</f>
        <v>031196</v>
      </c>
      <c r="I1001" t="s">
        <v>3592</v>
      </c>
      <c r="J1001" s="758" t="str">
        <f t="shared" si="61"/>
        <v>花巻北中中</v>
      </c>
      <c r="K1001" s="757" t="s">
        <v>3262</v>
      </c>
      <c r="L1001" s="13" t="str">
        <f t="shared" si="60"/>
        <v>ｸｽﾞｵ ﾋﾛｷ</v>
      </c>
      <c r="M1001" s="772"/>
      <c r="O1001" s="13"/>
      <c r="Q1001" s="757" t="s">
        <v>6387</v>
      </c>
      <c r="R1001" s="757" t="s">
        <v>5963</v>
      </c>
      <c r="S1001" s="757" t="s">
        <v>324</v>
      </c>
      <c r="T1001" s="757" t="s">
        <v>4414</v>
      </c>
      <c r="U1001" s="757">
        <v>3</v>
      </c>
      <c r="W1001" s="649" t="str">
        <f>IF($S1001="","",(VLOOKUP($S1001,所属・種目コード!$B$2:$D$160,3,0)))</f>
        <v>031173</v>
      </c>
      <c r="X1001" t="s">
        <v>3592</v>
      </c>
      <c r="Y1001" s="758" t="str">
        <f t="shared" si="62"/>
        <v>滝沢二中中</v>
      </c>
      <c r="Z1001" s="757" t="s">
        <v>5387</v>
      </c>
      <c r="AA1001" s="769" t="str">
        <f t="shared" si="63"/>
        <v>ｵﾄﾓ ﾗﾅ</v>
      </c>
    </row>
    <row r="1002" spans="2:27" ht="17" customHeight="1">
      <c r="B1002" s="757">
        <v>1227</v>
      </c>
      <c r="C1002" s="757" t="s">
        <v>7336</v>
      </c>
      <c r="D1002" s="757" t="s">
        <v>4181</v>
      </c>
      <c r="E1002" s="757" t="s">
        <v>360</v>
      </c>
      <c r="F1002" s="757">
        <v>1</v>
      </c>
      <c r="G1002" s="757">
        <v>3</v>
      </c>
      <c r="H1002" s="649" t="str">
        <f>IF($E1002="","",(VLOOKUP($E1002,所属・種目コード!$B$2:$D$160,3,0)))</f>
        <v>031196</v>
      </c>
      <c r="I1002" t="s">
        <v>3592</v>
      </c>
      <c r="J1002" s="758" t="str">
        <f t="shared" si="61"/>
        <v>花巻北中中</v>
      </c>
      <c r="K1002" s="757" t="s">
        <v>3263</v>
      </c>
      <c r="L1002" s="13" t="str">
        <f t="shared" si="60"/>
        <v>ﾄｸﾀ ｱﾂｷ</v>
      </c>
      <c r="M1002" s="772"/>
      <c r="O1002" s="13"/>
      <c r="Q1002" s="757" t="s">
        <v>6388</v>
      </c>
      <c r="R1002" s="757" t="s">
        <v>5964</v>
      </c>
      <c r="S1002" s="757" t="s">
        <v>324</v>
      </c>
      <c r="T1002" s="757" t="s">
        <v>4414</v>
      </c>
      <c r="U1002" s="757">
        <v>3</v>
      </c>
      <c r="W1002" s="649" t="str">
        <f>IF($S1002="","",(VLOOKUP($S1002,所属・種目コード!$B$2:$D$160,3,0)))</f>
        <v>031173</v>
      </c>
      <c r="X1002" t="s">
        <v>3592</v>
      </c>
      <c r="Y1002" s="758" t="str">
        <f t="shared" si="62"/>
        <v>滝沢二中中</v>
      </c>
      <c r="Z1002" s="757" t="s">
        <v>5388</v>
      </c>
      <c r="AA1002" s="769" t="str">
        <f t="shared" si="63"/>
        <v>ｻｸﾗｲ ﾋﾄﾐ</v>
      </c>
    </row>
    <row r="1003" spans="2:27" ht="17" customHeight="1">
      <c r="B1003" s="757">
        <v>1228</v>
      </c>
      <c r="C1003" s="757" t="s">
        <v>7337</v>
      </c>
      <c r="D1003" s="757" t="s">
        <v>1570</v>
      </c>
      <c r="E1003" s="757" t="s">
        <v>360</v>
      </c>
      <c r="F1003" s="757">
        <v>1</v>
      </c>
      <c r="G1003" s="757">
        <v>2</v>
      </c>
      <c r="H1003" s="649" t="str">
        <f>IF($E1003="","",(VLOOKUP($E1003,所属・種目コード!$B$2:$D$160,3,0)))</f>
        <v>031196</v>
      </c>
      <c r="I1003" t="s">
        <v>3592</v>
      </c>
      <c r="J1003" s="758" t="str">
        <f t="shared" si="61"/>
        <v>花巻北中中</v>
      </c>
      <c r="K1003" s="757" t="s">
        <v>3264</v>
      </c>
      <c r="L1003" s="13" t="str">
        <f t="shared" si="60"/>
        <v>ｽｷﾞﾑﾗ ｶｽﾞﾏ</v>
      </c>
      <c r="M1003" s="772"/>
      <c r="O1003" s="13"/>
      <c r="Q1003" s="757" t="s">
        <v>6503</v>
      </c>
      <c r="R1003" s="757" t="s">
        <v>2024</v>
      </c>
      <c r="S1003" s="757" t="s">
        <v>324</v>
      </c>
      <c r="T1003" s="757" t="s">
        <v>4414</v>
      </c>
      <c r="U1003" s="757">
        <v>2</v>
      </c>
      <c r="W1003" s="649" t="str">
        <f>IF($S1003="","",(VLOOKUP($S1003,所属・種目コード!$B$2:$D$160,3,0)))</f>
        <v>031173</v>
      </c>
      <c r="X1003" t="s">
        <v>3592</v>
      </c>
      <c r="Y1003" s="758" t="str">
        <f t="shared" si="62"/>
        <v>滝沢二中中</v>
      </c>
      <c r="Z1003" s="757" t="s">
        <v>5389</v>
      </c>
      <c r="AA1003" s="769" t="str">
        <f t="shared" si="63"/>
        <v>ｽｽﾞｷ ﾎﾉｶ</v>
      </c>
    </row>
    <row r="1004" spans="2:27" ht="17" customHeight="1">
      <c r="B1004" s="757">
        <v>1229</v>
      </c>
      <c r="C1004" s="757" t="s">
        <v>7338</v>
      </c>
      <c r="D1004" s="757" t="s">
        <v>4182</v>
      </c>
      <c r="E1004" s="757" t="s">
        <v>339</v>
      </c>
      <c r="F1004" s="757">
        <v>1</v>
      </c>
      <c r="G1004" s="757">
        <v>1</v>
      </c>
      <c r="H1004" s="649" t="str">
        <f>IF($E1004="","",(VLOOKUP($E1004,所属・種目コード!$B$2:$D$160,3,0)))</f>
        <v>031178</v>
      </c>
      <c r="I1004" t="s">
        <v>3592</v>
      </c>
      <c r="J1004" s="758" t="str">
        <f t="shared" si="61"/>
        <v>遠野中中</v>
      </c>
      <c r="K1004" s="757" t="s">
        <v>3265</v>
      </c>
      <c r="L1004" s="13" t="str">
        <f t="shared" si="60"/>
        <v>ﾌｸｼﾏ ｹｲﾄ</v>
      </c>
      <c r="M1004" s="772"/>
      <c r="O1004" s="13"/>
      <c r="Q1004" s="757" t="s">
        <v>1336</v>
      </c>
      <c r="R1004" s="757" t="s">
        <v>1337</v>
      </c>
      <c r="S1004" s="757" t="s">
        <v>324</v>
      </c>
      <c r="T1004" s="757" t="s">
        <v>4414</v>
      </c>
      <c r="U1004" s="757">
        <v>3</v>
      </c>
      <c r="W1004" s="649" t="str">
        <f>IF($S1004="","",(VLOOKUP($S1004,所属・種目コード!$B$2:$D$160,3,0)))</f>
        <v>031173</v>
      </c>
      <c r="X1004" t="s">
        <v>3592</v>
      </c>
      <c r="Y1004" s="758" t="str">
        <f t="shared" si="62"/>
        <v>滝沢二中中</v>
      </c>
      <c r="Z1004" s="757" t="s">
        <v>5390</v>
      </c>
      <c r="AA1004" s="769" t="str">
        <f t="shared" si="63"/>
        <v>ﾁﾊﾞ ﾅﾅﾐ</v>
      </c>
    </row>
    <row r="1005" spans="2:27" ht="17" customHeight="1">
      <c r="B1005" s="757">
        <v>1230</v>
      </c>
      <c r="C1005" s="757" t="s">
        <v>7836</v>
      </c>
      <c r="D1005" s="757" t="s">
        <v>4183</v>
      </c>
      <c r="E1005" s="757" t="s">
        <v>342</v>
      </c>
      <c r="F1005" s="757">
        <v>1</v>
      </c>
      <c r="G1005" s="757">
        <v>1</v>
      </c>
      <c r="H1005" s="649" t="str">
        <f>IF($E1005="","",(VLOOKUP($E1005,所属・種目コード!$B$2:$D$160,3,0)))</f>
        <v>031180</v>
      </c>
      <c r="I1005" t="s">
        <v>3592</v>
      </c>
      <c r="J1005" s="758" t="str">
        <f t="shared" si="61"/>
        <v>遠野東中中</v>
      </c>
      <c r="K1005" s="757" t="s">
        <v>3266</v>
      </c>
      <c r="L1005" s="13" t="str">
        <f t="shared" si="60"/>
        <v>ｻｻｷ ﾕｳｷ</v>
      </c>
      <c r="M1005" s="772"/>
      <c r="O1005" s="13"/>
      <c r="Q1005" s="757" t="s">
        <v>1338</v>
      </c>
      <c r="R1005" s="757" t="s">
        <v>1339</v>
      </c>
      <c r="S1005" s="757" t="s">
        <v>324</v>
      </c>
      <c r="T1005" s="757" t="s">
        <v>4414</v>
      </c>
      <c r="U1005" s="757">
        <v>3</v>
      </c>
      <c r="W1005" s="649" t="str">
        <f>IF($S1005="","",(VLOOKUP($S1005,所属・種目コード!$B$2:$D$160,3,0)))</f>
        <v>031173</v>
      </c>
      <c r="X1005" t="s">
        <v>3592</v>
      </c>
      <c r="Y1005" s="758" t="str">
        <f t="shared" si="62"/>
        <v>滝沢二中中</v>
      </c>
      <c r="Z1005" s="757" t="s">
        <v>5391</v>
      </c>
      <c r="AA1005" s="769" t="str">
        <f t="shared" si="63"/>
        <v>ﾃﾗｳﾁ ﾕｳﾐ</v>
      </c>
    </row>
    <row r="1006" spans="2:27" ht="17" customHeight="1">
      <c r="B1006" s="757">
        <v>1240</v>
      </c>
      <c r="C1006" s="757" t="s">
        <v>7837</v>
      </c>
      <c r="D1006" s="757" t="s">
        <v>4184</v>
      </c>
      <c r="E1006" s="757" t="s">
        <v>339</v>
      </c>
      <c r="F1006" s="757">
        <v>1</v>
      </c>
      <c r="G1006" s="757">
        <v>1</v>
      </c>
      <c r="H1006" s="649" t="str">
        <f>IF($E1006="","",(VLOOKUP($E1006,所属・種目コード!$B$2:$D$160,3,0)))</f>
        <v>031178</v>
      </c>
      <c r="I1006" t="s">
        <v>3592</v>
      </c>
      <c r="J1006" s="758" t="str">
        <f t="shared" si="61"/>
        <v>遠野中中</v>
      </c>
      <c r="K1006" s="757" t="s">
        <v>3267</v>
      </c>
      <c r="L1006" s="13" t="str">
        <f t="shared" si="60"/>
        <v>ﾀｶﾊｼ ｸﾗﾉｽｹ</v>
      </c>
      <c r="M1006" s="772"/>
      <c r="O1006" s="13"/>
      <c r="Q1006" s="757" t="s">
        <v>1004</v>
      </c>
      <c r="R1006" s="757" t="s">
        <v>976</v>
      </c>
      <c r="S1006" s="757" t="s">
        <v>324</v>
      </c>
      <c r="T1006" s="757" t="s">
        <v>4414</v>
      </c>
      <c r="U1006" s="757">
        <v>3</v>
      </c>
      <c r="W1006" s="649" t="str">
        <f>IF($S1006="","",(VLOOKUP($S1006,所属・種目コード!$B$2:$D$160,3,0)))</f>
        <v>031173</v>
      </c>
      <c r="X1006" t="s">
        <v>3592</v>
      </c>
      <c r="Y1006" s="758" t="str">
        <f t="shared" si="62"/>
        <v>滝沢二中中</v>
      </c>
      <c r="Z1006" s="757" t="s">
        <v>5392</v>
      </c>
      <c r="AA1006" s="769" t="str">
        <f t="shared" si="63"/>
        <v>ﾌﾙｶﾜ ｺﾊﾙ</v>
      </c>
    </row>
    <row r="1007" spans="2:27" ht="17" customHeight="1">
      <c r="B1007" s="757">
        <v>1241</v>
      </c>
      <c r="C1007" s="757" t="s">
        <v>7339</v>
      </c>
      <c r="D1007" s="757" t="s">
        <v>4185</v>
      </c>
      <c r="E1007" s="757" t="s">
        <v>339</v>
      </c>
      <c r="F1007" s="757">
        <v>1</v>
      </c>
      <c r="G1007" s="757">
        <v>1</v>
      </c>
      <c r="H1007" s="649" t="str">
        <f>IF($E1007="","",(VLOOKUP($E1007,所属・種目コード!$B$2:$D$160,3,0)))</f>
        <v>031178</v>
      </c>
      <c r="I1007" t="s">
        <v>3592</v>
      </c>
      <c r="J1007" s="758" t="str">
        <f t="shared" si="61"/>
        <v>遠野中中</v>
      </c>
      <c r="K1007" s="757" t="s">
        <v>3268</v>
      </c>
      <c r="L1007" s="13" t="str">
        <f t="shared" si="60"/>
        <v>ﾀｶﾊｼ ﾎｳﾑ</v>
      </c>
      <c r="M1007" s="772"/>
      <c r="O1007" s="13"/>
      <c r="Q1007" s="757" t="s">
        <v>1005</v>
      </c>
      <c r="R1007" s="757" t="s">
        <v>977</v>
      </c>
      <c r="S1007" s="757" t="s">
        <v>324</v>
      </c>
      <c r="T1007" s="757" t="s">
        <v>4414</v>
      </c>
      <c r="U1007" s="757">
        <v>3</v>
      </c>
      <c r="W1007" s="649" t="str">
        <f>IF($S1007="","",(VLOOKUP($S1007,所属・種目コード!$B$2:$D$160,3,0)))</f>
        <v>031173</v>
      </c>
      <c r="X1007" t="s">
        <v>3592</v>
      </c>
      <c r="Y1007" s="758" t="str">
        <f t="shared" si="62"/>
        <v>滝沢二中中</v>
      </c>
      <c r="Z1007" s="757" t="s">
        <v>5393</v>
      </c>
      <c r="AA1007" s="769" t="str">
        <f t="shared" si="63"/>
        <v>ﾌﾙｶﾜ ﾐﾊﾙ</v>
      </c>
    </row>
    <row r="1008" spans="2:27" ht="17" customHeight="1">
      <c r="B1008" s="757">
        <v>1242</v>
      </c>
      <c r="C1008" s="757" t="s">
        <v>7340</v>
      </c>
      <c r="D1008" s="757" t="s">
        <v>4186</v>
      </c>
      <c r="E1008" s="757" t="s">
        <v>339</v>
      </c>
      <c r="F1008" s="757">
        <v>1</v>
      </c>
      <c r="G1008" s="757">
        <v>1</v>
      </c>
      <c r="H1008" s="649" t="str">
        <f>IF($E1008="","",(VLOOKUP($E1008,所属・種目コード!$B$2:$D$160,3,0)))</f>
        <v>031178</v>
      </c>
      <c r="I1008" t="s">
        <v>3592</v>
      </c>
      <c r="J1008" s="758" t="str">
        <f t="shared" si="61"/>
        <v>遠野中中</v>
      </c>
      <c r="K1008" s="757" t="s">
        <v>3269</v>
      </c>
      <c r="L1008" s="13" t="str">
        <f t="shared" si="60"/>
        <v>ﾂﾙﾀ ｼｮｳﾄ</v>
      </c>
      <c r="M1008" s="772"/>
      <c r="O1008" s="13"/>
      <c r="Q1008" s="757" t="s">
        <v>2225</v>
      </c>
      <c r="R1008" s="757" t="s">
        <v>2025</v>
      </c>
      <c r="S1008" s="757" t="s">
        <v>324</v>
      </c>
      <c r="T1008" s="757" t="s">
        <v>4414</v>
      </c>
      <c r="U1008" s="757">
        <v>2</v>
      </c>
      <c r="W1008" s="649" t="str">
        <f>IF($S1008="","",(VLOOKUP($S1008,所属・種目コード!$B$2:$D$160,3,0)))</f>
        <v>031173</v>
      </c>
      <c r="X1008" t="s">
        <v>3592</v>
      </c>
      <c r="Y1008" s="758" t="str">
        <f t="shared" si="62"/>
        <v>滝沢二中中</v>
      </c>
      <c r="Z1008" s="757" t="s">
        <v>5394</v>
      </c>
      <c r="AA1008" s="769" t="str">
        <f t="shared" si="63"/>
        <v>ﾌﾙｶﾜ ﾕｲﾉ</v>
      </c>
    </row>
    <row r="1009" spans="2:27" ht="17" customHeight="1">
      <c r="B1009" s="757">
        <v>1243</v>
      </c>
      <c r="C1009" s="757" t="s">
        <v>7341</v>
      </c>
      <c r="D1009" s="757" t="s">
        <v>4187</v>
      </c>
      <c r="E1009" s="757" t="s">
        <v>339</v>
      </c>
      <c r="F1009" s="757">
        <v>1</v>
      </c>
      <c r="G1009" s="757">
        <v>1</v>
      </c>
      <c r="H1009" s="649" t="str">
        <f>IF($E1009="","",(VLOOKUP($E1009,所属・種目コード!$B$2:$D$160,3,0)))</f>
        <v>031178</v>
      </c>
      <c r="I1009" t="s">
        <v>3592</v>
      </c>
      <c r="J1009" s="758" t="str">
        <f t="shared" si="61"/>
        <v>遠野中中</v>
      </c>
      <c r="K1009" s="757" t="s">
        <v>3270</v>
      </c>
      <c r="L1009" s="13" t="str">
        <f t="shared" si="60"/>
        <v>ﾏﾂﾀﾞ ｼｮｳﾄ</v>
      </c>
      <c r="M1009" s="772"/>
      <c r="O1009" s="13"/>
      <c r="Q1009" s="757" t="s">
        <v>1340</v>
      </c>
      <c r="R1009" s="757" t="s">
        <v>1341</v>
      </c>
      <c r="S1009" s="757" t="s">
        <v>324</v>
      </c>
      <c r="T1009" s="757" t="s">
        <v>4414</v>
      </c>
      <c r="U1009" s="757">
        <v>3</v>
      </c>
      <c r="W1009" s="649" t="str">
        <f>IF($S1009="","",(VLOOKUP($S1009,所属・種目コード!$B$2:$D$160,3,0)))</f>
        <v>031173</v>
      </c>
      <c r="X1009" t="s">
        <v>3592</v>
      </c>
      <c r="Y1009" s="758" t="str">
        <f t="shared" si="62"/>
        <v>滝沢二中中</v>
      </c>
      <c r="Z1009" s="757" t="s">
        <v>5395</v>
      </c>
      <c r="AA1009" s="769" t="str">
        <f t="shared" si="63"/>
        <v>ﾖｺｻﾜ ﾋﾒｶ</v>
      </c>
    </row>
    <row r="1010" spans="2:27" ht="17" customHeight="1">
      <c r="B1010" s="757">
        <v>1244</v>
      </c>
      <c r="C1010" s="757" t="s">
        <v>7342</v>
      </c>
      <c r="D1010" s="757" t="s">
        <v>4188</v>
      </c>
      <c r="E1010" s="757" t="s">
        <v>339</v>
      </c>
      <c r="F1010" s="757">
        <v>1</v>
      </c>
      <c r="G1010" s="757">
        <v>1</v>
      </c>
      <c r="H1010" s="649" t="str">
        <f>IF($E1010="","",(VLOOKUP($E1010,所属・種目コード!$B$2:$D$160,3,0)))</f>
        <v>031178</v>
      </c>
      <c r="I1010" t="s">
        <v>3592</v>
      </c>
      <c r="J1010" s="758" t="str">
        <f t="shared" si="61"/>
        <v>遠野中中</v>
      </c>
      <c r="K1010" s="757" t="s">
        <v>3271</v>
      </c>
      <c r="L1010" s="13" t="str">
        <f t="shared" si="60"/>
        <v>ﾏﾂﾀﾞ ﾀﾞｲｷ</v>
      </c>
      <c r="M1010" s="772"/>
      <c r="O1010" s="13"/>
      <c r="Q1010" s="757" t="s">
        <v>6390</v>
      </c>
      <c r="R1010" s="757" t="s">
        <v>5966</v>
      </c>
      <c r="S1010" s="757" t="s">
        <v>237</v>
      </c>
      <c r="T1010" s="757" t="s">
        <v>4414</v>
      </c>
      <c r="U1010" s="757">
        <v>1</v>
      </c>
      <c r="W1010" s="649" t="str">
        <f>IF($S1010="","",(VLOOKUP($S1010,所属・種目コード!$B$2:$D$160,3,0)))</f>
        <v>031151</v>
      </c>
      <c r="X1010" t="s">
        <v>3592</v>
      </c>
      <c r="Y1010" s="758" t="str">
        <f t="shared" si="62"/>
        <v>北上江釣子中中</v>
      </c>
      <c r="Z1010" s="757" t="s">
        <v>5397</v>
      </c>
      <c r="AA1010" s="769" t="str">
        <f t="shared" si="63"/>
        <v>ｵｲｶﾜ ﾕｳｶ</v>
      </c>
    </row>
    <row r="1011" spans="2:27" ht="17" customHeight="1">
      <c r="B1011" s="757">
        <v>1260</v>
      </c>
      <c r="C1011" s="757" t="s">
        <v>7838</v>
      </c>
      <c r="D1011" s="757" t="s">
        <v>4189</v>
      </c>
      <c r="E1011" s="757" t="s">
        <v>300</v>
      </c>
      <c r="F1011" s="757">
        <v>1</v>
      </c>
      <c r="G1011" s="757">
        <v>1</v>
      </c>
      <c r="H1011" s="649" t="str">
        <f>IF($E1011="","",(VLOOKUP($E1011,所属・種目コード!$B$2:$D$160,3,0)))</f>
        <v>031167</v>
      </c>
      <c r="I1011" t="s">
        <v>3592</v>
      </c>
      <c r="J1011" s="758" t="str">
        <f t="shared" si="61"/>
        <v>雫石中中</v>
      </c>
      <c r="K1011" s="757" t="s">
        <v>3272</v>
      </c>
      <c r="L1011" s="13" t="str">
        <f t="shared" si="60"/>
        <v>ｶｯｺﾝﾀﾞ ﾊﾙﾋﾄ</v>
      </c>
      <c r="M1011" s="772"/>
      <c r="O1011" s="13"/>
      <c r="Q1011" s="757" t="s">
        <v>6391</v>
      </c>
      <c r="R1011" s="757" t="s">
        <v>5967</v>
      </c>
      <c r="S1011" s="757" t="s">
        <v>237</v>
      </c>
      <c r="T1011" s="757" t="s">
        <v>4414</v>
      </c>
      <c r="U1011" s="757">
        <v>1</v>
      </c>
      <c r="W1011" s="649" t="str">
        <f>IF($S1011="","",(VLOOKUP($S1011,所属・種目コード!$B$2:$D$160,3,0)))</f>
        <v>031151</v>
      </c>
      <c r="X1011" t="s">
        <v>3592</v>
      </c>
      <c r="Y1011" s="758" t="str">
        <f t="shared" si="62"/>
        <v>北上江釣子中中</v>
      </c>
      <c r="Z1011" s="757" t="s">
        <v>5398</v>
      </c>
      <c r="AA1011" s="769" t="str">
        <f t="shared" si="63"/>
        <v>ｵﾆﾔﾅｷﾞ ﾘｳ</v>
      </c>
    </row>
    <row r="1012" spans="2:27" ht="17" customHeight="1">
      <c r="B1012" s="757">
        <v>1261</v>
      </c>
      <c r="C1012" s="757" t="s">
        <v>7914</v>
      </c>
      <c r="D1012" s="757" t="s">
        <v>4190</v>
      </c>
      <c r="E1012" s="757" t="s">
        <v>300</v>
      </c>
      <c r="F1012" s="757">
        <v>1</v>
      </c>
      <c r="G1012" s="757">
        <v>1</v>
      </c>
      <c r="H1012" s="649" t="str">
        <f>IF($E1012="","",(VLOOKUP($E1012,所属・種目コード!$B$2:$D$160,3,0)))</f>
        <v>031167</v>
      </c>
      <c r="I1012" t="s">
        <v>3592</v>
      </c>
      <c r="J1012" s="758" t="str">
        <f t="shared" si="61"/>
        <v>雫石中中</v>
      </c>
      <c r="K1012" s="757" t="s">
        <v>3273</v>
      </c>
      <c r="L1012" s="13" t="str">
        <f t="shared" si="60"/>
        <v>ｻｶﾓﾄ ﾚﾝ</v>
      </c>
      <c r="M1012" s="772"/>
      <c r="O1012" s="13"/>
      <c r="Q1012" s="757" t="s">
        <v>6392</v>
      </c>
      <c r="R1012" s="757" t="s">
        <v>5968</v>
      </c>
      <c r="S1012" s="757" t="s">
        <v>237</v>
      </c>
      <c r="T1012" s="757" t="s">
        <v>4414</v>
      </c>
      <c r="U1012" s="757">
        <v>1</v>
      </c>
      <c r="W1012" s="649" t="str">
        <f>IF($S1012="","",(VLOOKUP($S1012,所属・種目コード!$B$2:$D$160,3,0)))</f>
        <v>031151</v>
      </c>
      <c r="X1012" t="s">
        <v>3592</v>
      </c>
      <c r="Y1012" s="758" t="str">
        <f t="shared" si="62"/>
        <v>北上江釣子中中</v>
      </c>
      <c r="Z1012" s="757" t="s">
        <v>5399</v>
      </c>
      <c r="AA1012" s="769" t="str">
        <f t="shared" si="63"/>
        <v>ｺﾞﾄｳ ﾉﾄﾞｶ</v>
      </c>
    </row>
    <row r="1013" spans="2:27" ht="17" customHeight="1">
      <c r="B1013" s="757">
        <v>1262</v>
      </c>
      <c r="C1013" s="757" t="s">
        <v>7343</v>
      </c>
      <c r="D1013" s="757" t="s">
        <v>4191</v>
      </c>
      <c r="E1013" s="757" t="s">
        <v>300</v>
      </c>
      <c r="F1013" s="757">
        <v>1</v>
      </c>
      <c r="G1013" s="757">
        <v>1</v>
      </c>
      <c r="H1013" s="649" t="str">
        <f>IF($E1013="","",(VLOOKUP($E1013,所属・種目コード!$B$2:$D$160,3,0)))</f>
        <v>031167</v>
      </c>
      <c r="I1013" t="s">
        <v>3592</v>
      </c>
      <c r="J1013" s="758" t="str">
        <f t="shared" si="61"/>
        <v>雫石中中</v>
      </c>
      <c r="K1013" s="757" t="s">
        <v>3274</v>
      </c>
      <c r="L1013" s="13" t="str">
        <f t="shared" si="60"/>
        <v>ｻﾜﾀﾞ ｹﾝｺﾞ</v>
      </c>
      <c r="M1013" s="772"/>
      <c r="O1013" s="13"/>
      <c r="Q1013" s="757" t="s">
        <v>6393</v>
      </c>
      <c r="R1013" s="757" t="s">
        <v>5969</v>
      </c>
      <c r="S1013" s="757" t="s">
        <v>237</v>
      </c>
      <c r="T1013" s="757" t="s">
        <v>4414</v>
      </c>
      <c r="U1013" s="757">
        <v>1</v>
      </c>
      <c r="W1013" s="649" t="str">
        <f>IF($S1013="","",(VLOOKUP($S1013,所属・種目コード!$B$2:$D$160,3,0)))</f>
        <v>031151</v>
      </c>
      <c r="X1013" t="s">
        <v>3592</v>
      </c>
      <c r="Y1013" s="758" t="str">
        <f t="shared" si="62"/>
        <v>北上江釣子中中</v>
      </c>
      <c r="Z1013" s="757" t="s">
        <v>5400</v>
      </c>
      <c r="AA1013" s="769" t="str">
        <f t="shared" si="63"/>
        <v>ｻｶﾓﾄ ﾕｲ</v>
      </c>
    </row>
    <row r="1014" spans="2:27" ht="17" customHeight="1">
      <c r="B1014" s="757">
        <v>1263</v>
      </c>
      <c r="C1014" s="757" t="s">
        <v>7344</v>
      </c>
      <c r="D1014" s="757" t="s">
        <v>4192</v>
      </c>
      <c r="E1014" s="757" t="s">
        <v>300</v>
      </c>
      <c r="F1014" s="757">
        <v>1</v>
      </c>
      <c r="G1014" s="757">
        <v>1</v>
      </c>
      <c r="H1014" s="649" t="str">
        <f>IF($E1014="","",(VLOOKUP($E1014,所属・種目コード!$B$2:$D$160,3,0)))</f>
        <v>031167</v>
      </c>
      <c r="I1014" t="s">
        <v>3592</v>
      </c>
      <c r="J1014" s="758" t="str">
        <f t="shared" si="61"/>
        <v>雫石中中</v>
      </c>
      <c r="K1014" s="757" t="s">
        <v>3275</v>
      </c>
      <c r="L1014" s="13" t="str">
        <f t="shared" si="60"/>
        <v>ｽｽﾞｷ ﾕｳﾄ</v>
      </c>
      <c r="M1014" s="772"/>
      <c r="O1014" s="13"/>
      <c r="Q1014" s="757" t="s">
        <v>6500</v>
      </c>
      <c r="R1014" s="757" t="s">
        <v>5970</v>
      </c>
      <c r="S1014" s="757" t="s">
        <v>237</v>
      </c>
      <c r="T1014" s="757" t="s">
        <v>4414</v>
      </c>
      <c r="U1014" s="757">
        <v>1</v>
      </c>
      <c r="W1014" s="649" t="str">
        <f>IF($S1014="","",(VLOOKUP($S1014,所属・種目コード!$B$2:$D$160,3,0)))</f>
        <v>031151</v>
      </c>
      <c r="X1014" t="s">
        <v>3592</v>
      </c>
      <c r="Y1014" s="758" t="str">
        <f t="shared" si="62"/>
        <v>北上江釣子中中</v>
      </c>
      <c r="Z1014" s="757" t="s">
        <v>5401</v>
      </c>
      <c r="AA1014" s="769" t="str">
        <f t="shared" si="63"/>
        <v>ｼﾓｾｶﾞﾜ ﾐﾔﾋﾞ</v>
      </c>
    </row>
    <row r="1015" spans="2:27" ht="17" customHeight="1">
      <c r="B1015" s="757">
        <v>1264</v>
      </c>
      <c r="C1015" s="757" t="s">
        <v>7345</v>
      </c>
      <c r="D1015" s="757" t="s">
        <v>4193</v>
      </c>
      <c r="E1015" s="757" t="s">
        <v>300</v>
      </c>
      <c r="F1015" s="757">
        <v>1</v>
      </c>
      <c r="G1015" s="757">
        <v>1</v>
      </c>
      <c r="H1015" s="649" t="str">
        <f>IF($E1015="","",(VLOOKUP($E1015,所属・種目コード!$B$2:$D$160,3,0)))</f>
        <v>031167</v>
      </c>
      <c r="I1015" t="s">
        <v>3592</v>
      </c>
      <c r="J1015" s="758" t="str">
        <f t="shared" si="61"/>
        <v>雫石中中</v>
      </c>
      <c r="K1015" s="757" t="s">
        <v>3276</v>
      </c>
      <c r="L1015" s="13" t="str">
        <f t="shared" si="60"/>
        <v>ﾀｶﾊｼ ｷﾞﾝｶ</v>
      </c>
      <c r="M1015" s="772"/>
      <c r="O1015" s="13"/>
      <c r="Q1015" s="757" t="s">
        <v>6501</v>
      </c>
      <c r="R1015" s="757" t="s">
        <v>5971</v>
      </c>
      <c r="S1015" s="757" t="s">
        <v>237</v>
      </c>
      <c r="T1015" s="757" t="s">
        <v>4414</v>
      </c>
      <c r="U1015" s="757">
        <v>1</v>
      </c>
      <c r="W1015" s="649" t="str">
        <f>IF($S1015="","",(VLOOKUP($S1015,所属・種目コード!$B$2:$D$160,3,0)))</f>
        <v>031151</v>
      </c>
      <c r="X1015" t="s">
        <v>3592</v>
      </c>
      <c r="Y1015" s="758" t="str">
        <f t="shared" si="62"/>
        <v>北上江釣子中中</v>
      </c>
      <c r="Z1015" s="757" t="s">
        <v>5402</v>
      </c>
      <c r="AA1015" s="769" t="str">
        <f t="shared" si="63"/>
        <v>ﾅｶｼﾏ ｶﾘﾅ</v>
      </c>
    </row>
    <row r="1016" spans="2:27" ht="17" customHeight="1">
      <c r="B1016" s="757">
        <v>1265</v>
      </c>
      <c r="C1016" s="757" t="s">
        <v>7346</v>
      </c>
      <c r="D1016" s="757" t="s">
        <v>4194</v>
      </c>
      <c r="E1016" s="757" t="s">
        <v>300</v>
      </c>
      <c r="F1016" s="757">
        <v>1</v>
      </c>
      <c r="G1016" s="757">
        <v>1</v>
      </c>
      <c r="H1016" s="649" t="str">
        <f>IF($E1016="","",(VLOOKUP($E1016,所属・種目コード!$B$2:$D$160,3,0)))</f>
        <v>031167</v>
      </c>
      <c r="I1016" t="s">
        <v>3592</v>
      </c>
      <c r="J1016" s="758" t="str">
        <f t="shared" si="61"/>
        <v>雫石中中</v>
      </c>
      <c r="K1016" s="757" t="s">
        <v>3277</v>
      </c>
      <c r="L1016" s="13" t="str">
        <f t="shared" si="60"/>
        <v>ﾀｹﾀﾞ ﾏｻﾑﾈ</v>
      </c>
      <c r="M1016" s="772"/>
      <c r="O1016" s="13"/>
      <c r="Q1016" s="757" t="s">
        <v>6502</v>
      </c>
      <c r="R1016" s="757" t="s">
        <v>5972</v>
      </c>
      <c r="S1016" s="757" t="s">
        <v>237</v>
      </c>
      <c r="T1016" s="757" t="s">
        <v>4414</v>
      </c>
      <c r="U1016" s="757">
        <v>1</v>
      </c>
      <c r="W1016" s="649" t="str">
        <f>IF($S1016="","",(VLOOKUP($S1016,所属・種目コード!$B$2:$D$160,3,0)))</f>
        <v>031151</v>
      </c>
      <c r="X1016" t="s">
        <v>3592</v>
      </c>
      <c r="Y1016" s="758" t="str">
        <f t="shared" si="62"/>
        <v>北上江釣子中中</v>
      </c>
      <c r="Z1016" s="757" t="s">
        <v>5403</v>
      </c>
      <c r="AA1016" s="769" t="str">
        <f t="shared" si="63"/>
        <v>ﾔｴｶﾞｼ ﾘｵ</v>
      </c>
    </row>
    <row r="1017" spans="2:27" ht="17" customHeight="1">
      <c r="B1017" s="757">
        <v>1266</v>
      </c>
      <c r="C1017" s="757" t="s">
        <v>7347</v>
      </c>
      <c r="D1017" s="757" t="s">
        <v>4195</v>
      </c>
      <c r="E1017" s="757" t="s">
        <v>300</v>
      </c>
      <c r="F1017" s="757">
        <v>1</v>
      </c>
      <c r="G1017" s="757">
        <v>1</v>
      </c>
      <c r="H1017" s="649" t="str">
        <f>IF($E1017="","",(VLOOKUP($E1017,所属・種目コード!$B$2:$D$160,3,0)))</f>
        <v>031167</v>
      </c>
      <c r="I1017" t="s">
        <v>3592</v>
      </c>
      <c r="J1017" s="758" t="str">
        <f t="shared" si="61"/>
        <v>雫石中中</v>
      </c>
      <c r="K1017" s="757" t="s">
        <v>3278</v>
      </c>
      <c r="L1017" s="13" t="str">
        <f t="shared" si="60"/>
        <v>ﾅｶｲ ｿﾗ</v>
      </c>
      <c r="M1017" s="772"/>
      <c r="O1017" s="13"/>
      <c r="Q1017" s="757" t="s">
        <v>6389</v>
      </c>
      <c r="R1017" s="757" t="s">
        <v>5965</v>
      </c>
      <c r="S1017" s="757" t="s">
        <v>241</v>
      </c>
      <c r="T1017" s="757" t="s">
        <v>4414</v>
      </c>
      <c r="U1017" s="757">
        <v>1</v>
      </c>
      <c r="W1017" s="649" t="str">
        <f>IF($S1017="","",(VLOOKUP($S1017,所属・種目コード!$B$2:$D$160,3,0)))</f>
        <v>031152</v>
      </c>
      <c r="X1017" t="s">
        <v>3592</v>
      </c>
      <c r="Y1017" s="758" t="str">
        <f t="shared" si="62"/>
        <v>北上中中</v>
      </c>
      <c r="Z1017" s="757" t="s">
        <v>5396</v>
      </c>
      <c r="AA1017" s="769" t="str">
        <f t="shared" si="63"/>
        <v>ｽｽﾞｷ ｼﾎ</v>
      </c>
    </row>
    <row r="1018" spans="2:27" ht="17" customHeight="1">
      <c r="B1018" s="757">
        <v>1267</v>
      </c>
      <c r="C1018" s="757" t="s">
        <v>7348</v>
      </c>
      <c r="D1018" s="757" t="s">
        <v>4196</v>
      </c>
      <c r="E1018" s="757" t="s">
        <v>300</v>
      </c>
      <c r="F1018" s="757">
        <v>1</v>
      </c>
      <c r="G1018" s="757">
        <v>1</v>
      </c>
      <c r="H1018" s="649" t="str">
        <f>IF($E1018="","",(VLOOKUP($E1018,所属・種目コード!$B$2:$D$160,3,0)))</f>
        <v>031167</v>
      </c>
      <c r="I1018" t="s">
        <v>3592</v>
      </c>
      <c r="J1018" s="758" t="str">
        <f t="shared" si="61"/>
        <v>雫石中中</v>
      </c>
      <c r="K1018" s="757" t="s">
        <v>3279</v>
      </c>
      <c r="L1018" s="13" t="str">
        <f t="shared" si="60"/>
        <v>ﾅｶﾞﾎﾗ ﾘｮｳﾄ</v>
      </c>
      <c r="M1018" s="772"/>
      <c r="O1018" s="13"/>
      <c r="Q1018" s="757" t="s">
        <v>6394</v>
      </c>
      <c r="R1018" s="757" t="s">
        <v>5973</v>
      </c>
      <c r="S1018" s="757" t="s">
        <v>249</v>
      </c>
      <c r="T1018" s="757" t="s">
        <v>4414</v>
      </c>
      <c r="U1018" s="757">
        <v>1</v>
      </c>
      <c r="W1018" s="649" t="str">
        <f>IF($S1018="","",(VLOOKUP($S1018,所属・種目コード!$B$2:$D$160,3,0)))</f>
        <v>031154</v>
      </c>
      <c r="X1018" t="s">
        <v>3592</v>
      </c>
      <c r="Y1018" s="758" t="str">
        <f t="shared" si="62"/>
        <v>北上南中中</v>
      </c>
      <c r="Z1018" s="757" t="s">
        <v>5404</v>
      </c>
      <c r="AA1018" s="769" t="str">
        <f t="shared" si="63"/>
        <v>ｱｻﾇﾏ ﾅﾙﾐ</v>
      </c>
    </row>
    <row r="1019" spans="2:27" ht="17" customHeight="1">
      <c r="B1019" s="757">
        <v>1268</v>
      </c>
      <c r="C1019" s="757" t="s">
        <v>7349</v>
      </c>
      <c r="D1019" s="757" t="s">
        <v>4197</v>
      </c>
      <c r="E1019" s="757" t="s">
        <v>300</v>
      </c>
      <c r="F1019" s="757">
        <v>1</v>
      </c>
      <c r="G1019" s="757">
        <v>1</v>
      </c>
      <c r="H1019" s="649" t="str">
        <f>IF($E1019="","",(VLOOKUP($E1019,所属・種目コード!$B$2:$D$160,3,0)))</f>
        <v>031167</v>
      </c>
      <c r="I1019" t="s">
        <v>3592</v>
      </c>
      <c r="J1019" s="758" t="str">
        <f t="shared" si="61"/>
        <v>雫石中中</v>
      </c>
      <c r="K1019" s="757" t="s">
        <v>3280</v>
      </c>
      <c r="L1019" s="13" t="str">
        <f t="shared" si="60"/>
        <v>ﾌｸﾀﾞ ｿｳｷ</v>
      </c>
      <c r="M1019" s="772"/>
      <c r="O1019" s="13"/>
      <c r="Q1019" s="757" t="s">
        <v>6395</v>
      </c>
      <c r="R1019" s="757" t="s">
        <v>5974</v>
      </c>
      <c r="S1019" s="757" t="s">
        <v>249</v>
      </c>
      <c r="T1019" s="757" t="s">
        <v>4414</v>
      </c>
      <c r="U1019" s="757">
        <v>1</v>
      </c>
      <c r="W1019" s="649" t="str">
        <f>IF($S1019="","",(VLOOKUP($S1019,所属・種目コード!$B$2:$D$160,3,0)))</f>
        <v>031154</v>
      </c>
      <c r="X1019" t="s">
        <v>3592</v>
      </c>
      <c r="Y1019" s="758" t="str">
        <f t="shared" si="62"/>
        <v>北上南中中</v>
      </c>
      <c r="Z1019" s="757" t="s">
        <v>5405</v>
      </c>
      <c r="AA1019" s="769" t="str">
        <f t="shared" si="63"/>
        <v>ｸﾘﾔﾏ ﾚｲﾐ</v>
      </c>
    </row>
    <row r="1020" spans="2:27" ht="17" customHeight="1">
      <c r="B1020" s="757">
        <v>1269</v>
      </c>
      <c r="C1020" s="757" t="s">
        <v>7839</v>
      </c>
      <c r="D1020" s="757" t="s">
        <v>4198</v>
      </c>
      <c r="E1020" s="757" t="s">
        <v>300</v>
      </c>
      <c r="F1020" s="757">
        <v>1</v>
      </c>
      <c r="G1020" s="757">
        <v>1</v>
      </c>
      <c r="H1020" s="649" t="str">
        <f>IF($E1020="","",(VLOOKUP($E1020,所属・種目コード!$B$2:$D$160,3,0)))</f>
        <v>031167</v>
      </c>
      <c r="I1020" t="s">
        <v>3592</v>
      </c>
      <c r="J1020" s="758" t="str">
        <f t="shared" si="61"/>
        <v>雫石中中</v>
      </c>
      <c r="K1020" s="757" t="s">
        <v>3281</v>
      </c>
      <c r="L1020" s="13" t="str">
        <f t="shared" si="60"/>
        <v>ﾌﾙﾀﾞﾃ ｺｳﾀﾛｳ</v>
      </c>
      <c r="M1020" s="772"/>
      <c r="O1020" s="13"/>
      <c r="Q1020" s="757" t="s">
        <v>8046</v>
      </c>
      <c r="R1020" s="757" t="s">
        <v>5975</v>
      </c>
      <c r="S1020" s="757" t="s">
        <v>249</v>
      </c>
      <c r="T1020" s="757" t="s">
        <v>4414</v>
      </c>
      <c r="U1020" s="757">
        <v>3</v>
      </c>
      <c r="W1020" s="649" t="str">
        <f>IF($S1020="","",(VLOOKUP($S1020,所属・種目コード!$B$2:$D$160,3,0)))</f>
        <v>031154</v>
      </c>
      <c r="X1020" t="s">
        <v>3592</v>
      </c>
      <c r="Y1020" s="758" t="str">
        <f t="shared" si="62"/>
        <v>北上南中中</v>
      </c>
      <c r="Z1020" s="757" t="s">
        <v>5406</v>
      </c>
      <c r="AA1020" s="769" t="str">
        <f t="shared" si="63"/>
        <v>ｺﾝ ﾅﾂｷ</v>
      </c>
    </row>
    <row r="1021" spans="2:27" ht="17" customHeight="1">
      <c r="B1021" s="757"/>
      <c r="C1021" s="757" t="s">
        <v>7840</v>
      </c>
      <c r="D1021" s="757" t="s">
        <v>4199</v>
      </c>
      <c r="E1021" s="757" t="s">
        <v>3599</v>
      </c>
      <c r="F1021" s="757">
        <v>1</v>
      </c>
      <c r="G1021" s="757">
        <v>2</v>
      </c>
      <c r="H1021" s="649" t="str">
        <f>IF($E1021="","",(VLOOKUP($E1021,所属・種目コード!$B$2:$D$160,3,0)))</f>
        <v>031187</v>
      </c>
      <c r="I1021" t="s">
        <v>3592</v>
      </c>
      <c r="J1021" s="758" t="str">
        <f t="shared" si="61"/>
        <v>安代中中</v>
      </c>
      <c r="K1021" s="757" t="s">
        <v>3282</v>
      </c>
      <c r="L1021" s="13" t="str">
        <f t="shared" si="60"/>
        <v>ｵﾔﾏﾀﾞ ﾄﾜ</v>
      </c>
      <c r="M1021" s="772"/>
      <c r="O1021" s="13"/>
      <c r="Q1021" s="757" t="s">
        <v>6396</v>
      </c>
      <c r="R1021" s="757" t="s">
        <v>5976</v>
      </c>
      <c r="S1021" s="757" t="s">
        <v>249</v>
      </c>
      <c r="T1021" s="757" t="s">
        <v>4414</v>
      </c>
      <c r="U1021" s="757">
        <v>1</v>
      </c>
      <c r="W1021" s="649" t="str">
        <f>IF($S1021="","",(VLOOKUP($S1021,所属・種目コード!$B$2:$D$160,3,0)))</f>
        <v>031154</v>
      </c>
      <c r="X1021" t="s">
        <v>3592</v>
      </c>
      <c r="Y1021" s="758" t="str">
        <f t="shared" si="62"/>
        <v>北上南中中</v>
      </c>
      <c r="Z1021" s="757" t="s">
        <v>5407</v>
      </c>
      <c r="AA1021" s="769" t="str">
        <f t="shared" si="63"/>
        <v>ﾀｶﾊｼ ｱﾝﾘ</v>
      </c>
    </row>
    <row r="1022" spans="2:27" ht="17" customHeight="1">
      <c r="B1022" s="757"/>
      <c r="C1022" s="757" t="s">
        <v>7350</v>
      </c>
      <c r="D1022" s="757" t="s">
        <v>4200</v>
      </c>
      <c r="E1022" s="757" t="s">
        <v>3599</v>
      </c>
      <c r="F1022" s="757">
        <v>1</v>
      </c>
      <c r="G1022" s="757">
        <v>3</v>
      </c>
      <c r="H1022" s="649" t="str">
        <f>IF($E1022="","",(VLOOKUP($E1022,所属・種目コード!$B$2:$D$160,3,0)))</f>
        <v>031187</v>
      </c>
      <c r="I1022" t="s">
        <v>3592</v>
      </c>
      <c r="J1022" s="758" t="str">
        <f t="shared" si="61"/>
        <v>安代中中</v>
      </c>
      <c r="K1022" s="757" t="s">
        <v>3283</v>
      </c>
      <c r="L1022" s="13" t="str">
        <f t="shared" si="60"/>
        <v>ｸﾄﾞｳ ｶｽﾞﾄ</v>
      </c>
      <c r="M1022" s="772"/>
      <c r="O1022" s="13"/>
      <c r="Q1022" s="757" t="s">
        <v>6397</v>
      </c>
      <c r="R1022" s="757" t="s">
        <v>5977</v>
      </c>
      <c r="S1022" s="757" t="s">
        <v>249</v>
      </c>
      <c r="T1022" s="757" t="s">
        <v>4414</v>
      </c>
      <c r="U1022" s="757">
        <v>1</v>
      </c>
      <c r="W1022" s="649" t="str">
        <f>IF($S1022="","",(VLOOKUP($S1022,所属・種目コード!$B$2:$D$160,3,0)))</f>
        <v>031154</v>
      </c>
      <c r="X1022" t="s">
        <v>3592</v>
      </c>
      <c r="Y1022" s="758" t="str">
        <f t="shared" si="62"/>
        <v>北上南中中</v>
      </c>
      <c r="Z1022" s="757" t="s">
        <v>5408</v>
      </c>
      <c r="AA1022" s="769" t="str">
        <f t="shared" si="63"/>
        <v>ﾀｶﾊｼ ﾘｵﾝ</v>
      </c>
    </row>
    <row r="1023" spans="2:27" ht="17" customHeight="1">
      <c r="B1023" s="757"/>
      <c r="C1023" s="757" t="s">
        <v>7351</v>
      </c>
      <c r="D1023" s="757" t="s">
        <v>4201</v>
      </c>
      <c r="E1023" s="757" t="s">
        <v>3599</v>
      </c>
      <c r="F1023" s="757">
        <v>1</v>
      </c>
      <c r="G1023" s="757">
        <v>3</v>
      </c>
      <c r="H1023" s="649" t="str">
        <f>IF($E1023="","",(VLOOKUP($E1023,所属・種目コード!$B$2:$D$160,3,0)))</f>
        <v>031187</v>
      </c>
      <c r="I1023" t="s">
        <v>3592</v>
      </c>
      <c r="J1023" s="758" t="str">
        <f t="shared" si="61"/>
        <v>安代中中</v>
      </c>
      <c r="K1023" s="757" t="s">
        <v>3284</v>
      </c>
      <c r="L1023" s="13" t="str">
        <f t="shared" si="60"/>
        <v>ｸﾄﾞｳ ﾙｶ</v>
      </c>
      <c r="M1023" s="772"/>
      <c r="O1023" s="13"/>
      <c r="Q1023" s="757" t="s">
        <v>6398</v>
      </c>
      <c r="R1023" s="757" t="s">
        <v>5978</v>
      </c>
      <c r="S1023" s="757" t="s">
        <v>249</v>
      </c>
      <c r="T1023" s="757" t="s">
        <v>4414</v>
      </c>
      <c r="U1023" s="757">
        <v>1</v>
      </c>
      <c r="W1023" s="649" t="str">
        <f>IF($S1023="","",(VLOOKUP($S1023,所属・種目コード!$B$2:$D$160,3,0)))</f>
        <v>031154</v>
      </c>
      <c r="X1023" t="s">
        <v>3592</v>
      </c>
      <c r="Y1023" s="758" t="str">
        <f t="shared" si="62"/>
        <v>北上南中中</v>
      </c>
      <c r="Z1023" s="757" t="s">
        <v>5409</v>
      </c>
      <c r="AA1023" s="769" t="str">
        <f t="shared" si="63"/>
        <v>ﾎﾛｲﾜ ﾅｱﾅ</v>
      </c>
    </row>
    <row r="1024" spans="2:27" ht="17" customHeight="1">
      <c r="B1024" s="757"/>
      <c r="C1024" s="757" t="s">
        <v>7352</v>
      </c>
      <c r="D1024" s="757" t="s">
        <v>4202</v>
      </c>
      <c r="E1024" s="757" t="s">
        <v>3599</v>
      </c>
      <c r="F1024" s="757">
        <v>1</v>
      </c>
      <c r="G1024" s="757">
        <v>2</v>
      </c>
      <c r="H1024" s="649" t="str">
        <f>IF($E1024="","",(VLOOKUP($E1024,所属・種目コード!$B$2:$D$160,3,0)))</f>
        <v>031187</v>
      </c>
      <c r="I1024" t="s">
        <v>3592</v>
      </c>
      <c r="J1024" s="758" t="str">
        <f t="shared" si="61"/>
        <v>安代中中</v>
      </c>
      <c r="K1024" s="757" t="s">
        <v>3285</v>
      </c>
      <c r="L1024" s="13" t="str">
        <f t="shared" si="60"/>
        <v>ｻｻｷ ﾊﾙｶ</v>
      </c>
      <c r="M1024" s="772"/>
      <c r="O1024" s="13"/>
      <c r="Q1024" s="757" t="s">
        <v>8047</v>
      </c>
      <c r="R1024" s="757" t="s">
        <v>5979</v>
      </c>
      <c r="S1024" s="757" t="s">
        <v>249</v>
      </c>
      <c r="T1024" s="757" t="s">
        <v>4414</v>
      </c>
      <c r="U1024" s="757">
        <v>1</v>
      </c>
      <c r="W1024" s="649" t="str">
        <f>IF($S1024="","",(VLOOKUP($S1024,所属・種目コード!$B$2:$D$160,3,0)))</f>
        <v>031154</v>
      </c>
      <c r="X1024" t="s">
        <v>3592</v>
      </c>
      <c r="Y1024" s="758" t="str">
        <f t="shared" si="62"/>
        <v>北上南中中</v>
      </c>
      <c r="Z1024" s="757" t="s">
        <v>5410</v>
      </c>
      <c r="AA1024" s="769" t="str">
        <f t="shared" si="63"/>
        <v>ﾏﾂﾀﾞ ｱﾔ</v>
      </c>
    </row>
    <row r="1025" spans="2:27" ht="17" customHeight="1">
      <c r="B1025" s="757"/>
      <c r="C1025" s="757" t="s">
        <v>7353</v>
      </c>
      <c r="D1025" s="757" t="s">
        <v>4203</v>
      </c>
      <c r="E1025" s="757" t="s">
        <v>3599</v>
      </c>
      <c r="F1025" s="757">
        <v>1</v>
      </c>
      <c r="G1025" s="757">
        <v>2</v>
      </c>
      <c r="H1025" s="649" t="str">
        <f>IF($E1025="","",(VLOOKUP($E1025,所属・種目コード!$B$2:$D$160,3,0)))</f>
        <v>031187</v>
      </c>
      <c r="I1025" t="s">
        <v>3592</v>
      </c>
      <c r="J1025" s="758" t="str">
        <f t="shared" si="61"/>
        <v>安代中中</v>
      </c>
      <c r="K1025" s="757" t="s">
        <v>3286</v>
      </c>
      <c r="L1025" s="13" t="str">
        <f t="shared" ref="L1025:L1088" si="64">ASC(K1025)</f>
        <v>ﾀﾁﾊﾞﾅ ﾀｹﾙ</v>
      </c>
      <c r="M1025" s="772"/>
      <c r="O1025" s="13"/>
      <c r="Q1025" s="757" t="s">
        <v>6399</v>
      </c>
      <c r="R1025" s="757" t="s">
        <v>5980</v>
      </c>
      <c r="S1025" s="757" t="s">
        <v>249</v>
      </c>
      <c r="T1025" s="757" t="s">
        <v>4414</v>
      </c>
      <c r="U1025" s="757">
        <v>1</v>
      </c>
      <c r="W1025" s="649" t="str">
        <f>IF($S1025="","",(VLOOKUP($S1025,所属・種目コード!$B$2:$D$160,3,0)))</f>
        <v>031154</v>
      </c>
      <c r="X1025" t="s">
        <v>3592</v>
      </c>
      <c r="Y1025" s="758" t="str">
        <f t="shared" si="62"/>
        <v>北上南中中</v>
      </c>
      <c r="Z1025" s="757" t="s">
        <v>5411</v>
      </c>
      <c r="AA1025" s="769" t="str">
        <f t="shared" si="63"/>
        <v>ﾔﾁ ﾅﾙﾊ</v>
      </c>
    </row>
    <row r="1026" spans="2:27" ht="17" customHeight="1">
      <c r="B1026" s="757"/>
      <c r="C1026" s="757" t="s">
        <v>7354</v>
      </c>
      <c r="D1026" s="757" t="s">
        <v>4204</v>
      </c>
      <c r="E1026" s="757" t="s">
        <v>3599</v>
      </c>
      <c r="F1026" s="757">
        <v>1</v>
      </c>
      <c r="G1026" s="757">
        <v>3</v>
      </c>
      <c r="H1026" s="649" t="str">
        <f>IF($E1026="","",(VLOOKUP($E1026,所属・種目コード!$B$2:$D$160,3,0)))</f>
        <v>031187</v>
      </c>
      <c r="I1026" t="s">
        <v>3592</v>
      </c>
      <c r="J1026" s="758" t="str">
        <f t="shared" ref="J1026:J1089" si="65">_xlfn.CONCAT(E1026,I1026)</f>
        <v>安代中中</v>
      </c>
      <c r="K1026" s="757" t="s">
        <v>3287</v>
      </c>
      <c r="L1026" s="13" t="str">
        <f t="shared" si="64"/>
        <v>ﾌｼﾞﾑﾗ ｼｸﾞﾚ</v>
      </c>
      <c r="M1026" s="772"/>
      <c r="O1026" s="13"/>
      <c r="Q1026" s="757" t="s">
        <v>6499</v>
      </c>
      <c r="R1026" s="757" t="s">
        <v>5981</v>
      </c>
      <c r="S1026" s="757" t="s">
        <v>249</v>
      </c>
      <c r="T1026" s="757" t="s">
        <v>4414</v>
      </c>
      <c r="U1026" s="757">
        <v>1</v>
      </c>
      <c r="W1026" s="649" t="str">
        <f>IF($S1026="","",(VLOOKUP($S1026,所属・種目コード!$B$2:$D$160,3,0)))</f>
        <v>031154</v>
      </c>
      <c r="X1026" t="s">
        <v>3592</v>
      </c>
      <c r="Y1026" s="758" t="str">
        <f t="shared" ref="Y1026" si="66">_xlfn.CONCAT(S1026,X1026)</f>
        <v>北上南中中</v>
      </c>
      <c r="Z1026" s="757" t="s">
        <v>5412</v>
      </c>
      <c r="AA1026" s="769" t="str">
        <f t="shared" ref="AA1026" si="67">ASC(Z1026)</f>
        <v>ﾜﾀﾅﾍﾞ ﾐｽﾞｷ</v>
      </c>
    </row>
    <row r="1027" spans="2:27" ht="17" customHeight="1">
      <c r="B1027" s="757"/>
      <c r="C1027" s="757" t="s">
        <v>7355</v>
      </c>
      <c r="D1027" s="757" t="s">
        <v>4205</v>
      </c>
      <c r="E1027" s="757" t="s">
        <v>3599</v>
      </c>
      <c r="F1027" s="757">
        <v>1</v>
      </c>
      <c r="G1027" s="757">
        <v>3</v>
      </c>
      <c r="H1027" s="649" t="str">
        <f>IF($E1027="","",(VLOOKUP($E1027,所属・種目コード!$B$2:$D$160,3,0)))</f>
        <v>031187</v>
      </c>
      <c r="I1027" t="s">
        <v>3592</v>
      </c>
      <c r="J1027" s="758" t="str">
        <f t="shared" si="65"/>
        <v>安代中中</v>
      </c>
      <c r="K1027" s="757" t="s">
        <v>3288</v>
      </c>
      <c r="L1027" s="13" t="str">
        <f t="shared" si="64"/>
        <v>ﾏﾂﾊﾞ ﾕｳｺﾞ</v>
      </c>
      <c r="M1027" s="772"/>
    </row>
    <row r="1028" spans="2:27" ht="17" customHeight="1">
      <c r="B1028" s="757"/>
      <c r="C1028" s="757" t="s">
        <v>7841</v>
      </c>
      <c r="D1028" s="757" t="s">
        <v>4206</v>
      </c>
      <c r="E1028" s="757" t="s">
        <v>3599</v>
      </c>
      <c r="F1028" s="757">
        <v>1</v>
      </c>
      <c r="G1028" s="757">
        <v>3</v>
      </c>
      <c r="H1028" s="649" t="str">
        <f>IF($E1028="","",(VLOOKUP($E1028,所属・種目コード!$B$2:$D$160,3,0)))</f>
        <v>031187</v>
      </c>
      <c r="I1028" t="s">
        <v>3592</v>
      </c>
      <c r="J1028" s="758" t="str">
        <f t="shared" si="65"/>
        <v>安代中中</v>
      </c>
      <c r="K1028" s="757" t="s">
        <v>3289</v>
      </c>
      <c r="L1028" s="13" t="str">
        <f t="shared" si="64"/>
        <v>ﾜｲﾅｲ ﾐﾅｷﾞ</v>
      </c>
      <c r="M1028" s="772"/>
    </row>
    <row r="1029" spans="2:27" ht="17" customHeight="1">
      <c r="B1029" s="757"/>
      <c r="C1029" s="757" t="s">
        <v>7356</v>
      </c>
      <c r="D1029" s="757" t="s">
        <v>4207</v>
      </c>
      <c r="E1029" s="757" t="s">
        <v>150</v>
      </c>
      <c r="F1029" s="757">
        <v>1</v>
      </c>
      <c r="G1029" s="757">
        <v>3</v>
      </c>
      <c r="H1029" s="649" t="str">
        <f>IF($E1029="","",(VLOOKUP($E1029,所属・種目コード!$B$2:$D$160,3,0)))</f>
        <v>031132</v>
      </c>
      <c r="I1029" t="s">
        <v>3592</v>
      </c>
      <c r="J1029" s="758" t="str">
        <f t="shared" si="65"/>
        <v>一関一附属中中</v>
      </c>
      <c r="K1029" s="757" t="s">
        <v>3290</v>
      </c>
      <c r="L1029" s="13" t="str">
        <f t="shared" si="64"/>
        <v>ｶﾂﾔﾏ ｹｲﾀ</v>
      </c>
      <c r="M1029" s="772"/>
    </row>
    <row r="1030" spans="2:27" ht="17" customHeight="1">
      <c r="B1030" s="757"/>
      <c r="C1030" s="757" t="s">
        <v>7357</v>
      </c>
      <c r="D1030" s="757" t="s">
        <v>1755</v>
      </c>
      <c r="E1030" s="757" t="s">
        <v>150</v>
      </c>
      <c r="F1030" s="757">
        <v>1</v>
      </c>
      <c r="G1030" s="757">
        <v>3</v>
      </c>
      <c r="H1030" s="649" t="str">
        <f>IF($E1030="","",(VLOOKUP($E1030,所属・種目コード!$B$2:$D$160,3,0)))</f>
        <v>031132</v>
      </c>
      <c r="I1030" t="s">
        <v>3592</v>
      </c>
      <c r="J1030" s="758" t="str">
        <f t="shared" si="65"/>
        <v>一関一附属中中</v>
      </c>
      <c r="K1030" s="757" t="s">
        <v>3291</v>
      </c>
      <c r="L1030" s="13" t="str">
        <f t="shared" si="64"/>
        <v>ｷｸﾁ ｶｲﾄ</v>
      </c>
      <c r="M1030" s="772"/>
    </row>
    <row r="1031" spans="2:27" ht="17" customHeight="1">
      <c r="B1031" s="757"/>
      <c r="C1031" s="757" t="s">
        <v>7358</v>
      </c>
      <c r="D1031" s="757" t="s">
        <v>1503</v>
      </c>
      <c r="E1031" s="757" t="s">
        <v>150</v>
      </c>
      <c r="F1031" s="757">
        <v>1</v>
      </c>
      <c r="G1031" s="757">
        <v>3</v>
      </c>
      <c r="H1031" s="649" t="str">
        <f>IF($E1031="","",(VLOOKUP($E1031,所属・種目コード!$B$2:$D$160,3,0)))</f>
        <v>031132</v>
      </c>
      <c r="I1031" t="s">
        <v>3592</v>
      </c>
      <c r="J1031" s="758" t="str">
        <f t="shared" si="65"/>
        <v>一関一附属中中</v>
      </c>
      <c r="K1031" s="757" t="s">
        <v>3292</v>
      </c>
      <c r="L1031" s="13" t="str">
        <f t="shared" si="64"/>
        <v>ｻﾄｳ ﾏﾋﾛ</v>
      </c>
      <c r="M1031" s="772"/>
    </row>
    <row r="1032" spans="2:27" ht="17" customHeight="1">
      <c r="B1032" s="757"/>
      <c r="C1032" s="757" t="s">
        <v>7913</v>
      </c>
      <c r="D1032" s="757" t="s">
        <v>1505</v>
      </c>
      <c r="E1032" s="757" t="s">
        <v>150</v>
      </c>
      <c r="F1032" s="757">
        <v>1</v>
      </c>
      <c r="G1032" s="757">
        <v>2</v>
      </c>
      <c r="H1032" s="649" t="str">
        <f>IF($E1032="","",(VLOOKUP($E1032,所属・種目コード!$B$2:$D$160,3,0)))</f>
        <v>031132</v>
      </c>
      <c r="I1032" t="s">
        <v>3592</v>
      </c>
      <c r="J1032" s="758" t="str">
        <f t="shared" si="65"/>
        <v>一関一附属中中</v>
      </c>
      <c r="K1032" s="757" t="s">
        <v>3293</v>
      </c>
      <c r="L1032" s="13" t="str">
        <f t="shared" si="64"/>
        <v>ﾀｶﾊｼ ｼｭﾝ</v>
      </c>
      <c r="M1032" s="772"/>
    </row>
    <row r="1033" spans="2:27" ht="17" customHeight="1">
      <c r="B1033" s="757"/>
      <c r="C1033" s="757" t="s">
        <v>7359</v>
      </c>
      <c r="D1033" s="757" t="s">
        <v>1706</v>
      </c>
      <c r="E1033" s="757" t="s">
        <v>150</v>
      </c>
      <c r="F1033" s="757">
        <v>1</v>
      </c>
      <c r="G1033" s="757">
        <v>2</v>
      </c>
      <c r="H1033" s="649" t="str">
        <f>IF($E1033="","",(VLOOKUP($E1033,所属・種目コード!$B$2:$D$160,3,0)))</f>
        <v>031132</v>
      </c>
      <c r="I1033" t="s">
        <v>3592</v>
      </c>
      <c r="J1033" s="758" t="str">
        <f t="shared" si="65"/>
        <v>一関一附属中中</v>
      </c>
      <c r="K1033" s="757" t="s">
        <v>3294</v>
      </c>
      <c r="L1033" s="13" t="str">
        <f t="shared" si="64"/>
        <v>ﾁﾊﾞ ﾘｭｳｾｲ</v>
      </c>
      <c r="M1033" s="772"/>
    </row>
    <row r="1034" spans="2:27" ht="17" customHeight="1">
      <c r="B1034" s="757"/>
      <c r="C1034" s="757" t="s">
        <v>7912</v>
      </c>
      <c r="D1034" s="757" t="s">
        <v>1504</v>
      </c>
      <c r="E1034" s="757" t="s">
        <v>150</v>
      </c>
      <c r="F1034" s="757">
        <v>1</v>
      </c>
      <c r="G1034" s="757">
        <v>3</v>
      </c>
      <c r="H1034" s="649" t="str">
        <f>IF($E1034="","",(VLOOKUP($E1034,所属・種目コード!$B$2:$D$160,3,0)))</f>
        <v>031132</v>
      </c>
      <c r="I1034" t="s">
        <v>3592</v>
      </c>
      <c r="J1034" s="758" t="str">
        <f t="shared" si="65"/>
        <v>一関一附属中中</v>
      </c>
      <c r="K1034" s="757" t="s">
        <v>3295</v>
      </c>
      <c r="L1034" s="13" t="str">
        <f t="shared" si="64"/>
        <v>ﾊﾔｶﾜ ﾋｶﾙ</v>
      </c>
      <c r="M1034" s="772"/>
    </row>
    <row r="1035" spans="2:27" ht="17" customHeight="1">
      <c r="B1035" s="757"/>
      <c r="C1035" s="757" t="s">
        <v>7360</v>
      </c>
      <c r="D1035" s="757" t="s">
        <v>4208</v>
      </c>
      <c r="E1035" s="757" t="s">
        <v>150</v>
      </c>
      <c r="F1035" s="757">
        <v>1</v>
      </c>
      <c r="G1035" s="757">
        <v>3</v>
      </c>
      <c r="H1035" s="649" t="str">
        <f>IF($E1035="","",(VLOOKUP($E1035,所属・種目コード!$B$2:$D$160,3,0)))</f>
        <v>031132</v>
      </c>
      <c r="I1035" t="s">
        <v>3592</v>
      </c>
      <c r="J1035" s="758" t="str">
        <f t="shared" si="65"/>
        <v>一関一附属中中</v>
      </c>
      <c r="K1035" s="757" t="s">
        <v>3296</v>
      </c>
      <c r="L1035" s="13" t="str">
        <f t="shared" si="64"/>
        <v>ﾏｽﾀﾞ ﾘｸﾄ</v>
      </c>
      <c r="M1035" s="772"/>
    </row>
    <row r="1036" spans="2:27" ht="17" customHeight="1">
      <c r="B1036" s="757"/>
      <c r="C1036" s="757" t="s">
        <v>7361</v>
      </c>
      <c r="D1036" s="757" t="s">
        <v>4209</v>
      </c>
      <c r="E1036" s="757" t="s">
        <v>166</v>
      </c>
      <c r="F1036" s="757">
        <v>1</v>
      </c>
      <c r="G1036" s="757">
        <v>3</v>
      </c>
      <c r="H1036" s="649" t="str">
        <f>IF($E1036="","",(VLOOKUP($E1036,所属・種目コード!$B$2:$D$160,3,0)))</f>
        <v>031135</v>
      </c>
      <c r="I1036" t="s">
        <v>3592</v>
      </c>
      <c r="J1036" s="758" t="str">
        <f t="shared" si="65"/>
        <v>一方井中中</v>
      </c>
      <c r="K1036" s="757" t="s">
        <v>3297</v>
      </c>
      <c r="L1036" s="13" t="str">
        <f t="shared" si="64"/>
        <v>ｲﾏﾏﾂ ｶｲ</v>
      </c>
      <c r="M1036" s="772"/>
    </row>
    <row r="1037" spans="2:27" ht="17" customHeight="1">
      <c r="B1037" s="757"/>
      <c r="C1037" s="757" t="s">
        <v>7362</v>
      </c>
      <c r="D1037" s="757" t="s">
        <v>4210</v>
      </c>
      <c r="E1037" s="757" t="s">
        <v>166</v>
      </c>
      <c r="F1037" s="757">
        <v>1</v>
      </c>
      <c r="G1037" s="757">
        <v>3</v>
      </c>
      <c r="H1037" s="649" t="str">
        <f>IF($E1037="","",(VLOOKUP($E1037,所属・種目コード!$B$2:$D$160,3,0)))</f>
        <v>031135</v>
      </c>
      <c r="I1037" t="s">
        <v>3592</v>
      </c>
      <c r="J1037" s="758" t="str">
        <f t="shared" si="65"/>
        <v>一方井中中</v>
      </c>
      <c r="K1037" s="757" t="s">
        <v>3298</v>
      </c>
      <c r="L1037" s="13" t="str">
        <f t="shared" si="64"/>
        <v>ｲﾏﾏﾂ ﾕｳﾄ</v>
      </c>
      <c r="M1037" s="772"/>
    </row>
    <row r="1038" spans="2:27" ht="17" customHeight="1">
      <c r="B1038" s="757"/>
      <c r="C1038" s="757" t="s">
        <v>7363</v>
      </c>
      <c r="D1038" s="757" t="s">
        <v>4211</v>
      </c>
      <c r="E1038" s="757" t="s">
        <v>166</v>
      </c>
      <c r="F1038" s="757">
        <v>1</v>
      </c>
      <c r="G1038" s="757">
        <v>3</v>
      </c>
      <c r="H1038" s="649" t="str">
        <f>IF($E1038="","",(VLOOKUP($E1038,所属・種目コード!$B$2:$D$160,3,0)))</f>
        <v>031135</v>
      </c>
      <c r="I1038" t="s">
        <v>3592</v>
      </c>
      <c r="J1038" s="758" t="str">
        <f t="shared" si="65"/>
        <v>一方井中中</v>
      </c>
      <c r="K1038" s="757" t="s">
        <v>3299</v>
      </c>
      <c r="L1038" s="13" t="str">
        <f t="shared" si="64"/>
        <v>ｲﾏﾏﾂ ﾙｲ</v>
      </c>
      <c r="M1038" s="772"/>
    </row>
    <row r="1039" spans="2:27" ht="17" customHeight="1">
      <c r="B1039" s="757"/>
      <c r="C1039" s="757" t="s">
        <v>7364</v>
      </c>
      <c r="D1039" s="757" t="s">
        <v>4212</v>
      </c>
      <c r="E1039" s="757" t="s">
        <v>166</v>
      </c>
      <c r="F1039" s="757">
        <v>1</v>
      </c>
      <c r="G1039" s="757">
        <v>3</v>
      </c>
      <c r="H1039" s="649" t="str">
        <f>IF($E1039="","",(VLOOKUP($E1039,所属・種目コード!$B$2:$D$160,3,0)))</f>
        <v>031135</v>
      </c>
      <c r="I1039" t="s">
        <v>3592</v>
      </c>
      <c r="J1039" s="758" t="str">
        <f t="shared" si="65"/>
        <v>一方井中中</v>
      </c>
      <c r="K1039" s="757" t="s">
        <v>3300</v>
      </c>
      <c r="L1039" s="13" t="str">
        <f t="shared" si="64"/>
        <v>ｴﾝﾄﾞｳ ｾﾚﾝ</v>
      </c>
      <c r="M1039" s="772"/>
    </row>
    <row r="1040" spans="2:27" ht="17" customHeight="1">
      <c r="B1040" s="757"/>
      <c r="C1040" s="757" t="s">
        <v>7365</v>
      </c>
      <c r="D1040" s="757" t="s">
        <v>4213</v>
      </c>
      <c r="E1040" s="757" t="s">
        <v>166</v>
      </c>
      <c r="F1040" s="757">
        <v>1</v>
      </c>
      <c r="G1040" s="757">
        <v>2</v>
      </c>
      <c r="H1040" s="649" t="str">
        <f>IF($E1040="","",(VLOOKUP($E1040,所属・種目コード!$B$2:$D$160,3,0)))</f>
        <v>031135</v>
      </c>
      <c r="I1040" t="s">
        <v>3592</v>
      </c>
      <c r="J1040" s="758" t="str">
        <f t="shared" si="65"/>
        <v>一方井中中</v>
      </c>
      <c r="K1040" s="757" t="s">
        <v>3301</v>
      </c>
      <c r="L1040" s="13" t="str">
        <f t="shared" si="64"/>
        <v>ｴﾝﾄﾞｳ ﾄｵﾏ</v>
      </c>
      <c r="M1040" s="772"/>
    </row>
    <row r="1041" spans="2:13" ht="17" customHeight="1">
      <c r="B1041" s="757"/>
      <c r="C1041" s="757" t="s">
        <v>7366</v>
      </c>
      <c r="D1041" s="757" t="s">
        <v>4214</v>
      </c>
      <c r="E1041" s="757" t="s">
        <v>166</v>
      </c>
      <c r="F1041" s="757">
        <v>1</v>
      </c>
      <c r="G1041" s="757">
        <v>2</v>
      </c>
      <c r="H1041" s="649" t="str">
        <f>IF($E1041="","",(VLOOKUP($E1041,所属・種目コード!$B$2:$D$160,3,0)))</f>
        <v>031135</v>
      </c>
      <c r="I1041" t="s">
        <v>3592</v>
      </c>
      <c r="J1041" s="758" t="str">
        <f t="shared" si="65"/>
        <v>一方井中中</v>
      </c>
      <c r="K1041" s="757" t="s">
        <v>3302</v>
      </c>
      <c r="L1041" s="13" t="str">
        <f t="shared" si="64"/>
        <v>ｽｷﾞﾓﾄ ﾋﾛﾑ</v>
      </c>
      <c r="M1041" s="772"/>
    </row>
    <row r="1042" spans="2:13" ht="17" customHeight="1">
      <c r="B1042" s="757"/>
      <c r="C1042" s="757" t="s">
        <v>7367</v>
      </c>
      <c r="D1042" s="757" t="s">
        <v>4215</v>
      </c>
      <c r="E1042" s="757" t="s">
        <v>166</v>
      </c>
      <c r="F1042" s="757">
        <v>1</v>
      </c>
      <c r="G1042" s="757">
        <v>3</v>
      </c>
      <c r="H1042" s="649" t="str">
        <f>IF($E1042="","",(VLOOKUP($E1042,所属・種目コード!$B$2:$D$160,3,0)))</f>
        <v>031135</v>
      </c>
      <c r="I1042" t="s">
        <v>3592</v>
      </c>
      <c r="J1042" s="758" t="str">
        <f t="shared" si="65"/>
        <v>一方井中中</v>
      </c>
      <c r="K1042" s="757" t="s">
        <v>3303</v>
      </c>
      <c r="L1042" s="13" t="str">
        <f t="shared" si="64"/>
        <v>ﾀﾅｶ ｿﾗ</v>
      </c>
      <c r="M1042" s="772"/>
    </row>
    <row r="1043" spans="2:13" ht="17" customHeight="1">
      <c r="B1043" s="757"/>
      <c r="C1043" s="757" t="s">
        <v>7368</v>
      </c>
      <c r="D1043" s="757" t="s">
        <v>4216</v>
      </c>
      <c r="E1043" s="757" t="s">
        <v>166</v>
      </c>
      <c r="F1043" s="757">
        <v>1</v>
      </c>
      <c r="G1043" s="757">
        <v>3</v>
      </c>
      <c r="H1043" s="649" t="str">
        <f>IF($E1043="","",(VLOOKUP($E1043,所属・種目コード!$B$2:$D$160,3,0)))</f>
        <v>031135</v>
      </c>
      <c r="I1043" t="s">
        <v>3592</v>
      </c>
      <c r="J1043" s="758" t="str">
        <f t="shared" si="65"/>
        <v>一方井中中</v>
      </c>
      <c r="K1043" s="757" t="s">
        <v>3304</v>
      </c>
      <c r="L1043" s="13" t="str">
        <f t="shared" si="64"/>
        <v>ﾁﾊﾞ ﾏｻｷ</v>
      </c>
      <c r="M1043" s="772"/>
    </row>
    <row r="1044" spans="2:13" ht="17" customHeight="1">
      <c r="B1044" s="757"/>
      <c r="C1044" s="757" t="s">
        <v>7369</v>
      </c>
      <c r="D1044" s="757" t="s">
        <v>4217</v>
      </c>
      <c r="E1044" s="757" t="s">
        <v>194</v>
      </c>
      <c r="F1044" s="757">
        <v>1</v>
      </c>
      <c r="G1044" s="757">
        <v>3</v>
      </c>
      <c r="H1044" s="649" t="str">
        <f>IF($E1044="","",(VLOOKUP($E1044,所属・種目コード!$B$2:$D$160,3,0)))</f>
        <v>031140</v>
      </c>
      <c r="I1044" t="s">
        <v>3592</v>
      </c>
      <c r="J1044" s="758" t="str">
        <f t="shared" si="65"/>
        <v>奥州水沢中中</v>
      </c>
      <c r="K1044" s="757" t="s">
        <v>3305</v>
      </c>
      <c r="L1044" s="13" t="str">
        <f t="shared" si="64"/>
        <v>ｱﾝﾍﾞ ﾀﾞｲｷ</v>
      </c>
      <c r="M1044" s="772"/>
    </row>
    <row r="1045" spans="2:13" ht="17" customHeight="1">
      <c r="B1045" s="757"/>
      <c r="C1045" s="757" t="s">
        <v>1037</v>
      </c>
      <c r="D1045" s="757" t="s">
        <v>1038</v>
      </c>
      <c r="E1045" s="757" t="s">
        <v>194</v>
      </c>
      <c r="F1045" s="757">
        <v>1</v>
      </c>
      <c r="G1045" s="757">
        <v>3</v>
      </c>
      <c r="H1045" s="649" t="str">
        <f>IF($E1045="","",(VLOOKUP($E1045,所属・種目コード!$B$2:$D$160,3,0)))</f>
        <v>031140</v>
      </c>
      <c r="I1045" t="s">
        <v>3592</v>
      </c>
      <c r="J1045" s="758" t="str">
        <f t="shared" si="65"/>
        <v>奥州水沢中中</v>
      </c>
      <c r="K1045" s="757" t="s">
        <v>3306</v>
      </c>
      <c r="L1045" s="13" t="str">
        <f t="shared" si="64"/>
        <v>ｶｸﾀ ｸｳｶﾞ</v>
      </c>
      <c r="M1045" s="772"/>
    </row>
    <row r="1046" spans="2:13" ht="17" customHeight="1">
      <c r="B1046" s="757"/>
      <c r="C1046" s="757" t="s">
        <v>7370</v>
      </c>
      <c r="D1046" s="757" t="s">
        <v>4218</v>
      </c>
      <c r="E1046" s="757" t="s">
        <v>194</v>
      </c>
      <c r="F1046" s="757">
        <v>1</v>
      </c>
      <c r="G1046" s="757">
        <v>2</v>
      </c>
      <c r="H1046" s="649" t="str">
        <f>IF($E1046="","",(VLOOKUP($E1046,所属・種目コード!$B$2:$D$160,3,0)))</f>
        <v>031140</v>
      </c>
      <c r="I1046" t="s">
        <v>3592</v>
      </c>
      <c r="J1046" s="758" t="str">
        <f t="shared" si="65"/>
        <v>奥州水沢中中</v>
      </c>
      <c r="K1046" s="757" t="s">
        <v>3307</v>
      </c>
      <c r="L1046" s="13" t="str">
        <f t="shared" si="64"/>
        <v>ｷｸﾁ ｷｮｳｽｹ</v>
      </c>
      <c r="M1046" s="772"/>
    </row>
    <row r="1047" spans="2:13" ht="17" customHeight="1">
      <c r="B1047" s="757"/>
      <c r="C1047" s="757" t="s">
        <v>7842</v>
      </c>
      <c r="D1047" s="757" t="s">
        <v>4219</v>
      </c>
      <c r="E1047" s="757" t="s">
        <v>194</v>
      </c>
      <c r="F1047" s="757">
        <v>1</v>
      </c>
      <c r="G1047" s="757">
        <v>2</v>
      </c>
      <c r="H1047" s="649" t="str">
        <f>IF($E1047="","",(VLOOKUP($E1047,所属・種目コード!$B$2:$D$160,3,0)))</f>
        <v>031140</v>
      </c>
      <c r="I1047" t="s">
        <v>3592</v>
      </c>
      <c r="J1047" s="758" t="str">
        <f t="shared" si="65"/>
        <v>奥州水沢中中</v>
      </c>
      <c r="K1047" s="757" t="s">
        <v>3308</v>
      </c>
      <c r="L1047" s="13" t="str">
        <f t="shared" si="64"/>
        <v>ｸｼﾞ ﾘｭｳﾀﾛｳ</v>
      </c>
      <c r="M1047" s="772"/>
    </row>
    <row r="1048" spans="2:13" ht="17" customHeight="1">
      <c r="B1048" s="757"/>
      <c r="C1048" s="757" t="s">
        <v>7911</v>
      </c>
      <c r="D1048" s="757" t="s">
        <v>1039</v>
      </c>
      <c r="E1048" s="757" t="s">
        <v>194</v>
      </c>
      <c r="F1048" s="757">
        <v>1</v>
      </c>
      <c r="G1048" s="757">
        <v>3</v>
      </c>
      <c r="H1048" s="649" t="str">
        <f>IF($E1048="","",(VLOOKUP($E1048,所属・種目コード!$B$2:$D$160,3,0)))</f>
        <v>031140</v>
      </c>
      <c r="I1048" t="s">
        <v>3592</v>
      </c>
      <c r="J1048" s="758" t="str">
        <f t="shared" si="65"/>
        <v>奥州水沢中中</v>
      </c>
      <c r="K1048" s="757" t="s">
        <v>3309</v>
      </c>
      <c r="L1048" s="13" t="str">
        <f t="shared" si="64"/>
        <v>ｺﾝﾉ ｷﾗﾘ</v>
      </c>
      <c r="M1048" s="772"/>
    </row>
    <row r="1049" spans="2:13" ht="17" customHeight="1">
      <c r="B1049" s="757"/>
      <c r="C1049" s="757" t="s">
        <v>7371</v>
      </c>
      <c r="D1049" s="757" t="s">
        <v>1040</v>
      </c>
      <c r="E1049" s="757" t="s">
        <v>194</v>
      </c>
      <c r="F1049" s="757">
        <v>1</v>
      </c>
      <c r="G1049" s="757">
        <v>3</v>
      </c>
      <c r="H1049" s="649" t="str">
        <f>IF($E1049="","",(VLOOKUP($E1049,所属・種目コード!$B$2:$D$160,3,0)))</f>
        <v>031140</v>
      </c>
      <c r="I1049" t="s">
        <v>3592</v>
      </c>
      <c r="J1049" s="758" t="str">
        <f t="shared" si="65"/>
        <v>奥州水沢中中</v>
      </c>
      <c r="K1049" s="757" t="s">
        <v>3310</v>
      </c>
      <c r="L1049" s="13" t="str">
        <f t="shared" si="64"/>
        <v>ｻｲﾄｳ ﾖｳﾍｲ</v>
      </c>
      <c r="M1049" s="772"/>
    </row>
    <row r="1050" spans="2:13" ht="17" customHeight="1">
      <c r="B1050" s="757"/>
      <c r="C1050" s="757" t="s">
        <v>7372</v>
      </c>
      <c r="D1050" s="757" t="s">
        <v>1041</v>
      </c>
      <c r="E1050" s="757" t="s">
        <v>194</v>
      </c>
      <c r="F1050" s="757">
        <v>1</v>
      </c>
      <c r="G1050" s="757">
        <v>3</v>
      </c>
      <c r="H1050" s="649" t="str">
        <f>IF($E1050="","",(VLOOKUP($E1050,所属・種目コード!$B$2:$D$160,3,0)))</f>
        <v>031140</v>
      </c>
      <c r="I1050" t="s">
        <v>3592</v>
      </c>
      <c r="J1050" s="758" t="str">
        <f t="shared" si="65"/>
        <v>奥州水沢中中</v>
      </c>
      <c r="K1050" s="757" t="s">
        <v>3311</v>
      </c>
      <c r="L1050" s="13" t="str">
        <f t="shared" si="64"/>
        <v>ｻｶﾓﾄ ﾄﾓﾔ</v>
      </c>
      <c r="M1050" s="772"/>
    </row>
    <row r="1051" spans="2:13" ht="17" customHeight="1">
      <c r="B1051" s="757"/>
      <c r="C1051" s="757" t="s">
        <v>7843</v>
      </c>
      <c r="D1051" s="757" t="s">
        <v>1042</v>
      </c>
      <c r="E1051" s="757" t="s">
        <v>194</v>
      </c>
      <c r="F1051" s="757">
        <v>1</v>
      </c>
      <c r="G1051" s="757">
        <v>3</v>
      </c>
      <c r="H1051" s="649" t="str">
        <f>IF($E1051="","",(VLOOKUP($E1051,所属・種目コード!$B$2:$D$160,3,0)))</f>
        <v>031140</v>
      </c>
      <c r="I1051" t="s">
        <v>3592</v>
      </c>
      <c r="J1051" s="758" t="str">
        <f t="shared" si="65"/>
        <v>奥州水沢中中</v>
      </c>
      <c r="K1051" s="757" t="s">
        <v>3312</v>
      </c>
      <c r="L1051" s="13" t="str">
        <f t="shared" si="64"/>
        <v>ｻｻｷ ｺｳｾｲ</v>
      </c>
      <c r="M1051" s="772"/>
    </row>
    <row r="1052" spans="2:13" ht="17" customHeight="1">
      <c r="B1052" s="757"/>
      <c r="C1052" s="757" t="s">
        <v>7373</v>
      </c>
      <c r="D1052" s="757" t="s">
        <v>4220</v>
      </c>
      <c r="E1052" s="757" t="s">
        <v>194</v>
      </c>
      <c r="F1052" s="757">
        <v>1</v>
      </c>
      <c r="G1052" s="757">
        <v>2</v>
      </c>
      <c r="H1052" s="649" t="str">
        <f>IF($E1052="","",(VLOOKUP($E1052,所属・種目コード!$B$2:$D$160,3,0)))</f>
        <v>031140</v>
      </c>
      <c r="I1052" t="s">
        <v>3592</v>
      </c>
      <c r="J1052" s="758" t="str">
        <f t="shared" si="65"/>
        <v>奥州水沢中中</v>
      </c>
      <c r="K1052" s="757" t="s">
        <v>3313</v>
      </c>
      <c r="L1052" s="13" t="str">
        <f t="shared" si="64"/>
        <v>ｻﾝﾉﾐﾔ ｺｳﾀﾞｲ</v>
      </c>
      <c r="M1052" s="772"/>
    </row>
    <row r="1053" spans="2:13" ht="17" customHeight="1">
      <c r="B1053" s="757"/>
      <c r="C1053" s="757" t="s">
        <v>7374</v>
      </c>
      <c r="D1053" s="757" t="s">
        <v>1719</v>
      </c>
      <c r="E1053" s="757" t="s">
        <v>194</v>
      </c>
      <c r="F1053" s="757">
        <v>1</v>
      </c>
      <c r="G1053" s="757">
        <v>2</v>
      </c>
      <c r="H1053" s="649" t="str">
        <f>IF($E1053="","",(VLOOKUP($E1053,所属・種目コード!$B$2:$D$160,3,0)))</f>
        <v>031140</v>
      </c>
      <c r="I1053" t="s">
        <v>3592</v>
      </c>
      <c r="J1053" s="758" t="str">
        <f t="shared" si="65"/>
        <v>奥州水沢中中</v>
      </c>
      <c r="K1053" s="757" t="s">
        <v>3314</v>
      </c>
      <c r="L1053" s="13" t="str">
        <f t="shared" si="64"/>
        <v>ｽｶﾞﾜﾗ ﾀｸﾐ</v>
      </c>
      <c r="M1053" s="772"/>
    </row>
    <row r="1054" spans="2:13" ht="17" customHeight="1">
      <c r="B1054" s="757"/>
      <c r="C1054" s="757" t="s">
        <v>7375</v>
      </c>
      <c r="D1054" s="757" t="s">
        <v>4221</v>
      </c>
      <c r="E1054" s="757" t="s">
        <v>194</v>
      </c>
      <c r="F1054" s="757">
        <v>1</v>
      </c>
      <c r="G1054" s="757">
        <v>3</v>
      </c>
      <c r="H1054" s="649" t="str">
        <f>IF($E1054="","",(VLOOKUP($E1054,所属・種目コード!$B$2:$D$160,3,0)))</f>
        <v>031140</v>
      </c>
      <c r="I1054" t="s">
        <v>3592</v>
      </c>
      <c r="J1054" s="758" t="str">
        <f t="shared" si="65"/>
        <v>奥州水沢中中</v>
      </c>
      <c r="K1054" s="757" t="s">
        <v>3315</v>
      </c>
      <c r="L1054" s="13" t="str">
        <f t="shared" si="64"/>
        <v>ｽｶﾞﾜﾗ ﾖｼﾔ</v>
      </c>
      <c r="M1054" s="772"/>
    </row>
    <row r="1055" spans="2:13" ht="17" customHeight="1">
      <c r="B1055" s="757"/>
      <c r="C1055" s="757" t="s">
        <v>7910</v>
      </c>
      <c r="D1055" s="757" t="s">
        <v>4222</v>
      </c>
      <c r="E1055" s="757" t="s">
        <v>194</v>
      </c>
      <c r="F1055" s="757">
        <v>1</v>
      </c>
      <c r="G1055" s="757">
        <v>2</v>
      </c>
      <c r="H1055" s="649" t="str">
        <f>IF($E1055="","",(VLOOKUP($E1055,所属・種目コード!$B$2:$D$160,3,0)))</f>
        <v>031140</v>
      </c>
      <c r="I1055" t="s">
        <v>3592</v>
      </c>
      <c r="J1055" s="758" t="str">
        <f t="shared" si="65"/>
        <v>奥州水沢中中</v>
      </c>
      <c r="K1055" s="757" t="s">
        <v>3316</v>
      </c>
      <c r="L1055" s="13" t="str">
        <f t="shared" si="64"/>
        <v>ｽｸｲｿ ｶｲ</v>
      </c>
      <c r="M1055" s="772"/>
    </row>
    <row r="1056" spans="2:13" ht="17" customHeight="1">
      <c r="B1056" s="757"/>
      <c r="C1056" s="757" t="s">
        <v>7376</v>
      </c>
      <c r="D1056" s="757" t="s">
        <v>1720</v>
      </c>
      <c r="E1056" s="757" t="s">
        <v>194</v>
      </c>
      <c r="F1056" s="757">
        <v>1</v>
      </c>
      <c r="G1056" s="757">
        <v>2</v>
      </c>
      <c r="H1056" s="649" t="str">
        <f>IF($E1056="","",(VLOOKUP($E1056,所属・種目コード!$B$2:$D$160,3,0)))</f>
        <v>031140</v>
      </c>
      <c r="I1056" t="s">
        <v>3592</v>
      </c>
      <c r="J1056" s="758" t="str">
        <f t="shared" si="65"/>
        <v>奥州水沢中中</v>
      </c>
      <c r="K1056" s="757" t="s">
        <v>3317</v>
      </c>
      <c r="L1056" s="13" t="str">
        <f t="shared" si="64"/>
        <v>ﾁﾊﾞ ﾄｳﾏ</v>
      </c>
      <c r="M1056" s="772"/>
    </row>
    <row r="1057" spans="2:13" ht="17" customHeight="1">
      <c r="B1057" s="757"/>
      <c r="C1057" s="757" t="s">
        <v>7377</v>
      </c>
      <c r="D1057" s="757" t="s">
        <v>4223</v>
      </c>
      <c r="E1057" s="757" t="s">
        <v>194</v>
      </c>
      <c r="F1057" s="757">
        <v>1</v>
      </c>
      <c r="G1057" s="757">
        <v>3</v>
      </c>
      <c r="H1057" s="649" t="str">
        <f>IF($E1057="","",(VLOOKUP($E1057,所属・種目コード!$B$2:$D$160,3,0)))</f>
        <v>031140</v>
      </c>
      <c r="I1057" t="s">
        <v>3592</v>
      </c>
      <c r="J1057" s="758" t="str">
        <f t="shared" si="65"/>
        <v>奥州水沢中中</v>
      </c>
      <c r="K1057" s="757" t="s">
        <v>3318</v>
      </c>
      <c r="L1057" s="13" t="str">
        <f t="shared" si="64"/>
        <v>ﾂｶﾓﾄ ﾅｵ</v>
      </c>
      <c r="M1057" s="772"/>
    </row>
    <row r="1058" spans="2:13" ht="17" customHeight="1">
      <c r="B1058" s="757"/>
      <c r="C1058" s="757" t="s">
        <v>7378</v>
      </c>
      <c r="D1058" s="757" t="s">
        <v>4224</v>
      </c>
      <c r="E1058" s="757" t="s">
        <v>194</v>
      </c>
      <c r="F1058" s="757">
        <v>1</v>
      </c>
      <c r="G1058" s="757">
        <v>2</v>
      </c>
      <c r="H1058" s="649" t="str">
        <f>IF($E1058="","",(VLOOKUP($E1058,所属・種目コード!$B$2:$D$160,3,0)))</f>
        <v>031140</v>
      </c>
      <c r="I1058" t="s">
        <v>3592</v>
      </c>
      <c r="J1058" s="758" t="str">
        <f t="shared" si="65"/>
        <v>奥州水沢中中</v>
      </c>
      <c r="K1058" s="757" t="s">
        <v>3319</v>
      </c>
      <c r="L1058" s="13" t="str">
        <f t="shared" si="64"/>
        <v>ﾂｶﾓﾄ ﾋﾛﾄ</v>
      </c>
      <c r="M1058" s="772"/>
    </row>
    <row r="1059" spans="2:13" ht="17" customHeight="1">
      <c r="B1059" s="757"/>
      <c r="C1059" s="757" t="s">
        <v>7379</v>
      </c>
      <c r="D1059" s="757" t="s">
        <v>1043</v>
      </c>
      <c r="E1059" s="757" t="s">
        <v>194</v>
      </c>
      <c r="F1059" s="757">
        <v>1</v>
      </c>
      <c r="G1059" s="757">
        <v>3</v>
      </c>
      <c r="H1059" s="649" t="str">
        <f>IF($E1059="","",(VLOOKUP($E1059,所属・種目コード!$B$2:$D$160,3,0)))</f>
        <v>031140</v>
      </c>
      <c r="I1059" t="s">
        <v>3592</v>
      </c>
      <c r="J1059" s="758" t="str">
        <f t="shared" si="65"/>
        <v>奥州水沢中中</v>
      </c>
      <c r="K1059" s="757" t="s">
        <v>3320</v>
      </c>
      <c r="L1059" s="13" t="str">
        <f t="shared" si="64"/>
        <v>ﾄｳｹﾞﾀﾞﾃ ﾘｷ</v>
      </c>
      <c r="M1059" s="772"/>
    </row>
    <row r="1060" spans="2:13" ht="17" customHeight="1">
      <c r="B1060" s="757"/>
      <c r="C1060" s="757" t="s">
        <v>7380</v>
      </c>
      <c r="D1060" s="757" t="s">
        <v>4225</v>
      </c>
      <c r="E1060" s="757" t="s">
        <v>194</v>
      </c>
      <c r="F1060" s="757">
        <v>1</v>
      </c>
      <c r="G1060" s="757">
        <v>3</v>
      </c>
      <c r="H1060" s="649" t="str">
        <f>IF($E1060="","",(VLOOKUP($E1060,所属・種目コード!$B$2:$D$160,3,0)))</f>
        <v>031140</v>
      </c>
      <c r="I1060" t="s">
        <v>3592</v>
      </c>
      <c r="J1060" s="758" t="str">
        <f t="shared" si="65"/>
        <v>奥州水沢中中</v>
      </c>
      <c r="K1060" s="757" t="s">
        <v>3321</v>
      </c>
      <c r="L1060" s="13" t="str">
        <f t="shared" si="64"/>
        <v>ﾄﾖｶﾜ ｱﾕﾑ</v>
      </c>
      <c r="M1060" s="772"/>
    </row>
    <row r="1061" spans="2:13" ht="17" customHeight="1">
      <c r="B1061" s="757"/>
      <c r="C1061" s="757" t="s">
        <v>7844</v>
      </c>
      <c r="D1061" s="757" t="s">
        <v>1721</v>
      </c>
      <c r="E1061" s="757" t="s">
        <v>194</v>
      </c>
      <c r="F1061" s="757">
        <v>1</v>
      </c>
      <c r="G1061" s="757">
        <v>2</v>
      </c>
      <c r="H1061" s="649" t="str">
        <f>IF($E1061="","",(VLOOKUP($E1061,所属・種目コード!$B$2:$D$160,3,0)))</f>
        <v>031140</v>
      </c>
      <c r="I1061" t="s">
        <v>3592</v>
      </c>
      <c r="J1061" s="758" t="str">
        <f t="shared" si="65"/>
        <v>奥州水沢中中</v>
      </c>
      <c r="K1061" s="757" t="s">
        <v>3322</v>
      </c>
      <c r="L1061" s="13" t="str">
        <f t="shared" si="64"/>
        <v>ﾅｶﾔﾏ ｿｳｲﾁﾛｳ</v>
      </c>
      <c r="M1061" s="772"/>
    </row>
    <row r="1062" spans="2:13" ht="17" customHeight="1">
      <c r="B1062" s="757"/>
      <c r="C1062" s="757" t="s">
        <v>7381</v>
      </c>
      <c r="D1062" s="757" t="s">
        <v>4226</v>
      </c>
      <c r="E1062" s="757" t="s">
        <v>194</v>
      </c>
      <c r="F1062" s="757">
        <v>1</v>
      </c>
      <c r="G1062" s="757">
        <v>3</v>
      </c>
      <c r="H1062" s="649" t="str">
        <f>IF($E1062="","",(VLOOKUP($E1062,所属・種目コード!$B$2:$D$160,3,0)))</f>
        <v>031140</v>
      </c>
      <c r="I1062" t="s">
        <v>3592</v>
      </c>
      <c r="J1062" s="758" t="str">
        <f t="shared" si="65"/>
        <v>奥州水沢中中</v>
      </c>
      <c r="K1062" s="757" t="s">
        <v>3323</v>
      </c>
      <c r="L1062" s="13" t="str">
        <f t="shared" si="64"/>
        <v>ﾌｼﾞﾑﾗ ﾕｳｼﾞｭ</v>
      </c>
      <c r="M1062" s="772"/>
    </row>
    <row r="1063" spans="2:13" ht="17" customHeight="1">
      <c r="B1063" s="757"/>
      <c r="C1063" s="757" t="s">
        <v>7382</v>
      </c>
      <c r="D1063" s="757" t="s">
        <v>1044</v>
      </c>
      <c r="E1063" s="757" t="s">
        <v>194</v>
      </c>
      <c r="F1063" s="757">
        <v>1</v>
      </c>
      <c r="G1063" s="757">
        <v>3</v>
      </c>
      <c r="H1063" s="649" t="str">
        <f>IF($E1063="","",(VLOOKUP($E1063,所属・種目コード!$B$2:$D$160,3,0)))</f>
        <v>031140</v>
      </c>
      <c r="I1063" t="s">
        <v>3592</v>
      </c>
      <c r="J1063" s="758" t="str">
        <f t="shared" si="65"/>
        <v>奥州水沢中中</v>
      </c>
      <c r="K1063" s="757" t="s">
        <v>3324</v>
      </c>
      <c r="L1063" s="13" t="str">
        <f t="shared" si="64"/>
        <v>ﾏﾂﾓﾄ ﾄﾗｼﾞ</v>
      </c>
      <c r="M1063" s="772"/>
    </row>
    <row r="1064" spans="2:13" ht="17" customHeight="1">
      <c r="B1064" s="757"/>
      <c r="C1064" s="757" t="s">
        <v>7383</v>
      </c>
      <c r="D1064" s="757" t="s">
        <v>4227</v>
      </c>
      <c r="E1064" s="757" t="s">
        <v>194</v>
      </c>
      <c r="F1064" s="757">
        <v>1</v>
      </c>
      <c r="G1064" s="757">
        <v>2</v>
      </c>
      <c r="H1064" s="649" t="str">
        <f>IF($E1064="","",(VLOOKUP($E1064,所属・種目コード!$B$2:$D$160,3,0)))</f>
        <v>031140</v>
      </c>
      <c r="I1064" t="s">
        <v>3592</v>
      </c>
      <c r="J1064" s="758" t="str">
        <f t="shared" si="65"/>
        <v>奥州水沢中中</v>
      </c>
      <c r="K1064" s="757" t="s">
        <v>3325</v>
      </c>
      <c r="L1064" s="13" t="str">
        <f t="shared" si="64"/>
        <v>ﾑﾗｶﾐ ﾊﾙ</v>
      </c>
      <c r="M1064" s="772"/>
    </row>
    <row r="1065" spans="2:13" ht="17" customHeight="1">
      <c r="B1065" s="757"/>
      <c r="C1065" s="757" t="s">
        <v>7384</v>
      </c>
      <c r="D1065" s="757" t="s">
        <v>1556</v>
      </c>
      <c r="E1065" s="757" t="s">
        <v>184</v>
      </c>
      <c r="F1065" s="757">
        <v>1</v>
      </c>
      <c r="G1065" s="757">
        <v>3</v>
      </c>
      <c r="H1065" s="649" t="str">
        <f>IF($E1065="","",(VLOOKUP($E1065,所属・種目コード!$B$2:$D$160,3,0)))</f>
        <v>031138</v>
      </c>
      <c r="I1065" t="s">
        <v>3592</v>
      </c>
      <c r="J1065" s="758" t="str">
        <f t="shared" si="65"/>
        <v>奥州東水沢中中</v>
      </c>
      <c r="K1065" s="757" t="s">
        <v>3326</v>
      </c>
      <c r="L1065" s="13" t="str">
        <f t="shared" si="64"/>
        <v>ｲｼﾜﾀ ﾊﾙﾄ</v>
      </c>
      <c r="M1065" s="772"/>
    </row>
    <row r="1066" spans="2:13" ht="17" customHeight="1">
      <c r="B1066" s="757"/>
      <c r="C1066" s="757" t="s">
        <v>7385</v>
      </c>
      <c r="D1066" s="757" t="s">
        <v>1557</v>
      </c>
      <c r="E1066" s="757" t="s">
        <v>184</v>
      </c>
      <c r="F1066" s="757">
        <v>1</v>
      </c>
      <c r="G1066" s="757">
        <v>3</v>
      </c>
      <c r="H1066" s="649" t="str">
        <f>IF($E1066="","",(VLOOKUP($E1066,所属・種目コード!$B$2:$D$160,3,0)))</f>
        <v>031138</v>
      </c>
      <c r="I1066" t="s">
        <v>3592</v>
      </c>
      <c r="J1066" s="758" t="str">
        <f t="shared" si="65"/>
        <v>奥州東水沢中中</v>
      </c>
      <c r="K1066" s="757" t="s">
        <v>3327</v>
      </c>
      <c r="L1066" s="13" t="str">
        <f t="shared" si="64"/>
        <v>ｸﾏｶﾞｲ ﾕｳｷ</v>
      </c>
      <c r="M1066" s="772"/>
    </row>
    <row r="1067" spans="2:13" ht="17" customHeight="1">
      <c r="B1067" s="757"/>
      <c r="C1067" s="757" t="s">
        <v>7386</v>
      </c>
      <c r="D1067" s="757" t="s">
        <v>4228</v>
      </c>
      <c r="E1067" s="757" t="s">
        <v>184</v>
      </c>
      <c r="F1067" s="757">
        <v>1</v>
      </c>
      <c r="G1067" s="757">
        <v>1</v>
      </c>
      <c r="H1067" s="649" t="str">
        <f>IF($E1067="","",(VLOOKUP($E1067,所属・種目コード!$B$2:$D$160,3,0)))</f>
        <v>031138</v>
      </c>
      <c r="I1067" t="s">
        <v>3592</v>
      </c>
      <c r="J1067" s="758" t="str">
        <f t="shared" si="65"/>
        <v>奥州東水沢中中</v>
      </c>
      <c r="K1067" s="757" t="s">
        <v>3328</v>
      </c>
      <c r="L1067" s="13" t="str">
        <f t="shared" si="64"/>
        <v>ｻｲﾄｳ ﾄｳﾏ</v>
      </c>
      <c r="M1067" s="772"/>
    </row>
    <row r="1068" spans="2:13" ht="17" customHeight="1">
      <c r="B1068" s="757"/>
      <c r="C1068" s="757" t="s">
        <v>7845</v>
      </c>
      <c r="D1068" s="757" t="s">
        <v>1763</v>
      </c>
      <c r="E1068" s="757" t="s">
        <v>184</v>
      </c>
      <c r="F1068" s="757">
        <v>1</v>
      </c>
      <c r="G1068" s="757">
        <v>1</v>
      </c>
      <c r="H1068" s="649" t="str">
        <f>IF($E1068="","",(VLOOKUP($E1068,所属・種目コード!$B$2:$D$160,3,0)))</f>
        <v>031138</v>
      </c>
      <c r="I1068" t="s">
        <v>3592</v>
      </c>
      <c r="J1068" s="758" t="str">
        <f t="shared" si="65"/>
        <v>奥州東水沢中中</v>
      </c>
      <c r="K1068" s="757" t="s">
        <v>2953</v>
      </c>
      <c r="L1068" s="13" t="str">
        <f t="shared" si="64"/>
        <v>ｻｻｷ ﾘｭｳﾄ</v>
      </c>
      <c r="M1068" s="772"/>
    </row>
    <row r="1069" spans="2:13" ht="17" customHeight="1">
      <c r="B1069" s="757"/>
      <c r="C1069" s="757" t="s">
        <v>7909</v>
      </c>
      <c r="D1069" s="757" t="s">
        <v>4229</v>
      </c>
      <c r="E1069" s="757" t="s">
        <v>184</v>
      </c>
      <c r="F1069" s="757">
        <v>1</v>
      </c>
      <c r="G1069" s="757">
        <v>1</v>
      </c>
      <c r="H1069" s="649" t="str">
        <f>IF($E1069="","",(VLOOKUP($E1069,所属・種目コード!$B$2:$D$160,3,0)))</f>
        <v>031138</v>
      </c>
      <c r="I1069" t="s">
        <v>3592</v>
      </c>
      <c r="J1069" s="758" t="str">
        <f t="shared" si="65"/>
        <v>奥州東水沢中中</v>
      </c>
      <c r="K1069" s="757" t="s">
        <v>3329</v>
      </c>
      <c r="L1069" s="13" t="str">
        <f t="shared" si="64"/>
        <v>ｻﾄｳ ｼｮｳ</v>
      </c>
      <c r="M1069" s="772"/>
    </row>
    <row r="1070" spans="2:13" ht="17" customHeight="1">
      <c r="B1070" s="757"/>
      <c r="C1070" s="757" t="s">
        <v>7387</v>
      </c>
      <c r="D1070" s="757" t="s">
        <v>1558</v>
      </c>
      <c r="E1070" s="757" t="s">
        <v>184</v>
      </c>
      <c r="F1070" s="757">
        <v>1</v>
      </c>
      <c r="G1070" s="757">
        <v>3</v>
      </c>
      <c r="H1070" s="649" t="str">
        <f>IF($E1070="","",(VLOOKUP($E1070,所属・種目コード!$B$2:$D$160,3,0)))</f>
        <v>031138</v>
      </c>
      <c r="I1070" t="s">
        <v>3592</v>
      </c>
      <c r="J1070" s="758" t="str">
        <f t="shared" si="65"/>
        <v>奥州東水沢中中</v>
      </c>
      <c r="K1070" s="757" t="s">
        <v>3330</v>
      </c>
      <c r="L1070" s="13" t="str">
        <f t="shared" si="64"/>
        <v>ｻﾄｳ ﾄﾓｾ</v>
      </c>
      <c r="M1070" s="772"/>
    </row>
    <row r="1071" spans="2:13" ht="17" customHeight="1">
      <c r="B1071" s="757"/>
      <c r="C1071" s="757" t="s">
        <v>7388</v>
      </c>
      <c r="D1071" s="757" t="s">
        <v>1559</v>
      </c>
      <c r="E1071" s="757" t="s">
        <v>184</v>
      </c>
      <c r="F1071" s="757">
        <v>1</v>
      </c>
      <c r="G1071" s="757">
        <v>3</v>
      </c>
      <c r="H1071" s="649" t="str">
        <f>IF($E1071="","",(VLOOKUP($E1071,所属・種目コード!$B$2:$D$160,3,0)))</f>
        <v>031138</v>
      </c>
      <c r="I1071" t="s">
        <v>3592</v>
      </c>
      <c r="J1071" s="758" t="str">
        <f t="shared" si="65"/>
        <v>奥州東水沢中中</v>
      </c>
      <c r="K1071" s="757" t="s">
        <v>3331</v>
      </c>
      <c r="L1071" s="13" t="str">
        <f t="shared" si="64"/>
        <v>ｻﾄｳ ﾕｲﾄ</v>
      </c>
      <c r="M1071" s="772"/>
    </row>
    <row r="1072" spans="2:13" ht="17" customHeight="1">
      <c r="B1072" s="757"/>
      <c r="C1072" s="757" t="s">
        <v>7389</v>
      </c>
      <c r="D1072" s="757" t="s">
        <v>1560</v>
      </c>
      <c r="E1072" s="757" t="s">
        <v>184</v>
      </c>
      <c r="F1072" s="757">
        <v>1</v>
      </c>
      <c r="G1072" s="757">
        <v>2</v>
      </c>
      <c r="H1072" s="649" t="str">
        <f>IF($E1072="","",(VLOOKUP($E1072,所属・種目コード!$B$2:$D$160,3,0)))</f>
        <v>031138</v>
      </c>
      <c r="I1072" t="s">
        <v>3592</v>
      </c>
      <c r="J1072" s="758" t="str">
        <f t="shared" si="65"/>
        <v>奥州東水沢中中</v>
      </c>
      <c r="K1072" s="757" t="s">
        <v>3332</v>
      </c>
      <c r="L1072" s="13" t="str">
        <f t="shared" si="64"/>
        <v>ﾁﾊﾞ ｶｽﾞｷ</v>
      </c>
      <c r="M1072" s="772"/>
    </row>
    <row r="1073" spans="2:13" ht="17" customHeight="1">
      <c r="B1073" s="757"/>
      <c r="C1073" s="757" t="s">
        <v>7390</v>
      </c>
      <c r="D1073" s="757" t="s">
        <v>4230</v>
      </c>
      <c r="E1073" s="757" t="s">
        <v>184</v>
      </c>
      <c r="F1073" s="757">
        <v>1</v>
      </c>
      <c r="G1073" s="757">
        <v>1</v>
      </c>
      <c r="H1073" s="649" t="str">
        <f>IF($E1073="","",(VLOOKUP($E1073,所属・種目コード!$B$2:$D$160,3,0)))</f>
        <v>031138</v>
      </c>
      <c r="I1073" t="s">
        <v>3592</v>
      </c>
      <c r="J1073" s="758" t="str">
        <f t="shared" si="65"/>
        <v>奥州東水沢中中</v>
      </c>
      <c r="K1073" s="757" t="s">
        <v>3333</v>
      </c>
      <c r="L1073" s="13" t="str">
        <f t="shared" si="64"/>
        <v>ﾅｶﾐﾁ ｿｳﾀ</v>
      </c>
      <c r="M1073" s="772"/>
    </row>
    <row r="1074" spans="2:13" ht="17" customHeight="1">
      <c r="B1074" s="757"/>
      <c r="C1074" s="757" t="s">
        <v>7391</v>
      </c>
      <c r="D1074" s="757" t="s">
        <v>1561</v>
      </c>
      <c r="E1074" s="757" t="s">
        <v>184</v>
      </c>
      <c r="F1074" s="757">
        <v>1</v>
      </c>
      <c r="G1074" s="757">
        <v>2</v>
      </c>
      <c r="H1074" s="649" t="str">
        <f>IF($E1074="","",(VLOOKUP($E1074,所属・種目コード!$B$2:$D$160,3,0)))</f>
        <v>031138</v>
      </c>
      <c r="I1074" t="s">
        <v>3592</v>
      </c>
      <c r="J1074" s="758" t="str">
        <f t="shared" si="65"/>
        <v>奥州東水沢中中</v>
      </c>
      <c r="K1074" s="757" t="s">
        <v>3334</v>
      </c>
      <c r="L1074" s="13" t="str">
        <f t="shared" si="64"/>
        <v>ﾖﾂﾔ ｶｽﾞｷ</v>
      </c>
      <c r="M1074" s="772"/>
    </row>
    <row r="1075" spans="2:13" ht="17" customHeight="1">
      <c r="B1075" s="757"/>
      <c r="C1075" s="757" t="s">
        <v>7392</v>
      </c>
      <c r="D1075" s="757" t="s">
        <v>1562</v>
      </c>
      <c r="E1075" s="757" t="s">
        <v>184</v>
      </c>
      <c r="F1075" s="757">
        <v>1</v>
      </c>
      <c r="G1075" s="757">
        <v>2</v>
      </c>
      <c r="H1075" s="649" t="str">
        <f>IF($E1075="","",(VLOOKUP($E1075,所属・種目コード!$B$2:$D$160,3,0)))</f>
        <v>031138</v>
      </c>
      <c r="I1075" t="s">
        <v>3592</v>
      </c>
      <c r="J1075" s="758" t="str">
        <f t="shared" si="65"/>
        <v>奥州東水沢中中</v>
      </c>
      <c r="K1075" s="757" t="s">
        <v>3335</v>
      </c>
      <c r="L1075" s="13" t="str">
        <f t="shared" si="64"/>
        <v>ﾖﾈｻﾞﾜ ﾗｲﾄ</v>
      </c>
      <c r="M1075" s="772"/>
    </row>
    <row r="1076" spans="2:13" ht="17" customHeight="1">
      <c r="B1076" s="757"/>
      <c r="C1076" s="757" t="s">
        <v>7393</v>
      </c>
      <c r="D1076" s="757" t="s">
        <v>4235</v>
      </c>
      <c r="E1076" s="757" t="s">
        <v>355</v>
      </c>
      <c r="F1076" s="757">
        <v>1</v>
      </c>
      <c r="G1076" s="757">
        <v>1</v>
      </c>
      <c r="H1076" s="649" t="str">
        <f>IF($E1076="","",(VLOOKUP($E1076,所属・種目コード!$B$2:$D$160,3,0)))</f>
        <v>031191</v>
      </c>
      <c r="I1076" t="s">
        <v>3592</v>
      </c>
      <c r="J1076" s="758" t="str">
        <f t="shared" si="65"/>
        <v>花巻石鳥谷中中</v>
      </c>
      <c r="K1076" s="757" t="s">
        <v>3340</v>
      </c>
      <c r="L1076" s="13" t="str">
        <f t="shared" si="64"/>
        <v>ｶﾜﾑﾗ ｴｲﾀ</v>
      </c>
      <c r="M1076" s="772"/>
    </row>
    <row r="1077" spans="2:13" ht="17" customHeight="1">
      <c r="B1077" s="757"/>
      <c r="C1077" s="757" t="s">
        <v>7394</v>
      </c>
      <c r="D1077" s="757" t="s">
        <v>4236</v>
      </c>
      <c r="E1077" s="757" t="s">
        <v>355</v>
      </c>
      <c r="F1077" s="757">
        <v>1</v>
      </c>
      <c r="G1077" s="757">
        <v>1</v>
      </c>
      <c r="H1077" s="649" t="str">
        <f>IF($E1077="","",(VLOOKUP($E1077,所属・種目コード!$B$2:$D$160,3,0)))</f>
        <v>031191</v>
      </c>
      <c r="I1077" t="s">
        <v>3592</v>
      </c>
      <c r="J1077" s="758" t="str">
        <f t="shared" si="65"/>
        <v>花巻石鳥谷中中</v>
      </c>
      <c r="K1077" s="757" t="s">
        <v>3341</v>
      </c>
      <c r="L1077" s="13" t="str">
        <f t="shared" si="64"/>
        <v>ｷｸﾁ ｶﾅﾄ</v>
      </c>
      <c r="M1077" s="772"/>
    </row>
    <row r="1078" spans="2:13" ht="17" customHeight="1">
      <c r="B1078" s="757"/>
      <c r="C1078" s="757" t="s">
        <v>7846</v>
      </c>
      <c r="D1078" s="757" t="s">
        <v>4237</v>
      </c>
      <c r="E1078" s="757" t="s">
        <v>355</v>
      </c>
      <c r="F1078" s="757">
        <v>1</v>
      </c>
      <c r="G1078" s="757">
        <v>1</v>
      </c>
      <c r="H1078" s="649" t="str">
        <f>IF($E1078="","",(VLOOKUP($E1078,所属・種目コード!$B$2:$D$160,3,0)))</f>
        <v>031191</v>
      </c>
      <c r="I1078" t="s">
        <v>3592</v>
      </c>
      <c r="J1078" s="758" t="str">
        <f t="shared" si="65"/>
        <v>花巻石鳥谷中中</v>
      </c>
      <c r="K1078" s="757" t="s">
        <v>3342</v>
      </c>
      <c r="L1078" s="13" t="str">
        <f t="shared" si="64"/>
        <v>ｻｻｷ ﾐﾔﾄ</v>
      </c>
      <c r="M1078" s="772"/>
    </row>
    <row r="1079" spans="2:13" ht="17" customHeight="1">
      <c r="B1079" s="757"/>
      <c r="C1079" s="757" t="s">
        <v>7395</v>
      </c>
      <c r="D1079" s="757" t="s">
        <v>4238</v>
      </c>
      <c r="E1079" s="757" t="s">
        <v>355</v>
      </c>
      <c r="F1079" s="757">
        <v>1</v>
      </c>
      <c r="G1079" s="757">
        <v>1</v>
      </c>
      <c r="H1079" s="649" t="str">
        <f>IF($E1079="","",(VLOOKUP($E1079,所属・種目コード!$B$2:$D$160,3,0)))</f>
        <v>031191</v>
      </c>
      <c r="I1079" t="s">
        <v>3592</v>
      </c>
      <c r="J1079" s="758" t="str">
        <f t="shared" si="65"/>
        <v>花巻石鳥谷中中</v>
      </c>
      <c r="K1079" s="757" t="s">
        <v>3343</v>
      </c>
      <c r="L1079" s="13" t="str">
        <f t="shared" si="64"/>
        <v>ｻﾄｳ ﾊﾙ</v>
      </c>
      <c r="M1079" s="772"/>
    </row>
    <row r="1080" spans="2:13" ht="17" customHeight="1">
      <c r="B1080" s="757"/>
      <c r="C1080" s="757" t="s">
        <v>7907</v>
      </c>
      <c r="D1080" s="757" t="s">
        <v>4239</v>
      </c>
      <c r="E1080" s="757" t="s">
        <v>355</v>
      </c>
      <c r="F1080" s="757">
        <v>1</v>
      </c>
      <c r="G1080" s="757">
        <v>1</v>
      </c>
      <c r="H1080" s="649" t="str">
        <f>IF($E1080="","",(VLOOKUP($E1080,所属・種目コード!$B$2:$D$160,3,0)))</f>
        <v>031191</v>
      </c>
      <c r="I1080" t="s">
        <v>3592</v>
      </c>
      <c r="J1080" s="758" t="str">
        <f t="shared" si="65"/>
        <v>花巻石鳥谷中中</v>
      </c>
      <c r="K1080" s="757" t="s">
        <v>3344</v>
      </c>
      <c r="L1080" s="13" t="str">
        <f t="shared" si="64"/>
        <v>ﾄﾘﾊﾀ ﾕﾀｶ</v>
      </c>
      <c r="M1080" s="772"/>
    </row>
    <row r="1081" spans="2:13" ht="17" customHeight="1">
      <c r="B1081" s="757"/>
      <c r="C1081" s="757" t="s">
        <v>7908</v>
      </c>
      <c r="D1081" s="757" t="s">
        <v>4240</v>
      </c>
      <c r="E1081" s="757" t="s">
        <v>355</v>
      </c>
      <c r="F1081" s="757">
        <v>1</v>
      </c>
      <c r="G1081" s="757">
        <v>1</v>
      </c>
      <c r="H1081" s="649" t="str">
        <f>IF($E1081="","",(VLOOKUP($E1081,所属・種目コード!$B$2:$D$160,3,0)))</f>
        <v>031191</v>
      </c>
      <c r="I1081" t="s">
        <v>3592</v>
      </c>
      <c r="J1081" s="758" t="str">
        <f t="shared" si="65"/>
        <v>花巻石鳥谷中中</v>
      </c>
      <c r="K1081" s="757" t="s">
        <v>3345</v>
      </c>
      <c r="L1081" s="13" t="str">
        <f t="shared" si="64"/>
        <v>ﾌｼﾞﾀ ﾃﾝ</v>
      </c>
      <c r="M1081" s="772"/>
    </row>
    <row r="1082" spans="2:13" ht="17" customHeight="1">
      <c r="B1082" s="757"/>
      <c r="C1082" s="757" t="s">
        <v>7396</v>
      </c>
      <c r="D1082" s="757" t="s">
        <v>4241</v>
      </c>
      <c r="E1082" s="757" t="s">
        <v>355</v>
      </c>
      <c r="F1082" s="757">
        <v>1</v>
      </c>
      <c r="G1082" s="757">
        <v>1</v>
      </c>
      <c r="H1082" s="649" t="str">
        <f>IF($E1082="","",(VLOOKUP($E1082,所属・種目コード!$B$2:$D$160,3,0)))</f>
        <v>031191</v>
      </c>
      <c r="I1082" t="s">
        <v>3592</v>
      </c>
      <c r="J1082" s="758" t="str">
        <f t="shared" si="65"/>
        <v>花巻石鳥谷中中</v>
      </c>
      <c r="K1082" s="757" t="s">
        <v>3346</v>
      </c>
      <c r="L1082" s="13" t="str">
        <f t="shared" si="64"/>
        <v>ﾎﾝﾏ ｱｷﾋｺ</v>
      </c>
      <c r="M1082" s="772"/>
    </row>
    <row r="1083" spans="2:13" ht="17" customHeight="1">
      <c r="B1083" s="757"/>
      <c r="C1083" s="757" t="s">
        <v>7397</v>
      </c>
      <c r="D1083" s="757" t="s">
        <v>3674</v>
      </c>
      <c r="E1083" s="757" t="s">
        <v>361</v>
      </c>
      <c r="F1083" s="757">
        <v>1</v>
      </c>
      <c r="G1083" s="757">
        <v>1</v>
      </c>
      <c r="H1083" s="649" t="str">
        <f>IF($E1083="","",(VLOOKUP($E1083,所属・種目コード!$B$2:$D$160,3,0)))</f>
        <v>031197</v>
      </c>
      <c r="I1083" t="s">
        <v>3592</v>
      </c>
      <c r="J1083" s="758" t="str">
        <f t="shared" si="65"/>
        <v>花巻中中</v>
      </c>
      <c r="K1083" s="757" t="s">
        <v>2478</v>
      </c>
      <c r="L1083" s="13" t="str">
        <f t="shared" si="64"/>
        <v>ｲﾄｳ ﾕｳﾀ</v>
      </c>
      <c r="M1083" s="772"/>
    </row>
    <row r="1084" spans="2:13" ht="17" customHeight="1">
      <c r="B1084" s="757"/>
      <c r="C1084" s="757" t="s">
        <v>7398</v>
      </c>
      <c r="D1084" s="757" t="s">
        <v>4231</v>
      </c>
      <c r="E1084" s="757" t="s">
        <v>361</v>
      </c>
      <c r="F1084" s="757">
        <v>1</v>
      </c>
      <c r="G1084" s="757">
        <v>1</v>
      </c>
      <c r="H1084" s="649" t="str">
        <f>IF($E1084="","",(VLOOKUP($E1084,所属・種目コード!$B$2:$D$160,3,0)))</f>
        <v>031197</v>
      </c>
      <c r="I1084" t="s">
        <v>3592</v>
      </c>
      <c r="J1084" s="758" t="str">
        <f t="shared" si="65"/>
        <v>花巻中中</v>
      </c>
      <c r="K1084" s="757" t="s">
        <v>3336</v>
      </c>
      <c r="L1084" s="13" t="str">
        <f t="shared" si="64"/>
        <v>ｻﾄｳ ｹｲｽｹ</v>
      </c>
      <c r="M1084" s="772"/>
    </row>
    <row r="1085" spans="2:13" ht="17" customHeight="1">
      <c r="B1085" s="757"/>
      <c r="C1085" s="757" t="s">
        <v>7847</v>
      </c>
      <c r="D1085" s="757" t="s">
        <v>4232</v>
      </c>
      <c r="E1085" s="757" t="s">
        <v>361</v>
      </c>
      <c r="F1085" s="757">
        <v>1</v>
      </c>
      <c r="G1085" s="757">
        <v>1</v>
      </c>
      <c r="H1085" s="649" t="str">
        <f>IF($E1085="","",(VLOOKUP($E1085,所属・種目コード!$B$2:$D$160,3,0)))</f>
        <v>031197</v>
      </c>
      <c r="I1085" t="s">
        <v>3592</v>
      </c>
      <c r="J1085" s="758" t="str">
        <f t="shared" si="65"/>
        <v>花巻中中</v>
      </c>
      <c r="K1085" s="757" t="s">
        <v>3337</v>
      </c>
      <c r="L1085" s="13" t="str">
        <f t="shared" si="64"/>
        <v>ｼｮｳｼﾞ ﾙｲ</v>
      </c>
      <c r="M1085" s="772"/>
    </row>
    <row r="1086" spans="2:13" ht="17" customHeight="1">
      <c r="B1086" s="757"/>
      <c r="C1086" s="757" t="s">
        <v>7399</v>
      </c>
      <c r="D1086" s="757" t="s">
        <v>4233</v>
      </c>
      <c r="E1086" s="757" t="s">
        <v>361</v>
      </c>
      <c r="F1086" s="757">
        <v>1</v>
      </c>
      <c r="G1086" s="757">
        <v>1</v>
      </c>
      <c r="H1086" s="649" t="str">
        <f>IF($E1086="","",(VLOOKUP($E1086,所属・種目コード!$B$2:$D$160,3,0)))</f>
        <v>031197</v>
      </c>
      <c r="I1086" t="s">
        <v>3592</v>
      </c>
      <c r="J1086" s="758" t="str">
        <f t="shared" si="65"/>
        <v>花巻中中</v>
      </c>
      <c r="K1086" s="757" t="s">
        <v>3338</v>
      </c>
      <c r="L1086" s="13" t="str">
        <f t="shared" si="64"/>
        <v>ｾｲﾉ ﾐｺﾄ</v>
      </c>
      <c r="M1086" s="772"/>
    </row>
    <row r="1087" spans="2:13" ht="17" customHeight="1">
      <c r="B1087" s="757"/>
      <c r="C1087" s="757" t="s">
        <v>7848</v>
      </c>
      <c r="D1087" s="757" t="s">
        <v>4234</v>
      </c>
      <c r="E1087" s="757" t="s">
        <v>361</v>
      </c>
      <c r="F1087" s="757">
        <v>1</v>
      </c>
      <c r="G1087" s="757">
        <v>1</v>
      </c>
      <c r="H1087" s="649" t="str">
        <f>IF($E1087="","",(VLOOKUP($E1087,所属・種目コード!$B$2:$D$160,3,0)))</f>
        <v>031197</v>
      </c>
      <c r="I1087" t="s">
        <v>3592</v>
      </c>
      <c r="J1087" s="758" t="str">
        <f t="shared" si="65"/>
        <v>花巻中中</v>
      </c>
      <c r="K1087" s="757" t="s">
        <v>3339</v>
      </c>
      <c r="L1087" s="13" t="str">
        <f t="shared" si="64"/>
        <v>ﾅｶﾂｼﾞ ｺｳﾀﾛｳ</v>
      </c>
      <c r="M1087" s="772"/>
    </row>
    <row r="1088" spans="2:13" ht="17" customHeight="1">
      <c r="B1088" s="757"/>
      <c r="C1088" s="757" t="s">
        <v>7849</v>
      </c>
      <c r="D1088" s="757" t="s">
        <v>4242</v>
      </c>
      <c r="E1088" s="757" t="s">
        <v>364</v>
      </c>
      <c r="F1088" s="757">
        <v>1</v>
      </c>
      <c r="G1088" s="757">
        <v>2</v>
      </c>
      <c r="H1088" s="649" t="str">
        <f>IF($E1088="","",(VLOOKUP($E1088,所属・種目コード!$B$2:$D$160,3,0)))</f>
        <v>031200</v>
      </c>
      <c r="I1088" t="s">
        <v>3592</v>
      </c>
      <c r="J1088" s="758" t="str">
        <f t="shared" si="65"/>
        <v>花巻湯口中中</v>
      </c>
      <c r="K1088" s="757" t="s">
        <v>3347</v>
      </c>
      <c r="L1088" s="13" t="str">
        <f t="shared" si="64"/>
        <v>ｳﾒｷ ｿｳｼﾞﾛｳ</v>
      </c>
      <c r="M1088" s="772"/>
    </row>
    <row r="1089" spans="2:13" ht="17" customHeight="1">
      <c r="B1089" s="757"/>
      <c r="C1089" s="757" t="s">
        <v>7400</v>
      </c>
      <c r="D1089" s="757" t="s">
        <v>4243</v>
      </c>
      <c r="E1089" s="757" t="s">
        <v>364</v>
      </c>
      <c r="F1089" s="757">
        <v>1</v>
      </c>
      <c r="G1089" s="757">
        <v>3</v>
      </c>
      <c r="H1089" s="649" t="str">
        <f>IF($E1089="","",(VLOOKUP($E1089,所属・種目コード!$B$2:$D$160,3,0)))</f>
        <v>031200</v>
      </c>
      <c r="I1089" t="s">
        <v>3592</v>
      </c>
      <c r="J1089" s="758" t="str">
        <f t="shared" si="65"/>
        <v>花巻湯口中中</v>
      </c>
      <c r="K1089" s="757" t="s">
        <v>3348</v>
      </c>
      <c r="L1089" s="13" t="str">
        <f t="shared" ref="L1089:L1152" si="68">ASC(K1089)</f>
        <v>ｴﾝﾄﾞｳ ﾀｹﾋﾛ</v>
      </c>
      <c r="M1089" s="772"/>
    </row>
    <row r="1090" spans="2:13" ht="17" customHeight="1">
      <c r="B1090" s="757"/>
      <c r="C1090" s="757" t="s">
        <v>7401</v>
      </c>
      <c r="D1090" s="757" t="s">
        <v>4244</v>
      </c>
      <c r="E1090" s="757" t="s">
        <v>364</v>
      </c>
      <c r="F1090" s="757">
        <v>1</v>
      </c>
      <c r="G1090" s="757">
        <v>3</v>
      </c>
      <c r="H1090" s="649" t="str">
        <f>IF($E1090="","",(VLOOKUP($E1090,所属・種目コード!$B$2:$D$160,3,0)))</f>
        <v>031200</v>
      </c>
      <c r="I1090" t="s">
        <v>3592</v>
      </c>
      <c r="J1090" s="758" t="str">
        <f t="shared" ref="J1090:J1153" si="69">_xlfn.CONCAT(E1090,I1090)</f>
        <v>花巻湯口中中</v>
      </c>
      <c r="K1090" s="757" t="s">
        <v>3349</v>
      </c>
      <c r="L1090" s="13" t="str">
        <f t="shared" si="68"/>
        <v>ｶﾅｻﾞﾜ ﾗｲｾｲ</v>
      </c>
      <c r="M1090" s="772"/>
    </row>
    <row r="1091" spans="2:13" ht="17" customHeight="1">
      <c r="B1091" s="757"/>
      <c r="C1091" s="757" t="s">
        <v>7402</v>
      </c>
      <c r="D1091" s="757" t="s">
        <v>4245</v>
      </c>
      <c r="E1091" s="757" t="s">
        <v>364</v>
      </c>
      <c r="F1091" s="757">
        <v>1</v>
      </c>
      <c r="G1091" s="757">
        <v>3</v>
      </c>
      <c r="H1091" s="649" t="str">
        <f>IF($E1091="","",(VLOOKUP($E1091,所属・種目コード!$B$2:$D$160,3,0)))</f>
        <v>031200</v>
      </c>
      <c r="I1091" t="s">
        <v>3592</v>
      </c>
      <c r="J1091" s="758" t="str">
        <f t="shared" si="69"/>
        <v>花巻湯口中中</v>
      </c>
      <c r="K1091" s="757" t="s">
        <v>3350</v>
      </c>
      <c r="L1091" s="13" t="str">
        <f t="shared" si="68"/>
        <v>ｻﾄｳ ｻｸﾔ</v>
      </c>
      <c r="M1091" s="772"/>
    </row>
    <row r="1092" spans="2:13" ht="17" customHeight="1">
      <c r="B1092" s="757"/>
      <c r="C1092" s="757" t="s">
        <v>7850</v>
      </c>
      <c r="D1092" s="757" t="s">
        <v>4246</v>
      </c>
      <c r="E1092" s="757" t="s">
        <v>364</v>
      </c>
      <c r="F1092" s="757">
        <v>1</v>
      </c>
      <c r="G1092" s="757">
        <v>3</v>
      </c>
      <c r="H1092" s="649" t="str">
        <f>IF($E1092="","",(VLOOKUP($E1092,所属・種目コード!$B$2:$D$160,3,0)))</f>
        <v>031200</v>
      </c>
      <c r="I1092" t="s">
        <v>3592</v>
      </c>
      <c r="J1092" s="758" t="str">
        <f t="shared" si="69"/>
        <v>花巻湯口中中</v>
      </c>
      <c r="K1092" s="757" t="s">
        <v>3351</v>
      </c>
      <c r="L1092" s="13" t="str">
        <f t="shared" si="68"/>
        <v>ﾀｶﾊｼ ｱﾄﾑ</v>
      </c>
      <c r="M1092" s="772"/>
    </row>
    <row r="1093" spans="2:13" ht="17" customHeight="1">
      <c r="B1093" s="757"/>
      <c r="C1093" s="757" t="s">
        <v>7403</v>
      </c>
      <c r="D1093" s="757" t="s">
        <v>4247</v>
      </c>
      <c r="E1093" s="757" t="s">
        <v>364</v>
      </c>
      <c r="F1093" s="757">
        <v>1</v>
      </c>
      <c r="G1093" s="757">
        <v>3</v>
      </c>
      <c r="H1093" s="649" t="str">
        <f>IF($E1093="","",(VLOOKUP($E1093,所属・種目コード!$B$2:$D$160,3,0)))</f>
        <v>031200</v>
      </c>
      <c r="I1093" t="s">
        <v>3592</v>
      </c>
      <c r="J1093" s="758" t="str">
        <f t="shared" si="69"/>
        <v>花巻湯口中中</v>
      </c>
      <c r="K1093" s="757" t="s">
        <v>3352</v>
      </c>
      <c r="L1093" s="13" t="str">
        <f t="shared" si="68"/>
        <v>ﾀｶﾊｼ ｹﾞﾝｷ</v>
      </c>
      <c r="M1093" s="772"/>
    </row>
    <row r="1094" spans="2:13" ht="17" customHeight="1">
      <c r="B1094" s="757"/>
      <c r="C1094" s="757" t="s">
        <v>7404</v>
      </c>
      <c r="D1094" s="757" t="s">
        <v>4248</v>
      </c>
      <c r="E1094" s="757" t="s">
        <v>364</v>
      </c>
      <c r="F1094" s="757">
        <v>1</v>
      </c>
      <c r="G1094" s="757">
        <v>3</v>
      </c>
      <c r="H1094" s="649" t="str">
        <f>IF($E1094="","",(VLOOKUP($E1094,所属・種目コード!$B$2:$D$160,3,0)))</f>
        <v>031200</v>
      </c>
      <c r="I1094" t="s">
        <v>3592</v>
      </c>
      <c r="J1094" s="758" t="str">
        <f t="shared" si="69"/>
        <v>花巻湯口中中</v>
      </c>
      <c r="K1094" s="757" t="s">
        <v>3353</v>
      </c>
      <c r="L1094" s="13" t="str">
        <f t="shared" si="68"/>
        <v>ﾃﾙｲ ﾕｳﾄ</v>
      </c>
      <c r="M1094" s="772"/>
    </row>
    <row r="1095" spans="2:13" ht="17" customHeight="1">
      <c r="B1095" s="757"/>
      <c r="C1095" s="757" t="s">
        <v>7851</v>
      </c>
      <c r="D1095" s="757" t="s">
        <v>4249</v>
      </c>
      <c r="E1095" s="757" t="s">
        <v>364</v>
      </c>
      <c r="F1095" s="757">
        <v>1</v>
      </c>
      <c r="G1095" s="757">
        <v>3</v>
      </c>
      <c r="H1095" s="649" t="str">
        <f>IF($E1095="","",(VLOOKUP($E1095,所属・種目コード!$B$2:$D$160,3,0)))</f>
        <v>031200</v>
      </c>
      <c r="I1095" t="s">
        <v>3592</v>
      </c>
      <c r="J1095" s="758" t="str">
        <f t="shared" si="69"/>
        <v>花巻湯口中中</v>
      </c>
      <c r="K1095" s="757" t="s">
        <v>3354</v>
      </c>
      <c r="L1095" s="13" t="str">
        <f t="shared" si="68"/>
        <v>ﾊｾｶﾞﾜ ﾖﾊﾈ</v>
      </c>
      <c r="M1095" s="772"/>
    </row>
    <row r="1096" spans="2:13" ht="17" customHeight="1">
      <c r="B1096" s="757"/>
      <c r="C1096" s="757" t="s">
        <v>7405</v>
      </c>
      <c r="D1096" s="757" t="s">
        <v>4250</v>
      </c>
      <c r="E1096" s="757" t="s">
        <v>364</v>
      </c>
      <c r="F1096" s="757">
        <v>1</v>
      </c>
      <c r="G1096" s="757">
        <v>3</v>
      </c>
      <c r="H1096" s="649" t="str">
        <f>IF($E1096="","",(VLOOKUP($E1096,所属・種目コード!$B$2:$D$160,3,0)))</f>
        <v>031200</v>
      </c>
      <c r="I1096" t="s">
        <v>3592</v>
      </c>
      <c r="J1096" s="758" t="str">
        <f t="shared" si="69"/>
        <v>花巻湯口中中</v>
      </c>
      <c r="K1096" s="757" t="s">
        <v>3355</v>
      </c>
      <c r="L1096" s="13" t="str">
        <f t="shared" si="68"/>
        <v>ﾌｼﾞｲ ﾅﾂｷ</v>
      </c>
      <c r="M1096" s="772"/>
    </row>
    <row r="1097" spans="2:13" ht="17" customHeight="1">
      <c r="B1097" s="757"/>
      <c r="C1097" s="757" t="s">
        <v>7406</v>
      </c>
      <c r="D1097" s="757" t="s">
        <v>4251</v>
      </c>
      <c r="E1097" s="757" t="s">
        <v>364</v>
      </c>
      <c r="F1097" s="757">
        <v>1</v>
      </c>
      <c r="G1097" s="757">
        <v>3</v>
      </c>
      <c r="H1097" s="649" t="str">
        <f>IF($E1097="","",(VLOOKUP($E1097,所属・種目コード!$B$2:$D$160,3,0)))</f>
        <v>031200</v>
      </c>
      <c r="I1097" t="s">
        <v>3592</v>
      </c>
      <c r="J1097" s="758" t="str">
        <f t="shared" si="69"/>
        <v>花巻湯口中中</v>
      </c>
      <c r="K1097" s="757" t="s">
        <v>3356</v>
      </c>
      <c r="L1097" s="13" t="str">
        <f t="shared" si="68"/>
        <v>ﾌｼﾞﾜﾗ ｼｮｳｺﾞ</v>
      </c>
      <c r="M1097" s="772"/>
    </row>
    <row r="1098" spans="2:13" ht="17" customHeight="1">
      <c r="B1098" s="757"/>
      <c r="C1098" s="757" t="s">
        <v>7407</v>
      </c>
      <c r="D1098" s="757" t="s">
        <v>4252</v>
      </c>
      <c r="E1098" s="757" t="s">
        <v>359</v>
      </c>
      <c r="F1098" s="757">
        <v>1</v>
      </c>
      <c r="G1098" s="757">
        <v>2</v>
      </c>
      <c r="H1098" s="649" t="str">
        <f>IF($E1098="","",(VLOOKUP($E1098,所属・種目コード!$B$2:$D$160,3,0)))</f>
        <v>031195</v>
      </c>
      <c r="I1098" t="s">
        <v>3592</v>
      </c>
      <c r="J1098" s="758" t="str">
        <f t="shared" si="69"/>
        <v>花巻南城中中</v>
      </c>
      <c r="K1098" s="757" t="s">
        <v>3357</v>
      </c>
      <c r="L1098" s="13" t="str">
        <f t="shared" si="68"/>
        <v>ｲﾄｳ ﾀｲｾｲ</v>
      </c>
      <c r="M1098" s="772"/>
    </row>
    <row r="1099" spans="2:13" ht="17" customHeight="1">
      <c r="B1099" s="757"/>
      <c r="C1099" s="757" t="s">
        <v>7408</v>
      </c>
      <c r="D1099" s="757" t="s">
        <v>1529</v>
      </c>
      <c r="E1099" s="757" t="s">
        <v>359</v>
      </c>
      <c r="F1099" s="757">
        <v>1</v>
      </c>
      <c r="G1099" s="757">
        <v>3</v>
      </c>
      <c r="H1099" s="649" t="str">
        <f>IF($E1099="","",(VLOOKUP($E1099,所属・種目コード!$B$2:$D$160,3,0)))</f>
        <v>031195</v>
      </c>
      <c r="I1099" t="s">
        <v>3592</v>
      </c>
      <c r="J1099" s="758" t="str">
        <f t="shared" si="69"/>
        <v>花巻南城中中</v>
      </c>
      <c r="K1099" s="757" t="s">
        <v>2661</v>
      </c>
      <c r="L1099" s="13" t="str">
        <f t="shared" si="68"/>
        <v>ｲﾄｳ ﾋﾛﾄ</v>
      </c>
      <c r="M1099" s="772"/>
    </row>
    <row r="1100" spans="2:13" ht="17" customHeight="1">
      <c r="B1100" s="757"/>
      <c r="C1100" s="757" t="s">
        <v>7852</v>
      </c>
      <c r="D1100" s="757" t="s">
        <v>4253</v>
      </c>
      <c r="E1100" s="757" t="s">
        <v>359</v>
      </c>
      <c r="F1100" s="757">
        <v>1</v>
      </c>
      <c r="G1100" s="757">
        <v>3</v>
      </c>
      <c r="H1100" s="649" t="str">
        <f>IF($E1100="","",(VLOOKUP($E1100,所属・種目コード!$B$2:$D$160,3,0)))</f>
        <v>031195</v>
      </c>
      <c r="I1100" t="s">
        <v>3592</v>
      </c>
      <c r="J1100" s="758" t="str">
        <f t="shared" si="69"/>
        <v>花巻南城中中</v>
      </c>
      <c r="K1100" s="757" t="s">
        <v>3358</v>
      </c>
      <c r="L1100" s="13" t="str">
        <f t="shared" si="68"/>
        <v>ｵﾀﾞｼﾏ ﾕｳﾄ</v>
      </c>
      <c r="M1100" s="772"/>
    </row>
    <row r="1101" spans="2:13" ht="17" customHeight="1">
      <c r="B1101" s="757"/>
      <c r="C1101" s="757" t="s">
        <v>7409</v>
      </c>
      <c r="D1101" s="757" t="s">
        <v>4254</v>
      </c>
      <c r="E1101" s="757" t="s">
        <v>359</v>
      </c>
      <c r="F1101" s="757">
        <v>1</v>
      </c>
      <c r="G1101" s="757">
        <v>2</v>
      </c>
      <c r="H1101" s="649" t="str">
        <f>IF($E1101="","",(VLOOKUP($E1101,所属・種目コード!$B$2:$D$160,3,0)))</f>
        <v>031195</v>
      </c>
      <c r="I1101" t="s">
        <v>3592</v>
      </c>
      <c r="J1101" s="758" t="str">
        <f t="shared" si="69"/>
        <v>花巻南城中中</v>
      </c>
      <c r="K1101" s="757" t="s">
        <v>3359</v>
      </c>
      <c r="L1101" s="13" t="str">
        <f t="shared" si="68"/>
        <v>ｵﾊﾞﾗ ﾕｳﾔ</v>
      </c>
      <c r="M1101" s="772"/>
    </row>
    <row r="1102" spans="2:13" ht="17" customHeight="1">
      <c r="B1102" s="757"/>
      <c r="C1102" s="757" t="s">
        <v>7410</v>
      </c>
      <c r="D1102" s="757" t="s">
        <v>4255</v>
      </c>
      <c r="E1102" s="757" t="s">
        <v>359</v>
      </c>
      <c r="F1102" s="757">
        <v>1</v>
      </c>
      <c r="G1102" s="757">
        <v>3</v>
      </c>
      <c r="H1102" s="649" t="str">
        <f>IF($E1102="","",(VLOOKUP($E1102,所属・種目コード!$B$2:$D$160,3,0)))</f>
        <v>031195</v>
      </c>
      <c r="I1102" t="s">
        <v>3592</v>
      </c>
      <c r="J1102" s="758" t="str">
        <f t="shared" si="69"/>
        <v>花巻南城中中</v>
      </c>
      <c r="K1102" s="757" t="s">
        <v>3360</v>
      </c>
      <c r="L1102" s="13" t="str">
        <f t="shared" si="68"/>
        <v>ｶﾅｻﾞﾜ ｹﾝﾄ</v>
      </c>
      <c r="M1102" s="772"/>
    </row>
    <row r="1103" spans="2:13" ht="17" customHeight="1">
      <c r="B1103" s="757"/>
      <c r="C1103" s="757" t="s">
        <v>7411</v>
      </c>
      <c r="D1103" s="757" t="s">
        <v>4256</v>
      </c>
      <c r="E1103" s="757" t="s">
        <v>359</v>
      </c>
      <c r="F1103" s="757">
        <v>1</v>
      </c>
      <c r="G1103" s="757">
        <v>3</v>
      </c>
      <c r="H1103" s="649" t="str">
        <f>IF($E1103="","",(VLOOKUP($E1103,所属・種目コード!$B$2:$D$160,3,0)))</f>
        <v>031195</v>
      </c>
      <c r="I1103" t="s">
        <v>3592</v>
      </c>
      <c r="J1103" s="758" t="str">
        <f t="shared" si="69"/>
        <v>花巻南城中中</v>
      </c>
      <c r="K1103" s="757" t="s">
        <v>3361</v>
      </c>
      <c r="L1103" s="13" t="str">
        <f t="shared" si="68"/>
        <v>ｶﾜﾑﾗ ﾌｳﾏ</v>
      </c>
      <c r="M1103" s="772"/>
    </row>
    <row r="1104" spans="2:13" ht="17" customHeight="1">
      <c r="B1104" s="757"/>
      <c r="C1104" s="757" t="s">
        <v>7412</v>
      </c>
      <c r="D1104" s="757" t="s">
        <v>1692</v>
      </c>
      <c r="E1104" s="757" t="s">
        <v>359</v>
      </c>
      <c r="F1104" s="757">
        <v>1</v>
      </c>
      <c r="G1104" s="757">
        <v>3</v>
      </c>
      <c r="H1104" s="649" t="str">
        <f>IF($E1104="","",(VLOOKUP($E1104,所属・種目コード!$B$2:$D$160,3,0)))</f>
        <v>031195</v>
      </c>
      <c r="I1104" t="s">
        <v>3592</v>
      </c>
      <c r="J1104" s="758" t="str">
        <f t="shared" si="69"/>
        <v>花巻南城中中</v>
      </c>
      <c r="K1104" s="757" t="s">
        <v>3362</v>
      </c>
      <c r="L1104" s="13" t="str">
        <f t="shared" si="68"/>
        <v>ｸﾏｶﾞｲ ｷｮｳﾘ</v>
      </c>
      <c r="M1104" s="772"/>
    </row>
    <row r="1105" spans="2:13" ht="17" customHeight="1">
      <c r="B1105" s="757"/>
      <c r="C1105" s="757" t="s">
        <v>7413</v>
      </c>
      <c r="D1105" s="757" t="s">
        <v>4257</v>
      </c>
      <c r="E1105" s="757" t="s">
        <v>359</v>
      </c>
      <c r="F1105" s="757">
        <v>1</v>
      </c>
      <c r="G1105" s="757">
        <v>2</v>
      </c>
      <c r="H1105" s="649" t="str">
        <f>IF($E1105="","",(VLOOKUP($E1105,所属・種目コード!$B$2:$D$160,3,0)))</f>
        <v>031195</v>
      </c>
      <c r="I1105" t="s">
        <v>3592</v>
      </c>
      <c r="J1105" s="758" t="str">
        <f t="shared" si="69"/>
        <v>花巻南城中中</v>
      </c>
      <c r="K1105" s="757" t="s">
        <v>3363</v>
      </c>
      <c r="L1105" s="13" t="str">
        <f t="shared" si="68"/>
        <v>ｺﾝﾉ ﾕｳｷ</v>
      </c>
      <c r="M1105" s="772"/>
    </row>
    <row r="1106" spans="2:13" ht="17" customHeight="1">
      <c r="B1106" s="757"/>
      <c r="C1106" s="757" t="s">
        <v>7414</v>
      </c>
      <c r="D1106" s="757" t="s">
        <v>882</v>
      </c>
      <c r="E1106" s="757" t="s">
        <v>359</v>
      </c>
      <c r="F1106" s="757">
        <v>1</v>
      </c>
      <c r="G1106" s="757">
        <v>2</v>
      </c>
      <c r="H1106" s="649" t="str">
        <f>IF($E1106="","",(VLOOKUP($E1106,所属・種目コード!$B$2:$D$160,3,0)))</f>
        <v>031195</v>
      </c>
      <c r="I1106" t="s">
        <v>3592</v>
      </c>
      <c r="J1106" s="758" t="str">
        <f t="shared" si="69"/>
        <v>花巻南城中中</v>
      </c>
      <c r="K1106" s="757" t="s">
        <v>3364</v>
      </c>
      <c r="L1106" s="13" t="str">
        <f t="shared" si="68"/>
        <v>ｻﾄｳ ﾊﾙﾄ</v>
      </c>
      <c r="M1106" s="772"/>
    </row>
    <row r="1107" spans="2:13" ht="17" customHeight="1">
      <c r="B1107" s="757"/>
      <c r="C1107" s="757" t="s">
        <v>7415</v>
      </c>
      <c r="D1107" s="757" t="s">
        <v>4258</v>
      </c>
      <c r="E1107" s="757" t="s">
        <v>359</v>
      </c>
      <c r="F1107" s="757">
        <v>1</v>
      </c>
      <c r="G1107" s="757">
        <v>3</v>
      </c>
      <c r="H1107" s="649" t="str">
        <f>IF($E1107="","",(VLOOKUP($E1107,所属・種目コード!$B$2:$D$160,3,0)))</f>
        <v>031195</v>
      </c>
      <c r="I1107" t="s">
        <v>3592</v>
      </c>
      <c r="J1107" s="758" t="str">
        <f t="shared" si="69"/>
        <v>花巻南城中中</v>
      </c>
      <c r="K1107" s="757" t="s">
        <v>3365</v>
      </c>
      <c r="L1107" s="13" t="str">
        <f t="shared" si="68"/>
        <v>ｼﾗﾌｼﾞ ﾕｳｷ</v>
      </c>
      <c r="M1107" s="772"/>
    </row>
    <row r="1108" spans="2:13" ht="17" customHeight="1">
      <c r="B1108" s="757"/>
      <c r="C1108" s="757" t="s">
        <v>7416</v>
      </c>
      <c r="D1108" s="757" t="s">
        <v>3797</v>
      </c>
      <c r="E1108" s="757" t="s">
        <v>359</v>
      </c>
      <c r="F1108" s="757">
        <v>1</v>
      </c>
      <c r="G1108" s="757">
        <v>3</v>
      </c>
      <c r="H1108" s="649" t="str">
        <f>IF($E1108="","",(VLOOKUP($E1108,所属・種目コード!$B$2:$D$160,3,0)))</f>
        <v>031195</v>
      </c>
      <c r="I1108" t="s">
        <v>3592</v>
      </c>
      <c r="J1108" s="758" t="str">
        <f t="shared" si="69"/>
        <v>花巻南城中中</v>
      </c>
      <c r="K1108" s="757" t="s">
        <v>2698</v>
      </c>
      <c r="L1108" s="13" t="str">
        <f t="shared" si="68"/>
        <v>ﾀｶﾊｼ ﾊﾙｷ</v>
      </c>
      <c r="M1108" s="772"/>
    </row>
    <row r="1109" spans="2:13" ht="17" customHeight="1">
      <c r="B1109" s="757"/>
      <c r="C1109" s="757" t="s">
        <v>7417</v>
      </c>
      <c r="D1109" s="757" t="s">
        <v>4259</v>
      </c>
      <c r="E1109" s="757" t="s">
        <v>359</v>
      </c>
      <c r="F1109" s="757">
        <v>1</v>
      </c>
      <c r="G1109" s="757">
        <v>3</v>
      </c>
      <c r="H1109" s="649" t="str">
        <f>IF($E1109="","",(VLOOKUP($E1109,所属・種目コード!$B$2:$D$160,3,0)))</f>
        <v>031195</v>
      </c>
      <c r="I1109" t="s">
        <v>3592</v>
      </c>
      <c r="J1109" s="758" t="str">
        <f t="shared" si="69"/>
        <v>花巻南城中中</v>
      </c>
      <c r="K1109" s="757" t="s">
        <v>3366</v>
      </c>
      <c r="L1109" s="13" t="str">
        <f t="shared" si="68"/>
        <v>ﾀｶﾔﾏ ﾗｲﾄ</v>
      </c>
      <c r="M1109" s="772"/>
    </row>
    <row r="1110" spans="2:13" ht="17" customHeight="1">
      <c r="B1110" s="757"/>
      <c r="C1110" s="757" t="s">
        <v>7418</v>
      </c>
      <c r="D1110" s="757" t="s">
        <v>4260</v>
      </c>
      <c r="E1110" s="757" t="s">
        <v>359</v>
      </c>
      <c r="F1110" s="757">
        <v>1</v>
      </c>
      <c r="G1110" s="757">
        <v>3</v>
      </c>
      <c r="H1110" s="649" t="str">
        <f>IF($E1110="","",(VLOOKUP($E1110,所属・種目コード!$B$2:$D$160,3,0)))</f>
        <v>031195</v>
      </c>
      <c r="I1110" t="s">
        <v>3592</v>
      </c>
      <c r="J1110" s="758" t="str">
        <f t="shared" si="69"/>
        <v>花巻南城中中</v>
      </c>
      <c r="K1110" s="757" t="s">
        <v>3367</v>
      </c>
      <c r="L1110" s="13" t="str">
        <f t="shared" si="68"/>
        <v>ﾄﾀﾞ ｺｳﾍｲ</v>
      </c>
      <c r="M1110" s="772"/>
    </row>
    <row r="1111" spans="2:13" ht="17" customHeight="1">
      <c r="B1111" s="757"/>
      <c r="C1111" s="757" t="s">
        <v>7419</v>
      </c>
      <c r="D1111" s="757" t="s">
        <v>4261</v>
      </c>
      <c r="E1111" s="757" t="s">
        <v>359</v>
      </c>
      <c r="F1111" s="757">
        <v>1</v>
      </c>
      <c r="G1111" s="757">
        <v>2</v>
      </c>
      <c r="H1111" s="649" t="str">
        <f>IF($E1111="","",(VLOOKUP($E1111,所属・種目コード!$B$2:$D$160,3,0)))</f>
        <v>031195</v>
      </c>
      <c r="I1111" t="s">
        <v>3592</v>
      </c>
      <c r="J1111" s="758" t="str">
        <f t="shared" si="69"/>
        <v>花巻南城中中</v>
      </c>
      <c r="K1111" s="757" t="s">
        <v>3368</v>
      </c>
      <c r="L1111" s="13" t="str">
        <f t="shared" si="68"/>
        <v>ﾍﾗｲ ｿｳﾏ</v>
      </c>
      <c r="M1111" s="772"/>
    </row>
    <row r="1112" spans="2:13" ht="17" customHeight="1">
      <c r="B1112" s="757"/>
      <c r="C1112" s="757" t="s">
        <v>7420</v>
      </c>
      <c r="D1112" s="757" t="s">
        <v>1569</v>
      </c>
      <c r="E1112" s="757" t="s">
        <v>360</v>
      </c>
      <c r="F1112" s="757">
        <v>1</v>
      </c>
      <c r="G1112" s="757">
        <v>2</v>
      </c>
      <c r="H1112" s="649" t="str">
        <f>IF($E1112="","",(VLOOKUP($E1112,所属・種目コード!$B$2:$D$160,3,0)))</f>
        <v>031196</v>
      </c>
      <c r="I1112" t="s">
        <v>3592</v>
      </c>
      <c r="J1112" s="758" t="str">
        <f t="shared" si="69"/>
        <v>花巻北中中</v>
      </c>
      <c r="K1112" s="757" t="s">
        <v>3369</v>
      </c>
      <c r="L1112" s="13" t="str">
        <f t="shared" si="68"/>
        <v>ｺﾞﾄｳ ﾅｵｷ</v>
      </c>
      <c r="M1112" s="772"/>
    </row>
    <row r="1113" spans="2:13" ht="17" customHeight="1">
      <c r="B1113" s="757"/>
      <c r="C1113" s="757" t="s">
        <v>7421</v>
      </c>
      <c r="D1113" s="757" t="s">
        <v>4262</v>
      </c>
      <c r="E1113" s="757" t="s">
        <v>156</v>
      </c>
      <c r="F1113" s="757">
        <v>1</v>
      </c>
      <c r="G1113" s="757">
        <v>3</v>
      </c>
      <c r="H1113" s="649" t="str">
        <f>IF($E1113="","",(VLOOKUP($E1113,所属・種目コード!$B$2:$D$160,3,0)))</f>
        <v>031133</v>
      </c>
      <c r="I1113" t="s">
        <v>3592</v>
      </c>
      <c r="J1113" s="758" t="str">
        <f t="shared" si="69"/>
        <v>岩大附属中中</v>
      </c>
      <c r="K1113" s="757" t="s">
        <v>3370</v>
      </c>
      <c r="L1113" s="13" t="str">
        <f t="shared" si="68"/>
        <v>ｱｶｻｶ ﾕｳｷ</v>
      </c>
      <c r="M1113" s="772"/>
    </row>
    <row r="1114" spans="2:13" ht="17" customHeight="1">
      <c r="B1114" s="757"/>
      <c r="C1114" s="757" t="s">
        <v>7422</v>
      </c>
      <c r="D1114" s="757" t="s">
        <v>1517</v>
      </c>
      <c r="E1114" s="757" t="s">
        <v>156</v>
      </c>
      <c r="F1114" s="757">
        <v>1</v>
      </c>
      <c r="G1114" s="757">
        <v>2</v>
      </c>
      <c r="H1114" s="649" t="str">
        <f>IF($E1114="","",(VLOOKUP($E1114,所属・種目コード!$B$2:$D$160,3,0)))</f>
        <v>031133</v>
      </c>
      <c r="I1114" t="s">
        <v>3592</v>
      </c>
      <c r="J1114" s="758" t="str">
        <f t="shared" si="69"/>
        <v>岩大附属中中</v>
      </c>
      <c r="K1114" s="757" t="s">
        <v>3371</v>
      </c>
      <c r="L1114" s="13" t="str">
        <f t="shared" si="68"/>
        <v>ｲﾀﾊﾞｼ ｹｲ</v>
      </c>
      <c r="M1114" s="772"/>
    </row>
    <row r="1115" spans="2:13" ht="17" customHeight="1">
      <c r="B1115" s="757"/>
      <c r="C1115" s="757" t="s">
        <v>7423</v>
      </c>
      <c r="D1115" s="757" t="s">
        <v>4263</v>
      </c>
      <c r="E1115" s="757" t="s">
        <v>156</v>
      </c>
      <c r="F1115" s="757">
        <v>1</v>
      </c>
      <c r="G1115" s="757">
        <v>3</v>
      </c>
      <c r="H1115" s="649" t="str">
        <f>IF($E1115="","",(VLOOKUP($E1115,所属・種目コード!$B$2:$D$160,3,0)))</f>
        <v>031133</v>
      </c>
      <c r="I1115" t="s">
        <v>3592</v>
      </c>
      <c r="J1115" s="758" t="str">
        <f t="shared" si="69"/>
        <v>岩大附属中中</v>
      </c>
      <c r="K1115" s="757" t="s">
        <v>3372</v>
      </c>
      <c r="L1115" s="13" t="str">
        <f t="shared" si="68"/>
        <v>ｲﾄｳ ﾏｻﾀｶ</v>
      </c>
      <c r="M1115" s="772"/>
    </row>
    <row r="1116" spans="2:13" ht="17" customHeight="1">
      <c r="B1116" s="757"/>
      <c r="C1116" s="757" t="s">
        <v>7853</v>
      </c>
      <c r="D1116" s="757" t="s">
        <v>4264</v>
      </c>
      <c r="E1116" s="757" t="s">
        <v>156</v>
      </c>
      <c r="F1116" s="757">
        <v>1</v>
      </c>
      <c r="G1116" s="757">
        <v>3</v>
      </c>
      <c r="H1116" s="649" t="str">
        <f>IF($E1116="","",(VLOOKUP($E1116,所属・種目コード!$B$2:$D$160,3,0)))</f>
        <v>031133</v>
      </c>
      <c r="I1116" t="s">
        <v>3592</v>
      </c>
      <c r="J1116" s="758" t="str">
        <f t="shared" si="69"/>
        <v>岩大附属中中</v>
      </c>
      <c r="K1116" s="757" t="s">
        <v>3373</v>
      </c>
      <c r="L1116" s="13" t="str">
        <f t="shared" si="68"/>
        <v>ｵｵｼﾀﾞ ﾕｳﾘ</v>
      </c>
      <c r="M1116" s="772"/>
    </row>
    <row r="1117" spans="2:13" ht="17" customHeight="1">
      <c r="B1117" s="757"/>
      <c r="C1117" s="757" t="s">
        <v>7854</v>
      </c>
      <c r="D1117" s="757" t="s">
        <v>4265</v>
      </c>
      <c r="E1117" s="757" t="s">
        <v>156</v>
      </c>
      <c r="F1117" s="757">
        <v>1</v>
      </c>
      <c r="G1117" s="757">
        <v>3</v>
      </c>
      <c r="H1117" s="649" t="str">
        <f>IF($E1117="","",(VLOOKUP($E1117,所属・種目コード!$B$2:$D$160,3,0)))</f>
        <v>031133</v>
      </c>
      <c r="I1117" t="s">
        <v>3592</v>
      </c>
      <c r="J1117" s="758" t="str">
        <f t="shared" si="69"/>
        <v>岩大附属中中</v>
      </c>
      <c r="K1117" s="757" t="s">
        <v>3374</v>
      </c>
      <c r="L1117" s="13" t="str">
        <f t="shared" si="68"/>
        <v>ｵﾀﾞｷﾞﾘ ｴｲﾄ</v>
      </c>
      <c r="M1117" s="772"/>
    </row>
    <row r="1118" spans="2:13" ht="17" customHeight="1">
      <c r="B1118" s="757"/>
      <c r="C1118" s="757" t="s">
        <v>7424</v>
      </c>
      <c r="D1118" s="757" t="s">
        <v>4266</v>
      </c>
      <c r="E1118" s="757" t="s">
        <v>156</v>
      </c>
      <c r="F1118" s="757">
        <v>1</v>
      </c>
      <c r="G1118" s="757">
        <v>3</v>
      </c>
      <c r="H1118" s="649" t="str">
        <f>IF($E1118="","",(VLOOKUP($E1118,所属・種目コード!$B$2:$D$160,3,0)))</f>
        <v>031133</v>
      </c>
      <c r="I1118" t="s">
        <v>3592</v>
      </c>
      <c r="J1118" s="758" t="str">
        <f t="shared" si="69"/>
        <v>岩大附属中中</v>
      </c>
      <c r="K1118" s="757" t="s">
        <v>3375</v>
      </c>
      <c r="L1118" s="13" t="str">
        <f t="shared" si="68"/>
        <v>ｶﾜﾑﾗ ｺｳﾔ</v>
      </c>
      <c r="M1118" s="772"/>
    </row>
    <row r="1119" spans="2:13" ht="17" customHeight="1">
      <c r="B1119" s="757"/>
      <c r="C1119" s="757" t="s">
        <v>7425</v>
      </c>
      <c r="D1119" s="757" t="s">
        <v>1518</v>
      </c>
      <c r="E1119" s="757" t="s">
        <v>156</v>
      </c>
      <c r="F1119" s="757">
        <v>1</v>
      </c>
      <c r="G1119" s="757">
        <v>2</v>
      </c>
      <c r="H1119" s="649" t="str">
        <f>IF($E1119="","",(VLOOKUP($E1119,所属・種目コード!$B$2:$D$160,3,0)))</f>
        <v>031133</v>
      </c>
      <c r="I1119" t="s">
        <v>3592</v>
      </c>
      <c r="J1119" s="758" t="str">
        <f t="shared" si="69"/>
        <v>岩大附属中中</v>
      </c>
      <c r="K1119" s="757" t="s">
        <v>3376</v>
      </c>
      <c r="L1119" s="13" t="str">
        <f t="shared" si="68"/>
        <v>ｸﾄﾞｳ ﾔﾏﾄ</v>
      </c>
      <c r="M1119" s="772"/>
    </row>
    <row r="1120" spans="2:13" ht="17" customHeight="1">
      <c r="B1120" s="757"/>
      <c r="C1120" s="757" t="s">
        <v>7426</v>
      </c>
      <c r="D1120" s="757" t="s">
        <v>1515</v>
      </c>
      <c r="E1120" s="757" t="s">
        <v>156</v>
      </c>
      <c r="F1120" s="757">
        <v>1</v>
      </c>
      <c r="G1120" s="757">
        <v>3</v>
      </c>
      <c r="H1120" s="649" t="str">
        <f>IF($E1120="","",(VLOOKUP($E1120,所属・種目コード!$B$2:$D$160,3,0)))</f>
        <v>031133</v>
      </c>
      <c r="I1120" t="s">
        <v>3592</v>
      </c>
      <c r="J1120" s="758" t="str">
        <f t="shared" si="69"/>
        <v>岩大附属中中</v>
      </c>
      <c r="K1120" s="757" t="s">
        <v>3377</v>
      </c>
      <c r="L1120" s="13" t="str">
        <f t="shared" si="68"/>
        <v>ﾀﾝﾉ ﾏｻﾄ</v>
      </c>
      <c r="M1120" s="772"/>
    </row>
    <row r="1121" spans="2:13" ht="17" customHeight="1">
      <c r="B1121" s="757"/>
      <c r="C1121" s="757" t="s">
        <v>7427</v>
      </c>
      <c r="D1121" s="757" t="s">
        <v>1519</v>
      </c>
      <c r="E1121" s="757" t="s">
        <v>156</v>
      </c>
      <c r="F1121" s="757">
        <v>1</v>
      </c>
      <c r="G1121" s="757">
        <v>2</v>
      </c>
      <c r="H1121" s="649" t="str">
        <f>IF($E1121="","",(VLOOKUP($E1121,所属・種目コード!$B$2:$D$160,3,0)))</f>
        <v>031133</v>
      </c>
      <c r="I1121" t="s">
        <v>3592</v>
      </c>
      <c r="J1121" s="758" t="str">
        <f t="shared" si="69"/>
        <v>岩大附属中中</v>
      </c>
      <c r="K1121" s="757" t="s">
        <v>3378</v>
      </c>
      <c r="L1121" s="13" t="str">
        <f t="shared" si="68"/>
        <v>ﾁﾀﾞ ﾘｭｳｼﾞｭ</v>
      </c>
      <c r="M1121" s="772"/>
    </row>
    <row r="1122" spans="2:13" ht="17" customHeight="1">
      <c r="B1122" s="757"/>
      <c r="C1122" s="757" t="s">
        <v>7428</v>
      </c>
      <c r="D1122" s="757" t="s">
        <v>1516</v>
      </c>
      <c r="E1122" s="757" t="s">
        <v>156</v>
      </c>
      <c r="F1122" s="757">
        <v>1</v>
      </c>
      <c r="G1122" s="757">
        <v>3</v>
      </c>
      <c r="H1122" s="649" t="str">
        <f>IF($E1122="","",(VLOOKUP($E1122,所属・種目コード!$B$2:$D$160,3,0)))</f>
        <v>031133</v>
      </c>
      <c r="I1122" t="s">
        <v>3592</v>
      </c>
      <c r="J1122" s="758" t="str">
        <f t="shared" si="69"/>
        <v>岩大附属中中</v>
      </c>
      <c r="K1122" s="757" t="s">
        <v>3379</v>
      </c>
      <c r="L1122" s="13" t="str">
        <f t="shared" si="68"/>
        <v>ﾊﾞﾊﾞ ﾘｾ</v>
      </c>
      <c r="M1122" s="772"/>
    </row>
    <row r="1123" spans="2:13" ht="17" customHeight="1">
      <c r="B1123" s="757"/>
      <c r="C1123" s="757" t="s">
        <v>7429</v>
      </c>
      <c r="D1123" s="757" t="s">
        <v>4267</v>
      </c>
      <c r="E1123" s="757" t="s">
        <v>156</v>
      </c>
      <c r="F1123" s="757">
        <v>1</v>
      </c>
      <c r="G1123" s="757">
        <v>2</v>
      </c>
      <c r="H1123" s="649" t="str">
        <f>IF($E1123="","",(VLOOKUP($E1123,所属・種目コード!$B$2:$D$160,3,0)))</f>
        <v>031133</v>
      </c>
      <c r="I1123" t="s">
        <v>3592</v>
      </c>
      <c r="J1123" s="758" t="str">
        <f t="shared" si="69"/>
        <v>岩大附属中中</v>
      </c>
      <c r="K1123" s="757" t="s">
        <v>3380</v>
      </c>
      <c r="L1123" s="13" t="str">
        <f t="shared" si="68"/>
        <v>ﾊﾏﾀﾞ ﾏｻﾋﾄ</v>
      </c>
      <c r="M1123" s="772"/>
    </row>
    <row r="1124" spans="2:13" ht="17" customHeight="1">
      <c r="B1124" s="757"/>
      <c r="C1124" s="757" t="s">
        <v>7855</v>
      </c>
      <c r="D1124" s="757" t="s">
        <v>4268</v>
      </c>
      <c r="E1124" s="757" t="s">
        <v>156</v>
      </c>
      <c r="F1124" s="757">
        <v>1</v>
      </c>
      <c r="G1124" s="757">
        <v>3</v>
      </c>
      <c r="H1124" s="649" t="str">
        <f>IF($E1124="","",(VLOOKUP($E1124,所属・種目コード!$B$2:$D$160,3,0)))</f>
        <v>031133</v>
      </c>
      <c r="I1124" t="s">
        <v>3592</v>
      </c>
      <c r="J1124" s="758" t="str">
        <f t="shared" si="69"/>
        <v>岩大附属中中</v>
      </c>
      <c r="K1124" s="757" t="s">
        <v>3381</v>
      </c>
      <c r="L1124" s="13" t="str">
        <f t="shared" si="68"/>
        <v>ﾔﾏﾀﾞ ｼｭﾝﾀﾛｳ</v>
      </c>
      <c r="M1124" s="772"/>
    </row>
    <row r="1125" spans="2:13" ht="17" customHeight="1">
      <c r="B1125" s="757"/>
      <c r="C1125" s="757" t="s">
        <v>7430</v>
      </c>
      <c r="D1125" s="757" t="s">
        <v>4269</v>
      </c>
      <c r="E1125" s="757" t="s">
        <v>378</v>
      </c>
      <c r="F1125" s="757">
        <v>1</v>
      </c>
      <c r="G1125" s="757">
        <v>2</v>
      </c>
      <c r="H1125" s="649" t="str">
        <f>IF($E1125="","",(VLOOKUP($E1125,所属・種目コード!$B$2:$D$160,3,0)))</f>
        <v>031215</v>
      </c>
      <c r="I1125" t="s">
        <v>3592</v>
      </c>
      <c r="J1125" s="758" t="str">
        <f t="shared" si="69"/>
        <v>宮古花輪中中</v>
      </c>
      <c r="K1125" s="757" t="s">
        <v>3382</v>
      </c>
      <c r="L1125" s="13" t="str">
        <f t="shared" si="68"/>
        <v>ﾌｼﾞﾀ ﾕﾂﾞｷ</v>
      </c>
      <c r="M1125" s="772"/>
    </row>
    <row r="1126" spans="2:13" ht="17" customHeight="1">
      <c r="B1126" s="757"/>
      <c r="C1126" s="757" t="s">
        <v>7856</v>
      </c>
      <c r="D1126" s="757" t="s">
        <v>4270</v>
      </c>
      <c r="E1126" s="757" t="s">
        <v>372</v>
      </c>
      <c r="F1126" s="757">
        <v>1</v>
      </c>
      <c r="G1126" s="757">
        <v>1</v>
      </c>
      <c r="H1126" s="649" t="str">
        <f>IF($E1126="","",(VLOOKUP($E1126,所属・種目コード!$B$2:$D$160,3,0)))</f>
        <v>031209</v>
      </c>
      <c r="I1126" t="s">
        <v>3592</v>
      </c>
      <c r="J1126" s="758" t="str">
        <f t="shared" si="69"/>
        <v>宮古崎山中中</v>
      </c>
      <c r="K1126" s="757" t="s">
        <v>3383</v>
      </c>
      <c r="L1126" s="13" t="str">
        <f t="shared" si="68"/>
        <v>ﾔﾏｸﾞﾁ ﾘｭｳﾉｽｹ</v>
      </c>
      <c r="M1126" s="772"/>
    </row>
    <row r="1127" spans="2:13" ht="17" customHeight="1">
      <c r="B1127" s="757"/>
      <c r="C1127" s="757" t="s">
        <v>7857</v>
      </c>
      <c r="D1127" s="757" t="s">
        <v>4271</v>
      </c>
      <c r="E1127" s="757" t="s">
        <v>214</v>
      </c>
      <c r="F1127" s="757">
        <v>1</v>
      </c>
      <c r="G1127" s="757">
        <v>1</v>
      </c>
      <c r="H1127" s="649" t="str">
        <f>IF($E1127="","",(VLOOKUP($E1127,所属・種目コード!$B$2:$D$160,3,0)))</f>
        <v>031145</v>
      </c>
      <c r="I1127" t="s">
        <v>3592</v>
      </c>
      <c r="J1127" s="758" t="str">
        <f t="shared" si="69"/>
        <v>金ケ崎中中</v>
      </c>
      <c r="K1127" s="757" t="s">
        <v>3384</v>
      </c>
      <c r="L1127" s="13" t="str">
        <f t="shared" si="68"/>
        <v>ｴﾝﾀ ｱｽﾄ</v>
      </c>
      <c r="M1127" s="772"/>
    </row>
    <row r="1128" spans="2:13" ht="17" customHeight="1">
      <c r="B1128" s="757"/>
      <c r="C1128" s="757" t="s">
        <v>7431</v>
      </c>
      <c r="D1128" s="757" t="s">
        <v>4272</v>
      </c>
      <c r="E1128" s="757" t="s">
        <v>214</v>
      </c>
      <c r="F1128" s="757">
        <v>1</v>
      </c>
      <c r="G1128" s="757">
        <v>1</v>
      </c>
      <c r="H1128" s="649" t="str">
        <f>IF($E1128="","",(VLOOKUP($E1128,所属・種目コード!$B$2:$D$160,3,0)))</f>
        <v>031145</v>
      </c>
      <c r="I1128" t="s">
        <v>3592</v>
      </c>
      <c r="J1128" s="758" t="str">
        <f t="shared" si="69"/>
        <v>金ケ崎中中</v>
      </c>
      <c r="K1128" s="757" t="s">
        <v>3385</v>
      </c>
      <c r="L1128" s="13" t="str">
        <f t="shared" si="68"/>
        <v>ｵｲｶﾜ ﾋﾛﾄ</v>
      </c>
      <c r="M1128" s="772"/>
    </row>
    <row r="1129" spans="2:13" ht="17" customHeight="1">
      <c r="B1129" s="757"/>
      <c r="C1129" s="757" t="s">
        <v>7432</v>
      </c>
      <c r="D1129" s="757" t="s">
        <v>4273</v>
      </c>
      <c r="E1129" s="757" t="s">
        <v>214</v>
      </c>
      <c r="F1129" s="757">
        <v>1</v>
      </c>
      <c r="G1129" s="757">
        <v>1</v>
      </c>
      <c r="H1129" s="649" t="str">
        <f>IF($E1129="","",(VLOOKUP($E1129,所属・種目コード!$B$2:$D$160,3,0)))</f>
        <v>031145</v>
      </c>
      <c r="I1129" t="s">
        <v>3592</v>
      </c>
      <c r="J1129" s="758" t="str">
        <f t="shared" si="69"/>
        <v>金ケ崎中中</v>
      </c>
      <c r="K1129" s="757" t="s">
        <v>3386</v>
      </c>
      <c r="L1129" s="13" t="str">
        <f t="shared" si="68"/>
        <v>ｵﾊﾞﾗ ﾀｸﾄ</v>
      </c>
      <c r="M1129" s="772"/>
    </row>
    <row r="1130" spans="2:13" ht="17" customHeight="1">
      <c r="B1130" s="757"/>
      <c r="C1130" s="757" t="s">
        <v>7433</v>
      </c>
      <c r="D1130" s="757" t="s">
        <v>4274</v>
      </c>
      <c r="E1130" s="757" t="s">
        <v>214</v>
      </c>
      <c r="F1130" s="757">
        <v>1</v>
      </c>
      <c r="G1130" s="757">
        <v>1</v>
      </c>
      <c r="H1130" s="649" t="str">
        <f>IF($E1130="","",(VLOOKUP($E1130,所属・種目コード!$B$2:$D$160,3,0)))</f>
        <v>031145</v>
      </c>
      <c r="I1130" t="s">
        <v>3592</v>
      </c>
      <c r="J1130" s="758" t="str">
        <f t="shared" si="69"/>
        <v>金ケ崎中中</v>
      </c>
      <c r="K1130" s="757" t="s">
        <v>3387</v>
      </c>
      <c r="L1130" s="13" t="str">
        <f t="shared" si="68"/>
        <v>ｷｸﾁ ｼｭｳﾄ</v>
      </c>
      <c r="M1130" s="772"/>
    </row>
    <row r="1131" spans="2:13" ht="17" customHeight="1">
      <c r="B1131" s="757"/>
      <c r="C1131" s="757" t="s">
        <v>7434</v>
      </c>
      <c r="D1131" s="757" t="s">
        <v>4275</v>
      </c>
      <c r="E1131" s="757" t="s">
        <v>214</v>
      </c>
      <c r="F1131" s="757">
        <v>1</v>
      </c>
      <c r="G1131" s="757">
        <v>1</v>
      </c>
      <c r="H1131" s="649" t="str">
        <f>IF($E1131="","",(VLOOKUP($E1131,所属・種目コード!$B$2:$D$160,3,0)))</f>
        <v>031145</v>
      </c>
      <c r="I1131" t="s">
        <v>3592</v>
      </c>
      <c r="J1131" s="758" t="str">
        <f t="shared" si="69"/>
        <v>金ケ崎中中</v>
      </c>
      <c r="K1131" s="757" t="s">
        <v>3388</v>
      </c>
      <c r="L1131" s="13" t="str">
        <f t="shared" si="68"/>
        <v>ｷｸﾁ ﾊﾙｷ</v>
      </c>
      <c r="M1131" s="772"/>
    </row>
    <row r="1132" spans="2:13" ht="17" customHeight="1">
      <c r="B1132" s="757"/>
      <c r="C1132" s="757" t="s">
        <v>7435</v>
      </c>
      <c r="D1132" s="757" t="s">
        <v>4276</v>
      </c>
      <c r="E1132" s="757" t="s">
        <v>214</v>
      </c>
      <c r="F1132" s="757">
        <v>1</v>
      </c>
      <c r="G1132" s="757">
        <v>1</v>
      </c>
      <c r="H1132" s="649" t="str">
        <f>IF($E1132="","",(VLOOKUP($E1132,所属・種目コード!$B$2:$D$160,3,0)))</f>
        <v>031145</v>
      </c>
      <c r="I1132" t="s">
        <v>3592</v>
      </c>
      <c r="J1132" s="758" t="str">
        <f t="shared" si="69"/>
        <v>金ケ崎中中</v>
      </c>
      <c r="K1132" s="757" t="s">
        <v>3389</v>
      </c>
      <c r="L1132" s="13" t="str">
        <f t="shared" si="68"/>
        <v>ｻｶﾓﾄ ﾕｳｾｲ</v>
      </c>
      <c r="M1132" s="772"/>
    </row>
    <row r="1133" spans="2:13" ht="17" customHeight="1">
      <c r="B1133" s="757"/>
      <c r="C1133" s="757" t="s">
        <v>7858</v>
      </c>
      <c r="D1133" s="757" t="s">
        <v>4277</v>
      </c>
      <c r="E1133" s="757" t="s">
        <v>214</v>
      </c>
      <c r="F1133" s="757">
        <v>1</v>
      </c>
      <c r="G1133" s="757">
        <v>1</v>
      </c>
      <c r="H1133" s="649" t="str">
        <f>IF($E1133="","",(VLOOKUP($E1133,所属・種目コード!$B$2:$D$160,3,0)))</f>
        <v>031145</v>
      </c>
      <c r="I1133" t="s">
        <v>3592</v>
      </c>
      <c r="J1133" s="758" t="str">
        <f t="shared" si="69"/>
        <v>金ケ崎中中</v>
      </c>
      <c r="K1133" s="757" t="s">
        <v>3390</v>
      </c>
      <c r="L1133" s="13" t="str">
        <f t="shared" si="68"/>
        <v>ｻｻｷ ﾔｽﾋﾛ</v>
      </c>
      <c r="M1133" s="772"/>
    </row>
    <row r="1134" spans="2:13" ht="17" customHeight="1">
      <c r="B1134" s="757"/>
      <c r="C1134" s="757" t="s">
        <v>7436</v>
      </c>
      <c r="D1134" s="757" t="s">
        <v>4278</v>
      </c>
      <c r="E1134" s="757" t="s">
        <v>214</v>
      </c>
      <c r="F1134" s="757">
        <v>1</v>
      </c>
      <c r="G1134" s="757">
        <v>1</v>
      </c>
      <c r="H1134" s="649" t="str">
        <f>IF($E1134="","",(VLOOKUP($E1134,所属・種目コード!$B$2:$D$160,3,0)))</f>
        <v>031145</v>
      </c>
      <c r="I1134" t="s">
        <v>3592</v>
      </c>
      <c r="J1134" s="758" t="str">
        <f t="shared" si="69"/>
        <v>金ケ崎中中</v>
      </c>
      <c r="K1134" s="757" t="s">
        <v>3391</v>
      </c>
      <c r="L1134" s="13" t="str">
        <f t="shared" si="68"/>
        <v>ｼﾗﾀ ｲｯｻ</v>
      </c>
      <c r="M1134" s="772"/>
    </row>
    <row r="1135" spans="2:13" ht="17" customHeight="1">
      <c r="B1135" s="757"/>
      <c r="C1135" s="757" t="s">
        <v>7437</v>
      </c>
      <c r="D1135" s="757" t="s">
        <v>4279</v>
      </c>
      <c r="E1135" s="757" t="s">
        <v>214</v>
      </c>
      <c r="F1135" s="757">
        <v>1</v>
      </c>
      <c r="G1135" s="757">
        <v>1</v>
      </c>
      <c r="H1135" s="649" t="str">
        <f>IF($E1135="","",(VLOOKUP($E1135,所属・種目コード!$B$2:$D$160,3,0)))</f>
        <v>031145</v>
      </c>
      <c r="I1135" t="s">
        <v>3592</v>
      </c>
      <c r="J1135" s="758" t="str">
        <f t="shared" si="69"/>
        <v>金ケ崎中中</v>
      </c>
      <c r="K1135" s="757" t="s">
        <v>3392</v>
      </c>
      <c r="L1135" s="13" t="str">
        <f t="shared" si="68"/>
        <v>ﾀｶﾊｼ ﾘｵｳ</v>
      </c>
      <c r="M1135" s="772"/>
    </row>
    <row r="1136" spans="2:13" ht="17" customHeight="1">
      <c r="B1136" s="757"/>
      <c r="C1136" s="757" t="s">
        <v>7438</v>
      </c>
      <c r="D1136" s="757" t="s">
        <v>4280</v>
      </c>
      <c r="E1136" s="757" t="s">
        <v>214</v>
      </c>
      <c r="F1136" s="757">
        <v>1</v>
      </c>
      <c r="G1136" s="757">
        <v>1</v>
      </c>
      <c r="H1136" s="649" t="str">
        <f>IF($E1136="","",(VLOOKUP($E1136,所属・種目コード!$B$2:$D$160,3,0)))</f>
        <v>031145</v>
      </c>
      <c r="I1136" t="s">
        <v>3592</v>
      </c>
      <c r="J1136" s="758" t="str">
        <f t="shared" si="69"/>
        <v>金ケ崎中中</v>
      </c>
      <c r="K1136" s="757" t="s">
        <v>3393</v>
      </c>
      <c r="L1136" s="13" t="str">
        <f t="shared" si="68"/>
        <v>ﾖｺﾀ ｱｲﾄ</v>
      </c>
      <c r="M1136" s="772"/>
    </row>
    <row r="1137" spans="2:13" ht="17" customHeight="1">
      <c r="B1137" s="757"/>
      <c r="C1137" s="757" t="s">
        <v>7439</v>
      </c>
      <c r="D1137" s="757" t="s">
        <v>4281</v>
      </c>
      <c r="E1137" s="757" t="s">
        <v>296</v>
      </c>
      <c r="F1137" s="757">
        <v>1</v>
      </c>
      <c r="G1137" s="757">
        <v>2</v>
      </c>
      <c r="H1137" s="649" t="str">
        <f>IF($E1137="","",(VLOOKUP($E1137,所属・種目コード!$B$2:$D$160,3,0)))</f>
        <v>031166</v>
      </c>
      <c r="I1137" t="s">
        <v>3592</v>
      </c>
      <c r="J1137" s="758" t="str">
        <f t="shared" si="69"/>
        <v>九戸中中</v>
      </c>
      <c r="K1137" s="757" t="s">
        <v>3394</v>
      </c>
      <c r="L1137" s="13" t="str">
        <f t="shared" si="68"/>
        <v>ｵｵｻｷ ﾋﾃﾞﾄ</v>
      </c>
      <c r="M1137" s="772"/>
    </row>
    <row r="1138" spans="2:13" ht="17" customHeight="1">
      <c r="B1138" s="757"/>
      <c r="C1138" s="757" t="s">
        <v>7440</v>
      </c>
      <c r="D1138" s="757" t="s">
        <v>4282</v>
      </c>
      <c r="E1138" s="757" t="s">
        <v>296</v>
      </c>
      <c r="F1138" s="757">
        <v>1</v>
      </c>
      <c r="G1138" s="757">
        <v>2</v>
      </c>
      <c r="H1138" s="649" t="str">
        <f>IF($E1138="","",(VLOOKUP($E1138,所属・種目コード!$B$2:$D$160,3,0)))</f>
        <v>031166</v>
      </c>
      <c r="I1138" t="s">
        <v>3592</v>
      </c>
      <c r="J1138" s="758" t="str">
        <f t="shared" si="69"/>
        <v>九戸中中</v>
      </c>
      <c r="K1138" s="757" t="s">
        <v>3395</v>
      </c>
      <c r="L1138" s="13" t="str">
        <f t="shared" si="68"/>
        <v>ｵｵﾊﾀ ﾘｭｳﾄ</v>
      </c>
      <c r="M1138" s="772"/>
    </row>
    <row r="1139" spans="2:13" ht="17" customHeight="1">
      <c r="B1139" s="757"/>
      <c r="C1139" s="757" t="s">
        <v>7441</v>
      </c>
      <c r="D1139" s="757" t="s">
        <v>4283</v>
      </c>
      <c r="E1139" s="757" t="s">
        <v>296</v>
      </c>
      <c r="F1139" s="757">
        <v>1</v>
      </c>
      <c r="G1139" s="757">
        <v>2</v>
      </c>
      <c r="H1139" s="649" t="str">
        <f>IF($E1139="","",(VLOOKUP($E1139,所属・種目コード!$B$2:$D$160,3,0)))</f>
        <v>031166</v>
      </c>
      <c r="I1139" t="s">
        <v>3592</v>
      </c>
      <c r="J1139" s="758" t="str">
        <f t="shared" si="69"/>
        <v>九戸中中</v>
      </c>
      <c r="K1139" s="757" t="s">
        <v>3396</v>
      </c>
      <c r="L1139" s="13" t="str">
        <f t="shared" si="68"/>
        <v>ｶﾜﾊﾗ ｶｲﾄ</v>
      </c>
      <c r="M1139" s="772"/>
    </row>
    <row r="1140" spans="2:13" ht="17" customHeight="1">
      <c r="B1140" s="757"/>
      <c r="C1140" s="757" t="s">
        <v>7442</v>
      </c>
      <c r="D1140" s="757" t="s">
        <v>4284</v>
      </c>
      <c r="E1140" s="757" t="s">
        <v>296</v>
      </c>
      <c r="F1140" s="757">
        <v>1</v>
      </c>
      <c r="G1140" s="757">
        <v>2</v>
      </c>
      <c r="H1140" s="649" t="str">
        <f>IF($E1140="","",(VLOOKUP($E1140,所属・種目コード!$B$2:$D$160,3,0)))</f>
        <v>031166</v>
      </c>
      <c r="I1140" t="s">
        <v>3592</v>
      </c>
      <c r="J1140" s="758" t="str">
        <f t="shared" si="69"/>
        <v>九戸中中</v>
      </c>
      <c r="K1140" s="757" t="s">
        <v>3397</v>
      </c>
      <c r="L1140" s="13" t="str">
        <f t="shared" si="68"/>
        <v>ｻｲﾄｳ ﾄﾓﾋﾛ</v>
      </c>
      <c r="M1140" s="772"/>
    </row>
    <row r="1141" spans="2:13" ht="17" customHeight="1">
      <c r="B1141" s="757"/>
      <c r="C1141" s="757" t="s">
        <v>7859</v>
      </c>
      <c r="D1141" s="757" t="s">
        <v>4285</v>
      </c>
      <c r="E1141" s="757" t="s">
        <v>296</v>
      </c>
      <c r="F1141" s="757">
        <v>1</v>
      </c>
      <c r="G1141" s="757">
        <v>3</v>
      </c>
      <c r="H1141" s="649" t="str">
        <f>IF($E1141="","",(VLOOKUP($E1141,所属・種目コード!$B$2:$D$160,3,0)))</f>
        <v>031166</v>
      </c>
      <c r="I1141" t="s">
        <v>3592</v>
      </c>
      <c r="J1141" s="758" t="str">
        <f t="shared" si="69"/>
        <v>九戸中中</v>
      </c>
      <c r="K1141" s="757" t="s">
        <v>3398</v>
      </c>
      <c r="L1141" s="13" t="str">
        <f t="shared" si="68"/>
        <v>ｼﾓｼﾞｮｳﾐﾁ ﾕｳｷ</v>
      </c>
      <c r="M1141" s="772"/>
    </row>
    <row r="1142" spans="2:13" ht="17" customHeight="1">
      <c r="B1142" s="757"/>
      <c r="C1142" s="757" t="s">
        <v>7905</v>
      </c>
      <c r="D1142" s="757" t="s">
        <v>4286</v>
      </c>
      <c r="E1142" s="757" t="s">
        <v>296</v>
      </c>
      <c r="F1142" s="757">
        <v>1</v>
      </c>
      <c r="G1142" s="757">
        <v>2</v>
      </c>
      <c r="H1142" s="649" t="str">
        <f>IF($E1142="","",(VLOOKUP($E1142,所属・種目コード!$B$2:$D$160,3,0)))</f>
        <v>031166</v>
      </c>
      <c r="I1142" t="s">
        <v>3592</v>
      </c>
      <c r="J1142" s="758" t="str">
        <f t="shared" si="69"/>
        <v>九戸中中</v>
      </c>
      <c r="K1142" s="757" t="s">
        <v>3399</v>
      </c>
      <c r="L1142" s="13" t="str">
        <f t="shared" si="68"/>
        <v>ﾁﾊﾞ ﾊﾔﾃ</v>
      </c>
      <c r="M1142" s="772"/>
    </row>
    <row r="1143" spans="2:13" ht="17" customHeight="1">
      <c r="B1143" s="757"/>
      <c r="C1143" s="757" t="s">
        <v>7906</v>
      </c>
      <c r="D1143" s="757" t="s">
        <v>4287</v>
      </c>
      <c r="E1143" s="757" t="s">
        <v>296</v>
      </c>
      <c r="F1143" s="757">
        <v>1</v>
      </c>
      <c r="G1143" s="757">
        <v>3</v>
      </c>
      <c r="H1143" s="649" t="str">
        <f>IF($E1143="","",(VLOOKUP($E1143,所属・種目コード!$B$2:$D$160,3,0)))</f>
        <v>031166</v>
      </c>
      <c r="I1143" t="s">
        <v>3592</v>
      </c>
      <c r="J1143" s="758" t="str">
        <f t="shared" si="69"/>
        <v>九戸中中</v>
      </c>
      <c r="K1143" s="757" t="s">
        <v>3400</v>
      </c>
      <c r="L1143" s="13" t="str">
        <f t="shared" si="68"/>
        <v>ﾅｶﾑﾗ ﾚﾝ</v>
      </c>
      <c r="M1143" s="772"/>
    </row>
    <row r="1144" spans="2:13" ht="17" customHeight="1">
      <c r="B1144" s="757"/>
      <c r="C1144" s="757" t="s">
        <v>7443</v>
      </c>
      <c r="D1144" s="757" t="s">
        <v>4288</v>
      </c>
      <c r="E1144" s="757" t="s">
        <v>296</v>
      </c>
      <c r="F1144" s="757">
        <v>1</v>
      </c>
      <c r="G1144" s="757">
        <v>2</v>
      </c>
      <c r="H1144" s="649" t="str">
        <f>IF($E1144="","",(VLOOKUP($E1144,所属・種目コード!$B$2:$D$160,3,0)))</f>
        <v>031166</v>
      </c>
      <c r="I1144" t="s">
        <v>3592</v>
      </c>
      <c r="J1144" s="758" t="str">
        <f t="shared" si="69"/>
        <v>九戸中中</v>
      </c>
      <c r="K1144" s="757" t="s">
        <v>3401</v>
      </c>
      <c r="L1144" s="13" t="str">
        <f t="shared" si="68"/>
        <v>ﾊｼﾓﾄ ｺｳｾｲ</v>
      </c>
      <c r="M1144" s="772"/>
    </row>
    <row r="1145" spans="2:13" ht="17" customHeight="1">
      <c r="B1145" s="757"/>
      <c r="C1145" s="757" t="s">
        <v>7444</v>
      </c>
      <c r="D1145" s="757" t="s">
        <v>4289</v>
      </c>
      <c r="E1145" s="757" t="s">
        <v>3600</v>
      </c>
      <c r="F1145" s="757">
        <v>1</v>
      </c>
      <c r="G1145" s="757">
        <v>3</v>
      </c>
      <c r="H1145" s="649" t="str">
        <f>IF($E1145="","",(VLOOKUP($E1145,所属・種目コード!$B$2:$D$160,3,0)))</f>
        <v>031161</v>
      </c>
      <c r="I1145" t="s">
        <v>3592</v>
      </c>
      <c r="J1145" s="758" t="str">
        <f t="shared" si="69"/>
        <v>三崎中中</v>
      </c>
      <c r="K1145" s="757" t="s">
        <v>3402</v>
      </c>
      <c r="L1145" s="13" t="str">
        <f t="shared" si="68"/>
        <v>ｲｽﾞﾐｶﾜ ﾀｸﾄ</v>
      </c>
      <c r="M1145" s="772"/>
    </row>
    <row r="1146" spans="2:13" ht="17" customHeight="1">
      <c r="B1146" s="757"/>
      <c r="C1146" s="757" t="s">
        <v>7861</v>
      </c>
      <c r="D1146" s="757" t="s">
        <v>1073</v>
      </c>
      <c r="E1146" s="757" t="s">
        <v>3600</v>
      </c>
      <c r="F1146" s="757">
        <v>1</v>
      </c>
      <c r="G1146" s="757">
        <v>3</v>
      </c>
      <c r="H1146" s="649" t="str">
        <f>IF($E1146="","",(VLOOKUP($E1146,所属・種目コード!$B$2:$D$160,3,0)))</f>
        <v>031161</v>
      </c>
      <c r="I1146" t="s">
        <v>3592</v>
      </c>
      <c r="J1146" s="758" t="str">
        <f t="shared" si="69"/>
        <v>三崎中中</v>
      </c>
      <c r="K1146" s="757" t="s">
        <v>3403</v>
      </c>
      <c r="L1146" s="13" t="str">
        <f t="shared" si="68"/>
        <v>ｵｵｸﾎﾞ ﾋﾛｶｽﾞ</v>
      </c>
      <c r="M1146" s="772"/>
    </row>
    <row r="1147" spans="2:13" ht="17" customHeight="1">
      <c r="B1147" s="757"/>
      <c r="C1147" s="757" t="s">
        <v>7860</v>
      </c>
      <c r="D1147" s="757" t="s">
        <v>4290</v>
      </c>
      <c r="E1147" s="757" t="s">
        <v>3600</v>
      </c>
      <c r="F1147" s="757">
        <v>1</v>
      </c>
      <c r="G1147" s="757">
        <v>2</v>
      </c>
      <c r="H1147" s="649" t="str">
        <f>IF($E1147="","",(VLOOKUP($E1147,所属・種目コード!$B$2:$D$160,3,0)))</f>
        <v>031161</v>
      </c>
      <c r="I1147" t="s">
        <v>3592</v>
      </c>
      <c r="J1147" s="758" t="str">
        <f t="shared" si="69"/>
        <v>三崎中中</v>
      </c>
      <c r="K1147" s="757" t="s">
        <v>3404</v>
      </c>
      <c r="L1147" s="13" t="str">
        <f t="shared" si="68"/>
        <v>ｵｵｸﾎﾞ ﾐﾋﾛ</v>
      </c>
      <c r="M1147" s="772"/>
    </row>
    <row r="1148" spans="2:13" ht="17" customHeight="1">
      <c r="B1148" s="757"/>
      <c r="C1148" s="757" t="s">
        <v>7445</v>
      </c>
      <c r="D1148" s="757" t="s">
        <v>4291</v>
      </c>
      <c r="E1148" s="757" t="s">
        <v>3600</v>
      </c>
      <c r="F1148" s="757">
        <v>1</v>
      </c>
      <c r="G1148" s="757">
        <v>2</v>
      </c>
      <c r="H1148" s="649" t="str">
        <f>IF($E1148="","",(VLOOKUP($E1148,所属・種目コード!$B$2:$D$160,3,0)))</f>
        <v>031161</v>
      </c>
      <c r="I1148" t="s">
        <v>3592</v>
      </c>
      <c r="J1148" s="758" t="str">
        <f t="shared" si="69"/>
        <v>三崎中中</v>
      </c>
      <c r="K1148" s="757" t="s">
        <v>3405</v>
      </c>
      <c r="L1148" s="13" t="str">
        <f t="shared" si="68"/>
        <v>ｵｵﾐﾁ ｹｲｿﾞｳ</v>
      </c>
      <c r="M1148" s="772"/>
    </row>
    <row r="1149" spans="2:13" ht="17" customHeight="1">
      <c r="B1149" s="757"/>
      <c r="C1149" s="757" t="s">
        <v>7904</v>
      </c>
      <c r="D1149" s="757" t="s">
        <v>4292</v>
      </c>
      <c r="E1149" s="757" t="s">
        <v>3600</v>
      </c>
      <c r="F1149" s="757">
        <v>1</v>
      </c>
      <c r="G1149" s="757">
        <v>2</v>
      </c>
      <c r="H1149" s="649" t="str">
        <f>IF($E1149="","",(VLOOKUP($E1149,所属・種目コード!$B$2:$D$160,3,0)))</f>
        <v>031161</v>
      </c>
      <c r="I1149" t="s">
        <v>3592</v>
      </c>
      <c r="J1149" s="758" t="str">
        <f t="shared" si="69"/>
        <v>三崎中中</v>
      </c>
      <c r="K1149" s="757" t="s">
        <v>3406</v>
      </c>
      <c r="L1149" s="13" t="str">
        <f t="shared" si="68"/>
        <v>ｻｶﾓﾄ ｼﾝ</v>
      </c>
      <c r="M1149" s="772"/>
    </row>
    <row r="1150" spans="2:13" ht="17" customHeight="1">
      <c r="B1150" s="757"/>
      <c r="C1150" s="757" t="s">
        <v>7446</v>
      </c>
      <c r="D1150" s="757" t="s">
        <v>1074</v>
      </c>
      <c r="E1150" s="757" t="s">
        <v>3600</v>
      </c>
      <c r="F1150" s="757">
        <v>1</v>
      </c>
      <c r="G1150" s="757">
        <v>3</v>
      </c>
      <c r="H1150" s="649" t="str">
        <f>IF($E1150="","",(VLOOKUP($E1150,所属・種目コード!$B$2:$D$160,3,0)))</f>
        <v>031161</v>
      </c>
      <c r="I1150" t="s">
        <v>3592</v>
      </c>
      <c r="J1150" s="758" t="str">
        <f t="shared" si="69"/>
        <v>三崎中中</v>
      </c>
      <c r="K1150" s="757" t="s">
        <v>3407</v>
      </c>
      <c r="L1150" s="13" t="str">
        <f t="shared" si="68"/>
        <v>ﾐｽﾞｶﾐ ｶﾝﾀ</v>
      </c>
      <c r="M1150" s="772"/>
    </row>
    <row r="1151" spans="2:13" ht="17" customHeight="1">
      <c r="B1151" s="757"/>
      <c r="C1151" s="757" t="s">
        <v>7447</v>
      </c>
      <c r="D1151" s="757" t="s">
        <v>4293</v>
      </c>
      <c r="E1151" s="757" t="s">
        <v>3600</v>
      </c>
      <c r="F1151" s="757">
        <v>1</v>
      </c>
      <c r="G1151" s="757">
        <v>2</v>
      </c>
      <c r="H1151" s="649" t="str">
        <f>IF($E1151="","",(VLOOKUP($E1151,所属・種目コード!$B$2:$D$160,3,0)))</f>
        <v>031161</v>
      </c>
      <c r="I1151" t="s">
        <v>3592</v>
      </c>
      <c r="J1151" s="758" t="str">
        <f t="shared" si="69"/>
        <v>三崎中中</v>
      </c>
      <c r="K1151" s="757" t="s">
        <v>3408</v>
      </c>
      <c r="L1151" s="13" t="str">
        <f t="shared" si="68"/>
        <v>ﾑﾗﾂｶ ｲｯｻ</v>
      </c>
      <c r="M1151" s="772"/>
    </row>
    <row r="1152" spans="2:13" ht="17" customHeight="1">
      <c r="B1152" s="757"/>
      <c r="C1152" s="757" t="s">
        <v>7903</v>
      </c>
      <c r="D1152" s="757" t="s">
        <v>4294</v>
      </c>
      <c r="E1152" s="757" t="s">
        <v>3600</v>
      </c>
      <c r="F1152" s="757">
        <v>1</v>
      </c>
      <c r="G1152" s="757">
        <v>2</v>
      </c>
      <c r="H1152" s="649" t="str">
        <f>IF($E1152="","",(VLOOKUP($E1152,所属・種目コード!$B$2:$D$160,3,0)))</f>
        <v>031161</v>
      </c>
      <c r="I1152" t="s">
        <v>3592</v>
      </c>
      <c r="J1152" s="758" t="str">
        <f t="shared" si="69"/>
        <v>三崎中中</v>
      </c>
      <c r="K1152" s="757" t="s">
        <v>3409</v>
      </c>
      <c r="L1152" s="13" t="str">
        <f t="shared" si="68"/>
        <v>ﾔﾏｼﾀ ﾕｳ</v>
      </c>
      <c r="M1152" s="772"/>
    </row>
    <row r="1153" spans="2:13" ht="17" customHeight="1">
      <c r="B1153" s="757"/>
      <c r="C1153" s="757" t="s">
        <v>7448</v>
      </c>
      <c r="D1153" s="757" t="s">
        <v>4295</v>
      </c>
      <c r="E1153" s="757" t="s">
        <v>146</v>
      </c>
      <c r="F1153" s="757">
        <v>1</v>
      </c>
      <c r="G1153" s="757">
        <v>1</v>
      </c>
      <c r="H1153" s="649" t="str">
        <f>IF($E1153="","",(VLOOKUP($E1153,所属・種目コード!$B$2:$D$160,3,0)))</f>
        <v>031131</v>
      </c>
      <c r="I1153" t="s">
        <v>3592</v>
      </c>
      <c r="J1153" s="758" t="str">
        <f t="shared" si="69"/>
        <v>小川中中</v>
      </c>
      <c r="K1153" s="757" t="s">
        <v>3410</v>
      </c>
      <c r="L1153" s="13" t="str">
        <f t="shared" ref="L1153:L1216" si="70">ASC(K1153)</f>
        <v>ｳﾁﾑﾗ ﾀｸﾏ</v>
      </c>
      <c r="M1153" s="772"/>
    </row>
    <row r="1154" spans="2:13" ht="17" customHeight="1">
      <c r="B1154" s="757"/>
      <c r="C1154" s="757" t="s">
        <v>7449</v>
      </c>
      <c r="D1154" s="757" t="s">
        <v>4296</v>
      </c>
      <c r="E1154" s="757" t="s">
        <v>146</v>
      </c>
      <c r="F1154" s="757">
        <v>1</v>
      </c>
      <c r="G1154" s="757">
        <v>1</v>
      </c>
      <c r="H1154" s="649" t="str">
        <f>IF($E1154="","",(VLOOKUP($E1154,所属・種目コード!$B$2:$D$160,3,0)))</f>
        <v>031131</v>
      </c>
      <c r="I1154" t="s">
        <v>3592</v>
      </c>
      <c r="J1154" s="758" t="str">
        <f t="shared" ref="J1154:J1217" si="71">_xlfn.CONCAT(E1154,I1154)</f>
        <v>小川中中</v>
      </c>
      <c r="K1154" s="757" t="s">
        <v>3411</v>
      </c>
      <c r="L1154" s="13" t="str">
        <f t="shared" si="70"/>
        <v>ｷｸﾁ ｿｳｷ</v>
      </c>
      <c r="M1154" s="772"/>
    </row>
    <row r="1155" spans="2:13" ht="17" customHeight="1">
      <c r="B1155" s="757"/>
      <c r="C1155" s="757" t="s">
        <v>7450</v>
      </c>
      <c r="D1155" s="757" t="s">
        <v>4297</v>
      </c>
      <c r="E1155" s="757" t="s">
        <v>146</v>
      </c>
      <c r="F1155" s="757">
        <v>1</v>
      </c>
      <c r="G1155" s="757">
        <v>1</v>
      </c>
      <c r="H1155" s="649" t="str">
        <f>IF($E1155="","",(VLOOKUP($E1155,所属・種目コード!$B$2:$D$160,3,0)))</f>
        <v>031131</v>
      </c>
      <c r="I1155" t="s">
        <v>3592</v>
      </c>
      <c r="J1155" s="758" t="str">
        <f t="shared" si="71"/>
        <v>小川中中</v>
      </c>
      <c r="K1155" s="757" t="s">
        <v>3412</v>
      </c>
      <c r="L1155" s="13" t="str">
        <f t="shared" si="70"/>
        <v>ｸﾄﾞｳ ｹｲｼ</v>
      </c>
      <c r="M1155" s="772"/>
    </row>
    <row r="1156" spans="2:13" ht="17" customHeight="1">
      <c r="B1156" s="757"/>
      <c r="C1156" s="757" t="s">
        <v>7451</v>
      </c>
      <c r="D1156" s="757" t="s">
        <v>4298</v>
      </c>
      <c r="E1156" s="757" t="s">
        <v>146</v>
      </c>
      <c r="F1156" s="757">
        <v>1</v>
      </c>
      <c r="G1156" s="757">
        <v>2</v>
      </c>
      <c r="H1156" s="649" t="str">
        <f>IF($E1156="","",(VLOOKUP($E1156,所属・種目コード!$B$2:$D$160,3,0)))</f>
        <v>031131</v>
      </c>
      <c r="I1156" t="s">
        <v>3592</v>
      </c>
      <c r="J1156" s="758" t="str">
        <f t="shared" si="71"/>
        <v>小川中中</v>
      </c>
      <c r="K1156" s="757" t="s">
        <v>3413</v>
      </c>
      <c r="L1156" s="13" t="str">
        <f t="shared" si="70"/>
        <v>ｺﾞﾄｳ ﾅﾁ</v>
      </c>
      <c r="M1156" s="772"/>
    </row>
    <row r="1157" spans="2:13" ht="17" customHeight="1">
      <c r="B1157" s="757"/>
      <c r="C1157" s="757" t="s">
        <v>7452</v>
      </c>
      <c r="D1157" s="757" t="s">
        <v>4299</v>
      </c>
      <c r="E1157" s="757" t="s">
        <v>146</v>
      </c>
      <c r="F1157" s="757">
        <v>1</v>
      </c>
      <c r="G1157" s="757">
        <v>1</v>
      </c>
      <c r="H1157" s="649" t="str">
        <f>IF($E1157="","",(VLOOKUP($E1157,所属・種目コード!$B$2:$D$160,3,0)))</f>
        <v>031131</v>
      </c>
      <c r="I1157" t="s">
        <v>3592</v>
      </c>
      <c r="J1157" s="758" t="str">
        <f t="shared" si="71"/>
        <v>小川中中</v>
      </c>
      <c r="K1157" s="757" t="s">
        <v>3414</v>
      </c>
      <c r="L1157" s="13" t="str">
        <f t="shared" si="70"/>
        <v>ｻﾜｸﾞﾁ ﾄｳﾑ</v>
      </c>
      <c r="M1157" s="772"/>
    </row>
    <row r="1158" spans="2:13" ht="17" customHeight="1">
      <c r="B1158" s="757"/>
      <c r="C1158" s="757" t="s">
        <v>7453</v>
      </c>
      <c r="D1158" s="757" t="s">
        <v>4300</v>
      </c>
      <c r="E1158" s="757" t="s">
        <v>146</v>
      </c>
      <c r="F1158" s="757">
        <v>1</v>
      </c>
      <c r="G1158" s="757">
        <v>2</v>
      </c>
      <c r="H1158" s="649" t="str">
        <f>IF($E1158="","",(VLOOKUP($E1158,所属・種目コード!$B$2:$D$160,3,0)))</f>
        <v>031131</v>
      </c>
      <c r="I1158" t="s">
        <v>3592</v>
      </c>
      <c r="J1158" s="758" t="str">
        <f t="shared" si="71"/>
        <v>小川中中</v>
      </c>
      <c r="K1158" s="757" t="s">
        <v>3415</v>
      </c>
      <c r="L1158" s="13" t="str">
        <f t="shared" si="70"/>
        <v>ﾀﾁﾊﾞﾅ ﾅﾅｾ</v>
      </c>
      <c r="M1158" s="772"/>
    </row>
    <row r="1159" spans="2:13" ht="17" customHeight="1">
      <c r="B1159" s="757"/>
      <c r="C1159" s="757" t="s">
        <v>7454</v>
      </c>
      <c r="D1159" s="757" t="s">
        <v>1095</v>
      </c>
      <c r="E1159" s="757" t="s">
        <v>146</v>
      </c>
      <c r="F1159" s="757">
        <v>1</v>
      </c>
      <c r="G1159" s="757">
        <v>3</v>
      </c>
      <c r="H1159" s="649" t="str">
        <f>IF($E1159="","",(VLOOKUP($E1159,所属・種目コード!$B$2:$D$160,3,0)))</f>
        <v>031131</v>
      </c>
      <c r="I1159" t="s">
        <v>3592</v>
      </c>
      <c r="J1159" s="758" t="str">
        <f t="shared" si="71"/>
        <v>小川中中</v>
      </c>
      <c r="K1159" s="757" t="s">
        <v>3416</v>
      </c>
      <c r="L1159" s="13" t="str">
        <f t="shared" si="70"/>
        <v>ﾅｶｼﾞﾏ ｹﾝﾀ</v>
      </c>
      <c r="M1159" s="772"/>
    </row>
    <row r="1160" spans="2:13" ht="17" customHeight="1">
      <c r="B1160" s="757"/>
      <c r="C1160" s="757" t="s">
        <v>7455</v>
      </c>
      <c r="D1160" s="757" t="s">
        <v>4301</v>
      </c>
      <c r="E1160" s="757" t="s">
        <v>178</v>
      </c>
      <c r="F1160" s="757">
        <v>1</v>
      </c>
      <c r="G1160" s="757">
        <v>3</v>
      </c>
      <c r="H1160" s="649" t="str">
        <f>IF($E1160="","",(VLOOKUP($E1160,所属・種目コード!$B$2:$D$160,3,0)))</f>
        <v>031137</v>
      </c>
      <c r="I1160" t="s">
        <v>3592</v>
      </c>
      <c r="J1160" s="758" t="str">
        <f t="shared" si="71"/>
        <v>沼宮内中中</v>
      </c>
      <c r="K1160" s="757" t="s">
        <v>3417</v>
      </c>
      <c r="L1160" s="13" t="str">
        <f t="shared" si="70"/>
        <v>ｵｵﾑﾗ ﾄｳｺﾞ</v>
      </c>
      <c r="M1160" s="772"/>
    </row>
    <row r="1161" spans="2:13" ht="17" customHeight="1">
      <c r="B1161" s="757"/>
      <c r="C1161" s="757" t="s">
        <v>7456</v>
      </c>
      <c r="D1161" s="757" t="s">
        <v>4302</v>
      </c>
      <c r="E1161" s="757" t="s">
        <v>178</v>
      </c>
      <c r="F1161" s="757">
        <v>1</v>
      </c>
      <c r="G1161" s="757">
        <v>3</v>
      </c>
      <c r="H1161" s="649" t="str">
        <f>IF($E1161="","",(VLOOKUP($E1161,所属・種目コード!$B$2:$D$160,3,0)))</f>
        <v>031137</v>
      </c>
      <c r="I1161" t="s">
        <v>3592</v>
      </c>
      <c r="J1161" s="758" t="str">
        <f t="shared" si="71"/>
        <v>沼宮内中中</v>
      </c>
      <c r="K1161" s="757" t="s">
        <v>3418</v>
      </c>
      <c r="L1161" s="13" t="str">
        <f t="shared" si="70"/>
        <v>ｵｻﾞﾜ ｲﾁｺﾞ</v>
      </c>
      <c r="M1161" s="772"/>
    </row>
    <row r="1162" spans="2:13" ht="17" customHeight="1">
      <c r="B1162" s="757"/>
      <c r="C1162" s="757" t="s">
        <v>7457</v>
      </c>
      <c r="D1162" s="757" t="s">
        <v>4303</v>
      </c>
      <c r="E1162" s="757" t="s">
        <v>178</v>
      </c>
      <c r="F1162" s="757">
        <v>1</v>
      </c>
      <c r="G1162" s="757">
        <v>3</v>
      </c>
      <c r="H1162" s="649" t="str">
        <f>IF($E1162="","",(VLOOKUP($E1162,所属・種目コード!$B$2:$D$160,3,0)))</f>
        <v>031137</v>
      </c>
      <c r="I1162" t="s">
        <v>3592</v>
      </c>
      <c r="J1162" s="758" t="str">
        <f t="shared" si="71"/>
        <v>沼宮内中中</v>
      </c>
      <c r="K1162" s="757" t="s">
        <v>3419</v>
      </c>
      <c r="L1162" s="13" t="str">
        <f t="shared" si="70"/>
        <v>ｺｼﾞﾏ ｺｳﾀﾞｲ</v>
      </c>
      <c r="M1162" s="772"/>
    </row>
    <row r="1163" spans="2:13" ht="17" customHeight="1">
      <c r="B1163" s="757"/>
      <c r="C1163" s="757" t="s">
        <v>7458</v>
      </c>
      <c r="D1163" s="757" t="s">
        <v>4304</v>
      </c>
      <c r="E1163" s="757" t="s">
        <v>178</v>
      </c>
      <c r="F1163" s="757">
        <v>1</v>
      </c>
      <c r="G1163" s="757">
        <v>3</v>
      </c>
      <c r="H1163" s="649" t="str">
        <f>IF($E1163="","",(VLOOKUP($E1163,所属・種目コード!$B$2:$D$160,3,0)))</f>
        <v>031137</v>
      </c>
      <c r="I1163" t="s">
        <v>3592</v>
      </c>
      <c r="J1163" s="758" t="str">
        <f t="shared" si="71"/>
        <v>沼宮内中中</v>
      </c>
      <c r="K1163" s="757" t="s">
        <v>3420</v>
      </c>
      <c r="L1163" s="13" t="str">
        <f t="shared" si="70"/>
        <v>ﾊﾀｹﾔﾏ ﾗｲﾑ</v>
      </c>
      <c r="M1163" s="772"/>
    </row>
    <row r="1164" spans="2:13" ht="17" customHeight="1">
      <c r="B1164" s="757"/>
      <c r="C1164" s="757" t="s">
        <v>7459</v>
      </c>
      <c r="D1164" s="757" t="s">
        <v>4305</v>
      </c>
      <c r="E1164" s="757" t="s">
        <v>178</v>
      </c>
      <c r="F1164" s="757">
        <v>1</v>
      </c>
      <c r="G1164" s="757">
        <v>3</v>
      </c>
      <c r="H1164" s="649" t="str">
        <f>IF($E1164="","",(VLOOKUP($E1164,所属・種目コード!$B$2:$D$160,3,0)))</f>
        <v>031137</v>
      </c>
      <c r="I1164" t="s">
        <v>3592</v>
      </c>
      <c r="J1164" s="758" t="str">
        <f t="shared" si="71"/>
        <v>沼宮内中中</v>
      </c>
      <c r="K1164" s="757" t="s">
        <v>3421</v>
      </c>
      <c r="L1164" s="13" t="str">
        <f t="shared" si="70"/>
        <v>ﾊﾔｻｶ ｼｮｳﾏ</v>
      </c>
      <c r="M1164" s="772"/>
    </row>
    <row r="1165" spans="2:13" ht="17" customHeight="1">
      <c r="B1165" s="757"/>
      <c r="C1165" s="757" t="s">
        <v>7460</v>
      </c>
      <c r="D1165" s="757" t="s">
        <v>4306</v>
      </c>
      <c r="E1165" s="757" t="s">
        <v>178</v>
      </c>
      <c r="F1165" s="757">
        <v>1</v>
      </c>
      <c r="G1165" s="757">
        <v>2</v>
      </c>
      <c r="H1165" s="649" t="str">
        <f>IF($E1165="","",(VLOOKUP($E1165,所属・種目コード!$B$2:$D$160,3,0)))</f>
        <v>031137</v>
      </c>
      <c r="I1165" t="s">
        <v>3592</v>
      </c>
      <c r="J1165" s="758" t="str">
        <f t="shared" si="71"/>
        <v>沼宮内中中</v>
      </c>
      <c r="K1165" s="757" t="s">
        <v>3422</v>
      </c>
      <c r="L1165" s="13" t="str">
        <f t="shared" si="70"/>
        <v>ﾌｼﾞﾜﾗ ﾕｳﾏ</v>
      </c>
      <c r="M1165" s="772"/>
    </row>
    <row r="1166" spans="2:13" ht="17" customHeight="1">
      <c r="B1166" s="757"/>
      <c r="C1166" s="757" t="s">
        <v>7902</v>
      </c>
      <c r="D1166" s="757" t="s">
        <v>4307</v>
      </c>
      <c r="E1166" s="757" t="s">
        <v>178</v>
      </c>
      <c r="F1166" s="757">
        <v>1</v>
      </c>
      <c r="G1166" s="757">
        <v>2</v>
      </c>
      <c r="H1166" s="649" t="str">
        <f>IF($E1166="","",(VLOOKUP($E1166,所属・種目コード!$B$2:$D$160,3,0)))</f>
        <v>031137</v>
      </c>
      <c r="I1166" t="s">
        <v>3592</v>
      </c>
      <c r="J1166" s="758" t="str">
        <f t="shared" si="71"/>
        <v>沼宮内中中</v>
      </c>
      <c r="K1166" s="757" t="s">
        <v>3423</v>
      </c>
      <c r="L1166" s="13" t="str">
        <f t="shared" si="70"/>
        <v>ﾐﾁﾌﾞﾁ ﾖｳ</v>
      </c>
      <c r="M1166" s="772"/>
    </row>
    <row r="1167" spans="2:13" ht="17" customHeight="1">
      <c r="B1167" s="757"/>
      <c r="C1167" s="757" t="s">
        <v>7461</v>
      </c>
      <c r="D1167" s="757" t="s">
        <v>4308</v>
      </c>
      <c r="E1167" s="757" t="s">
        <v>178</v>
      </c>
      <c r="F1167" s="757">
        <v>1</v>
      </c>
      <c r="G1167" s="757">
        <v>3</v>
      </c>
      <c r="H1167" s="649" t="str">
        <f>IF($E1167="","",(VLOOKUP($E1167,所属・種目コード!$B$2:$D$160,3,0)))</f>
        <v>031137</v>
      </c>
      <c r="I1167" t="s">
        <v>3592</v>
      </c>
      <c r="J1167" s="758" t="str">
        <f t="shared" si="71"/>
        <v>沼宮内中中</v>
      </c>
      <c r="K1167" s="757" t="s">
        <v>3424</v>
      </c>
      <c r="L1167" s="13" t="str">
        <f t="shared" si="70"/>
        <v>ﾔﾅｷﾞﾊｼ ﾖｳｽｹ</v>
      </c>
      <c r="M1167" s="772"/>
    </row>
    <row r="1168" spans="2:13" ht="17" customHeight="1">
      <c r="B1168" s="757"/>
      <c r="C1168" s="757" t="s">
        <v>7462</v>
      </c>
      <c r="D1168" s="757" t="s">
        <v>4309</v>
      </c>
      <c r="E1168" s="757" t="s">
        <v>424</v>
      </c>
      <c r="F1168" s="757">
        <v>1</v>
      </c>
      <c r="G1168" s="757">
        <v>1</v>
      </c>
      <c r="H1168" s="649" t="str">
        <f>IF($E1168="","",(VLOOKUP($E1168,所属・種目コード!$B$2:$D$160,3,0)))</f>
        <v>031227</v>
      </c>
      <c r="I1168" t="s">
        <v>3592</v>
      </c>
      <c r="J1168" s="758" t="str">
        <f t="shared" si="71"/>
        <v>盛岡下橋中中</v>
      </c>
      <c r="K1168" s="757" t="s">
        <v>3425</v>
      </c>
      <c r="L1168" s="13" t="str">
        <f t="shared" si="70"/>
        <v>ｻｲﾄｳ ﾘｮｳﾀ</v>
      </c>
      <c r="M1168" s="772"/>
    </row>
    <row r="1169" spans="2:13" ht="17" customHeight="1">
      <c r="B1169" s="757"/>
      <c r="C1169" s="757" t="s">
        <v>7862</v>
      </c>
      <c r="D1169" s="757" t="s">
        <v>4310</v>
      </c>
      <c r="E1169" s="757" t="s">
        <v>424</v>
      </c>
      <c r="F1169" s="757">
        <v>1</v>
      </c>
      <c r="G1169" s="757">
        <v>1</v>
      </c>
      <c r="H1169" s="649" t="str">
        <f>IF($E1169="","",(VLOOKUP($E1169,所属・種目コード!$B$2:$D$160,3,0)))</f>
        <v>031227</v>
      </c>
      <c r="I1169" t="s">
        <v>3592</v>
      </c>
      <c r="J1169" s="758" t="str">
        <f t="shared" si="71"/>
        <v>盛岡下橋中中</v>
      </c>
      <c r="K1169" s="757" t="s">
        <v>3426</v>
      </c>
      <c r="L1169" s="13" t="str">
        <f t="shared" si="70"/>
        <v>ﾑﾗｲ ﾘﾝﾀﾛｳ</v>
      </c>
      <c r="M1169" s="772"/>
    </row>
    <row r="1170" spans="2:13" ht="17" customHeight="1">
      <c r="B1170" s="757"/>
      <c r="C1170" s="757" t="s">
        <v>7863</v>
      </c>
      <c r="D1170" s="757" t="s">
        <v>4311</v>
      </c>
      <c r="E1170" s="757" t="s">
        <v>418</v>
      </c>
      <c r="F1170" s="757">
        <v>1</v>
      </c>
      <c r="G1170" s="757">
        <v>2</v>
      </c>
      <c r="H1170" s="649" t="str">
        <f>IF($E1170="","",(VLOOKUP($E1170,所属・種目コード!$B$2:$D$160,3,0)))</f>
        <v>031221</v>
      </c>
      <c r="I1170" t="s">
        <v>3592</v>
      </c>
      <c r="J1170" s="758" t="str">
        <f t="shared" si="71"/>
        <v>盛岡河南中中</v>
      </c>
      <c r="K1170" s="757" t="s">
        <v>3427</v>
      </c>
      <c r="L1170" s="13" t="str">
        <f t="shared" si="70"/>
        <v>ｲﾜｻｷ ﾕｳﾀﾛｳ</v>
      </c>
      <c r="M1170" s="772"/>
    </row>
    <row r="1171" spans="2:13" ht="17" customHeight="1">
      <c r="B1171" s="757"/>
      <c r="C1171" s="757" t="s">
        <v>7463</v>
      </c>
      <c r="D1171" s="757" t="s">
        <v>1678</v>
      </c>
      <c r="E1171" s="757" t="s">
        <v>418</v>
      </c>
      <c r="F1171" s="757">
        <v>1</v>
      </c>
      <c r="G1171" s="757">
        <v>2</v>
      </c>
      <c r="H1171" s="649" t="str">
        <f>IF($E1171="","",(VLOOKUP($E1171,所属・種目コード!$B$2:$D$160,3,0)))</f>
        <v>031221</v>
      </c>
      <c r="I1171" t="s">
        <v>3592</v>
      </c>
      <c r="J1171" s="758" t="str">
        <f t="shared" si="71"/>
        <v>盛岡河南中中</v>
      </c>
      <c r="K1171" s="757" t="s">
        <v>3428</v>
      </c>
      <c r="L1171" s="13" t="str">
        <f t="shared" si="70"/>
        <v>ｴﾝﾄﾞｳ ﾘｸ</v>
      </c>
      <c r="M1171" s="772"/>
    </row>
    <row r="1172" spans="2:13" ht="17" customHeight="1">
      <c r="B1172" s="757"/>
      <c r="C1172" s="757" t="s">
        <v>7464</v>
      </c>
      <c r="D1172" s="757" t="s">
        <v>1679</v>
      </c>
      <c r="E1172" s="757" t="s">
        <v>418</v>
      </c>
      <c r="F1172" s="757">
        <v>1</v>
      </c>
      <c r="G1172" s="757">
        <v>2</v>
      </c>
      <c r="H1172" s="649" t="str">
        <f>IF($E1172="","",(VLOOKUP($E1172,所属・種目コード!$B$2:$D$160,3,0)))</f>
        <v>031221</v>
      </c>
      <c r="I1172" t="s">
        <v>3592</v>
      </c>
      <c r="J1172" s="758" t="str">
        <f t="shared" si="71"/>
        <v>盛岡河南中中</v>
      </c>
      <c r="K1172" s="757" t="s">
        <v>3429</v>
      </c>
      <c r="L1172" s="13" t="str">
        <f t="shared" si="70"/>
        <v>ｵｵﾀﾆ ｶｽﾞｱｷ</v>
      </c>
      <c r="M1172" s="772"/>
    </row>
    <row r="1173" spans="2:13" ht="17" customHeight="1">
      <c r="B1173" s="757"/>
      <c r="C1173" s="757" t="s">
        <v>7465</v>
      </c>
      <c r="D1173" s="757" t="s">
        <v>4312</v>
      </c>
      <c r="E1173" s="757" t="s">
        <v>418</v>
      </c>
      <c r="F1173" s="757">
        <v>1</v>
      </c>
      <c r="G1173" s="757">
        <v>2</v>
      </c>
      <c r="H1173" s="649" t="str">
        <f>IF($E1173="","",(VLOOKUP($E1173,所属・種目コード!$B$2:$D$160,3,0)))</f>
        <v>031221</v>
      </c>
      <c r="I1173" t="s">
        <v>3592</v>
      </c>
      <c r="J1173" s="758" t="str">
        <f t="shared" si="71"/>
        <v>盛岡河南中中</v>
      </c>
      <c r="K1173" s="757" t="s">
        <v>3430</v>
      </c>
      <c r="L1173" s="13" t="str">
        <f t="shared" si="70"/>
        <v>ｵﾊﾞﾗ ｱﾕﾑ</v>
      </c>
      <c r="M1173" s="772"/>
    </row>
    <row r="1174" spans="2:13" ht="17" customHeight="1">
      <c r="B1174" s="757"/>
      <c r="C1174" s="757" t="s">
        <v>7466</v>
      </c>
      <c r="D1174" s="757" t="s">
        <v>4313</v>
      </c>
      <c r="E1174" s="757" t="s">
        <v>418</v>
      </c>
      <c r="F1174" s="757">
        <v>1</v>
      </c>
      <c r="G1174" s="757">
        <v>3</v>
      </c>
      <c r="H1174" s="649" t="str">
        <f>IF($E1174="","",(VLOOKUP($E1174,所属・種目コード!$B$2:$D$160,3,0)))</f>
        <v>031221</v>
      </c>
      <c r="I1174" t="s">
        <v>3592</v>
      </c>
      <c r="J1174" s="758" t="str">
        <f t="shared" si="71"/>
        <v>盛岡河南中中</v>
      </c>
      <c r="K1174" s="757" t="s">
        <v>3431</v>
      </c>
      <c r="L1174" s="13" t="str">
        <f t="shared" si="70"/>
        <v>ｶﾐｵｶﾔ ｱﾗﾀ</v>
      </c>
      <c r="M1174" s="772"/>
    </row>
    <row r="1175" spans="2:13" ht="17" customHeight="1">
      <c r="B1175" s="757"/>
      <c r="C1175" s="757" t="s">
        <v>7467</v>
      </c>
      <c r="D1175" s="757" t="s">
        <v>1680</v>
      </c>
      <c r="E1175" s="757" t="s">
        <v>418</v>
      </c>
      <c r="F1175" s="757">
        <v>1</v>
      </c>
      <c r="G1175" s="757">
        <v>2</v>
      </c>
      <c r="H1175" s="649" t="str">
        <f>IF($E1175="","",(VLOOKUP($E1175,所属・種目コード!$B$2:$D$160,3,0)))</f>
        <v>031221</v>
      </c>
      <c r="I1175" t="s">
        <v>3592</v>
      </c>
      <c r="J1175" s="758" t="str">
        <f t="shared" si="71"/>
        <v>盛岡河南中中</v>
      </c>
      <c r="K1175" s="757" t="s">
        <v>3432</v>
      </c>
      <c r="L1175" s="13" t="str">
        <f t="shared" si="70"/>
        <v>ｸﾄﾞｳ ｺｳｾｲ</v>
      </c>
      <c r="M1175" s="772"/>
    </row>
    <row r="1176" spans="2:13" ht="17" customHeight="1">
      <c r="B1176" s="757"/>
      <c r="C1176" s="757" t="s">
        <v>7468</v>
      </c>
      <c r="D1176" s="757" t="s">
        <v>4314</v>
      </c>
      <c r="E1176" s="757" t="s">
        <v>418</v>
      </c>
      <c r="F1176" s="757">
        <v>1</v>
      </c>
      <c r="G1176" s="757">
        <v>3</v>
      </c>
      <c r="H1176" s="649" t="str">
        <f>IF($E1176="","",(VLOOKUP($E1176,所属・種目コード!$B$2:$D$160,3,0)))</f>
        <v>031221</v>
      </c>
      <c r="I1176" t="s">
        <v>3592</v>
      </c>
      <c r="J1176" s="758" t="str">
        <f t="shared" si="71"/>
        <v>盛岡河南中中</v>
      </c>
      <c r="K1176" s="757" t="s">
        <v>3433</v>
      </c>
      <c r="L1176" s="13" t="str">
        <f t="shared" si="70"/>
        <v>ｻｶﾓﾄ ﾀｲﾁ</v>
      </c>
      <c r="M1176" s="772"/>
    </row>
    <row r="1177" spans="2:13" ht="17" customHeight="1">
      <c r="B1177" s="757"/>
      <c r="C1177" s="757" t="s">
        <v>7864</v>
      </c>
      <c r="D1177" s="757" t="s">
        <v>4315</v>
      </c>
      <c r="E1177" s="757" t="s">
        <v>418</v>
      </c>
      <c r="F1177" s="757">
        <v>1</v>
      </c>
      <c r="G1177" s="757">
        <v>2</v>
      </c>
      <c r="H1177" s="649" t="str">
        <f>IF($E1177="","",(VLOOKUP($E1177,所属・種目コード!$B$2:$D$160,3,0)))</f>
        <v>031221</v>
      </c>
      <c r="I1177" t="s">
        <v>3592</v>
      </c>
      <c r="J1177" s="758" t="str">
        <f t="shared" si="71"/>
        <v>盛岡河南中中</v>
      </c>
      <c r="K1177" s="757" t="s">
        <v>3434</v>
      </c>
      <c r="L1177" s="13" t="str">
        <f t="shared" si="70"/>
        <v>ｻｻｷ ｼｭｳﾔ</v>
      </c>
      <c r="M1177" s="772"/>
    </row>
    <row r="1178" spans="2:13" ht="17" customHeight="1">
      <c r="B1178" s="757"/>
      <c r="C1178" s="757" t="s">
        <v>7469</v>
      </c>
      <c r="D1178" s="757" t="s">
        <v>4316</v>
      </c>
      <c r="E1178" s="757" t="s">
        <v>418</v>
      </c>
      <c r="F1178" s="757">
        <v>1</v>
      </c>
      <c r="G1178" s="757">
        <v>2</v>
      </c>
      <c r="H1178" s="649" t="str">
        <f>IF($E1178="","",(VLOOKUP($E1178,所属・種目コード!$B$2:$D$160,3,0)))</f>
        <v>031221</v>
      </c>
      <c r="I1178" t="s">
        <v>3592</v>
      </c>
      <c r="J1178" s="758" t="str">
        <f t="shared" si="71"/>
        <v>盛岡河南中中</v>
      </c>
      <c r="K1178" s="757" t="s">
        <v>3435</v>
      </c>
      <c r="L1178" s="13" t="str">
        <f t="shared" si="70"/>
        <v>ｻﾄｳ ｺｳﾀﾞｲ</v>
      </c>
      <c r="M1178" s="772"/>
    </row>
    <row r="1179" spans="2:13" ht="17" customHeight="1">
      <c r="B1179" s="757"/>
      <c r="C1179" s="757" t="s">
        <v>7901</v>
      </c>
      <c r="D1179" s="757" t="s">
        <v>1669</v>
      </c>
      <c r="E1179" s="757" t="s">
        <v>418</v>
      </c>
      <c r="F1179" s="757">
        <v>1</v>
      </c>
      <c r="G1179" s="757">
        <v>3</v>
      </c>
      <c r="H1179" s="649" t="str">
        <f>IF($E1179="","",(VLOOKUP($E1179,所属・種目コード!$B$2:$D$160,3,0)))</f>
        <v>031221</v>
      </c>
      <c r="I1179" t="s">
        <v>3592</v>
      </c>
      <c r="J1179" s="758" t="str">
        <f t="shared" si="71"/>
        <v>盛岡河南中中</v>
      </c>
      <c r="K1179" s="757" t="s">
        <v>3436</v>
      </c>
      <c r="L1179" s="13" t="str">
        <f t="shared" si="70"/>
        <v>ｻﾄｳ ﾀｽｹ</v>
      </c>
      <c r="M1179" s="772"/>
    </row>
    <row r="1180" spans="2:13" ht="17" customHeight="1">
      <c r="B1180" s="757"/>
      <c r="C1180" s="757" t="s">
        <v>7470</v>
      </c>
      <c r="D1180" s="757" t="s">
        <v>1670</v>
      </c>
      <c r="E1180" s="757" t="s">
        <v>418</v>
      </c>
      <c r="F1180" s="757">
        <v>1</v>
      </c>
      <c r="G1180" s="757">
        <v>3</v>
      </c>
      <c r="H1180" s="649" t="str">
        <f>IF($E1180="","",(VLOOKUP($E1180,所属・種目コード!$B$2:$D$160,3,0)))</f>
        <v>031221</v>
      </c>
      <c r="I1180" t="s">
        <v>3592</v>
      </c>
      <c r="J1180" s="758" t="str">
        <f t="shared" si="71"/>
        <v>盛岡河南中中</v>
      </c>
      <c r="K1180" s="757" t="s">
        <v>3437</v>
      </c>
      <c r="L1180" s="13" t="str">
        <f t="shared" si="70"/>
        <v>ｽｶﾞﾜﾗ ﾕｳｾｲ</v>
      </c>
      <c r="M1180" s="772"/>
    </row>
    <row r="1181" spans="2:13" ht="17" customHeight="1">
      <c r="B1181" s="757"/>
      <c r="C1181" s="757" t="s">
        <v>7471</v>
      </c>
      <c r="D1181" s="757" t="s">
        <v>4317</v>
      </c>
      <c r="E1181" s="757" t="s">
        <v>418</v>
      </c>
      <c r="F1181" s="757">
        <v>1</v>
      </c>
      <c r="G1181" s="757">
        <v>3</v>
      </c>
      <c r="H1181" s="649" t="str">
        <f>IF($E1181="","",(VLOOKUP($E1181,所属・種目コード!$B$2:$D$160,3,0)))</f>
        <v>031221</v>
      </c>
      <c r="I1181" t="s">
        <v>3592</v>
      </c>
      <c r="J1181" s="758" t="str">
        <f t="shared" si="71"/>
        <v>盛岡河南中中</v>
      </c>
      <c r="K1181" s="757" t="s">
        <v>3438</v>
      </c>
      <c r="L1181" s="13" t="str">
        <f t="shared" si="70"/>
        <v>ﾀｶﾊｼ ｿﾗ</v>
      </c>
      <c r="M1181" s="772"/>
    </row>
    <row r="1182" spans="2:13" ht="17" customHeight="1">
      <c r="B1182" s="757"/>
      <c r="C1182" s="757" t="s">
        <v>7472</v>
      </c>
      <c r="D1182" s="757" t="s">
        <v>4318</v>
      </c>
      <c r="E1182" s="757" t="s">
        <v>418</v>
      </c>
      <c r="F1182" s="757">
        <v>1</v>
      </c>
      <c r="G1182" s="757">
        <v>3</v>
      </c>
      <c r="H1182" s="649" t="str">
        <f>IF($E1182="","",(VLOOKUP($E1182,所属・種目コード!$B$2:$D$160,3,0)))</f>
        <v>031221</v>
      </c>
      <c r="I1182" t="s">
        <v>3592</v>
      </c>
      <c r="J1182" s="758" t="str">
        <f t="shared" si="71"/>
        <v>盛岡河南中中</v>
      </c>
      <c r="K1182" s="757" t="s">
        <v>3439</v>
      </c>
      <c r="L1182" s="13" t="str">
        <f t="shared" si="70"/>
        <v>ﾀｹｳﾁ ﾕｳﾏ</v>
      </c>
      <c r="M1182" s="772"/>
    </row>
    <row r="1183" spans="2:13" ht="17" customHeight="1">
      <c r="B1183" s="757"/>
      <c r="C1183" s="757" t="s">
        <v>7473</v>
      </c>
      <c r="D1183" s="757" t="s">
        <v>1681</v>
      </c>
      <c r="E1183" s="757" t="s">
        <v>418</v>
      </c>
      <c r="F1183" s="757">
        <v>1</v>
      </c>
      <c r="G1183" s="757">
        <v>2</v>
      </c>
      <c r="H1183" s="649" t="str">
        <f>IF($E1183="","",(VLOOKUP($E1183,所属・種目コード!$B$2:$D$160,3,0)))</f>
        <v>031221</v>
      </c>
      <c r="I1183" t="s">
        <v>3592</v>
      </c>
      <c r="J1183" s="758" t="str">
        <f t="shared" si="71"/>
        <v>盛岡河南中中</v>
      </c>
      <c r="K1183" s="757" t="s">
        <v>3440</v>
      </c>
      <c r="L1183" s="13" t="str">
        <f t="shared" si="70"/>
        <v>ﾀﾑﾗ ﾊﾙｷ</v>
      </c>
      <c r="M1183" s="772"/>
    </row>
    <row r="1184" spans="2:13" ht="17" customHeight="1">
      <c r="B1184" s="757"/>
      <c r="C1184" s="757" t="s">
        <v>7474</v>
      </c>
      <c r="D1184" s="757" t="s">
        <v>1671</v>
      </c>
      <c r="E1184" s="757" t="s">
        <v>418</v>
      </c>
      <c r="F1184" s="757">
        <v>1</v>
      </c>
      <c r="G1184" s="757">
        <v>3</v>
      </c>
      <c r="H1184" s="649" t="str">
        <f>IF($E1184="","",(VLOOKUP($E1184,所属・種目コード!$B$2:$D$160,3,0)))</f>
        <v>031221</v>
      </c>
      <c r="I1184" t="s">
        <v>3592</v>
      </c>
      <c r="J1184" s="758" t="str">
        <f t="shared" si="71"/>
        <v>盛岡河南中中</v>
      </c>
      <c r="K1184" s="757" t="s">
        <v>3441</v>
      </c>
      <c r="L1184" s="13" t="str">
        <f t="shared" si="70"/>
        <v>ﾀﾝﾉ ﾄﾓﾋﾄ</v>
      </c>
      <c r="M1184" s="772"/>
    </row>
    <row r="1185" spans="2:13" ht="17" customHeight="1">
      <c r="B1185" s="757"/>
      <c r="C1185" s="757" t="s">
        <v>7475</v>
      </c>
      <c r="D1185" s="757" t="s">
        <v>1672</v>
      </c>
      <c r="E1185" s="757" t="s">
        <v>418</v>
      </c>
      <c r="F1185" s="757">
        <v>1</v>
      </c>
      <c r="G1185" s="757">
        <v>3</v>
      </c>
      <c r="H1185" s="649" t="str">
        <f>IF($E1185="","",(VLOOKUP($E1185,所属・種目コード!$B$2:$D$160,3,0)))</f>
        <v>031221</v>
      </c>
      <c r="I1185" t="s">
        <v>3592</v>
      </c>
      <c r="J1185" s="758" t="str">
        <f t="shared" si="71"/>
        <v>盛岡河南中中</v>
      </c>
      <c r="K1185" s="757" t="s">
        <v>3442</v>
      </c>
      <c r="L1185" s="13" t="str">
        <f t="shared" si="70"/>
        <v>ﾆｲﾔﾏ ｺｳﾀ</v>
      </c>
      <c r="M1185" s="772"/>
    </row>
    <row r="1186" spans="2:13" ht="17" customHeight="1">
      <c r="B1186" s="757"/>
      <c r="C1186" s="757" t="s">
        <v>7476</v>
      </c>
      <c r="D1186" s="757" t="s">
        <v>1682</v>
      </c>
      <c r="E1186" s="757" t="s">
        <v>418</v>
      </c>
      <c r="F1186" s="757">
        <v>1</v>
      </c>
      <c r="G1186" s="757">
        <v>2</v>
      </c>
      <c r="H1186" s="649" t="str">
        <f>IF($E1186="","",(VLOOKUP($E1186,所属・種目コード!$B$2:$D$160,3,0)))</f>
        <v>031221</v>
      </c>
      <c r="I1186" t="s">
        <v>3592</v>
      </c>
      <c r="J1186" s="758" t="str">
        <f t="shared" si="71"/>
        <v>盛岡河南中中</v>
      </c>
      <c r="K1186" s="757" t="s">
        <v>3443</v>
      </c>
      <c r="L1186" s="13" t="str">
        <f t="shared" si="70"/>
        <v>ﾉﾀﾞ ﾗｲｷ</v>
      </c>
      <c r="M1186" s="772"/>
    </row>
    <row r="1187" spans="2:13" ht="17" customHeight="1">
      <c r="B1187" s="757"/>
      <c r="C1187" s="757" t="s">
        <v>7865</v>
      </c>
      <c r="D1187" s="757" t="s">
        <v>1673</v>
      </c>
      <c r="E1187" s="757" t="s">
        <v>418</v>
      </c>
      <c r="F1187" s="757">
        <v>1</v>
      </c>
      <c r="G1187" s="757">
        <v>3</v>
      </c>
      <c r="H1187" s="649" t="str">
        <f>IF($E1187="","",(VLOOKUP($E1187,所属・種目コード!$B$2:$D$160,3,0)))</f>
        <v>031221</v>
      </c>
      <c r="I1187" t="s">
        <v>3592</v>
      </c>
      <c r="J1187" s="758" t="str">
        <f t="shared" si="71"/>
        <v>盛岡河南中中</v>
      </c>
      <c r="K1187" s="757" t="s">
        <v>3444</v>
      </c>
      <c r="L1187" s="13" t="str">
        <f t="shared" si="70"/>
        <v>ﾉﾉﾑﾗ ｹｲﾄ</v>
      </c>
      <c r="M1187" s="772"/>
    </row>
    <row r="1188" spans="2:13" ht="17" customHeight="1">
      <c r="B1188" s="757"/>
      <c r="C1188" s="757" t="s">
        <v>7899</v>
      </c>
      <c r="D1188" s="757" t="s">
        <v>1674</v>
      </c>
      <c r="E1188" s="757" t="s">
        <v>418</v>
      </c>
      <c r="F1188" s="757">
        <v>1</v>
      </c>
      <c r="G1188" s="757">
        <v>3</v>
      </c>
      <c r="H1188" s="649" t="str">
        <f>IF($E1188="","",(VLOOKUP($E1188,所属・種目コード!$B$2:$D$160,3,0)))</f>
        <v>031221</v>
      </c>
      <c r="I1188" t="s">
        <v>3592</v>
      </c>
      <c r="J1188" s="758" t="str">
        <f t="shared" si="71"/>
        <v>盛岡河南中中</v>
      </c>
      <c r="K1188" s="757" t="s">
        <v>3445</v>
      </c>
      <c r="L1188" s="13" t="str">
        <f t="shared" si="70"/>
        <v>ﾊｼﾓﾄ ﾚﾝ</v>
      </c>
      <c r="M1188" s="772"/>
    </row>
    <row r="1189" spans="2:13" ht="17" customHeight="1">
      <c r="B1189" s="757"/>
      <c r="C1189" s="757" t="s">
        <v>7900</v>
      </c>
      <c r="D1189" s="757" t="s">
        <v>1675</v>
      </c>
      <c r="E1189" s="757" t="s">
        <v>418</v>
      </c>
      <c r="F1189" s="757">
        <v>1</v>
      </c>
      <c r="G1189" s="757">
        <v>3</v>
      </c>
      <c r="H1189" s="649" t="str">
        <f>IF($E1189="","",(VLOOKUP($E1189,所属・種目コード!$B$2:$D$160,3,0)))</f>
        <v>031221</v>
      </c>
      <c r="I1189" t="s">
        <v>3592</v>
      </c>
      <c r="J1189" s="758" t="str">
        <f t="shared" si="71"/>
        <v>盛岡河南中中</v>
      </c>
      <c r="K1189" s="757" t="s">
        <v>3446</v>
      </c>
      <c r="L1189" s="13" t="str">
        <f t="shared" si="70"/>
        <v>ﾊﾅｲ ﾂｶｻ</v>
      </c>
      <c r="M1189" s="772"/>
    </row>
    <row r="1190" spans="2:13" ht="17" customHeight="1">
      <c r="B1190" s="757"/>
      <c r="C1190" s="757" t="s">
        <v>7477</v>
      </c>
      <c r="D1190" s="757" t="s">
        <v>4319</v>
      </c>
      <c r="E1190" s="757" t="s">
        <v>418</v>
      </c>
      <c r="F1190" s="757">
        <v>1</v>
      </c>
      <c r="G1190" s="757">
        <v>3</v>
      </c>
      <c r="H1190" s="649" t="str">
        <f>IF($E1190="","",(VLOOKUP($E1190,所属・種目コード!$B$2:$D$160,3,0)))</f>
        <v>031221</v>
      </c>
      <c r="I1190" t="s">
        <v>3592</v>
      </c>
      <c r="J1190" s="758" t="str">
        <f t="shared" si="71"/>
        <v>盛岡河南中中</v>
      </c>
      <c r="K1190" s="757" t="s">
        <v>3447</v>
      </c>
      <c r="L1190" s="13" t="str">
        <f t="shared" si="70"/>
        <v>ﾌｼﾞｴﾀﾞ ﾄｼｿﾞｳ</v>
      </c>
      <c r="M1190" s="772"/>
    </row>
    <row r="1191" spans="2:13" ht="17" customHeight="1">
      <c r="B1191" s="757"/>
      <c r="C1191" s="757" t="s">
        <v>7478</v>
      </c>
      <c r="D1191" s="757" t="s">
        <v>4320</v>
      </c>
      <c r="E1191" s="757" t="s">
        <v>418</v>
      </c>
      <c r="F1191" s="757">
        <v>1</v>
      </c>
      <c r="G1191" s="757">
        <v>3</v>
      </c>
      <c r="H1191" s="649" t="str">
        <f>IF($E1191="","",(VLOOKUP($E1191,所属・種目コード!$B$2:$D$160,3,0)))</f>
        <v>031221</v>
      </c>
      <c r="I1191" t="s">
        <v>3592</v>
      </c>
      <c r="J1191" s="758" t="str">
        <f t="shared" si="71"/>
        <v>盛岡河南中中</v>
      </c>
      <c r="K1191" s="757" t="s">
        <v>3448</v>
      </c>
      <c r="L1191" s="13" t="str">
        <f t="shared" si="70"/>
        <v>ﾏﾂﾔﾏ ﾌﾐﾄ</v>
      </c>
      <c r="M1191" s="772"/>
    </row>
    <row r="1192" spans="2:13" ht="17" customHeight="1">
      <c r="B1192" s="757"/>
      <c r="C1192" s="757" t="s">
        <v>7479</v>
      </c>
      <c r="D1192" s="757" t="s">
        <v>4321</v>
      </c>
      <c r="E1192" s="757" t="s">
        <v>418</v>
      </c>
      <c r="F1192" s="757">
        <v>1</v>
      </c>
      <c r="G1192" s="757">
        <v>3</v>
      </c>
      <c r="H1192" s="649" t="str">
        <f>IF($E1192="","",(VLOOKUP($E1192,所属・種目コード!$B$2:$D$160,3,0)))</f>
        <v>031221</v>
      </c>
      <c r="I1192" t="s">
        <v>3592</v>
      </c>
      <c r="J1192" s="758" t="str">
        <f t="shared" si="71"/>
        <v>盛岡河南中中</v>
      </c>
      <c r="K1192" s="757" t="s">
        <v>3449</v>
      </c>
      <c r="L1192" s="13" t="str">
        <f t="shared" si="70"/>
        <v>ﾐｳﾗ ﾀｲｶﾞ</v>
      </c>
      <c r="M1192" s="772"/>
    </row>
    <row r="1193" spans="2:13" ht="17" customHeight="1">
      <c r="B1193" s="757"/>
      <c r="C1193" s="757" t="s">
        <v>7480</v>
      </c>
      <c r="D1193" s="757" t="s">
        <v>1683</v>
      </c>
      <c r="E1193" s="757" t="s">
        <v>418</v>
      </c>
      <c r="F1193" s="757">
        <v>1</v>
      </c>
      <c r="G1193" s="757">
        <v>2</v>
      </c>
      <c r="H1193" s="649" t="str">
        <f>IF($E1193="","",(VLOOKUP($E1193,所属・種目コード!$B$2:$D$160,3,0)))</f>
        <v>031221</v>
      </c>
      <c r="I1193" t="s">
        <v>3592</v>
      </c>
      <c r="J1193" s="758" t="str">
        <f t="shared" si="71"/>
        <v>盛岡河南中中</v>
      </c>
      <c r="K1193" s="757" t="s">
        <v>3450</v>
      </c>
      <c r="L1193" s="13" t="str">
        <f t="shared" si="70"/>
        <v>ﾐｶﾐ ｱﾂﾄｼ</v>
      </c>
      <c r="M1193" s="772"/>
    </row>
    <row r="1194" spans="2:13" ht="17" customHeight="1">
      <c r="B1194" s="757"/>
      <c r="C1194" s="757" t="s">
        <v>7866</v>
      </c>
      <c r="D1194" s="757" t="s">
        <v>4322</v>
      </c>
      <c r="E1194" s="757" t="s">
        <v>418</v>
      </c>
      <c r="F1194" s="757">
        <v>1</v>
      </c>
      <c r="G1194" s="757">
        <v>2</v>
      </c>
      <c r="H1194" s="649" t="str">
        <f>IF($E1194="","",(VLOOKUP($E1194,所属・種目コード!$B$2:$D$160,3,0)))</f>
        <v>031221</v>
      </c>
      <c r="I1194" t="s">
        <v>3592</v>
      </c>
      <c r="J1194" s="758" t="str">
        <f t="shared" si="71"/>
        <v>盛岡河南中中</v>
      </c>
      <c r="K1194" s="757" t="s">
        <v>3451</v>
      </c>
      <c r="L1194" s="13" t="str">
        <f t="shared" si="70"/>
        <v>ﾑﾗｶﾐ ｺﾀﾛｳ</v>
      </c>
      <c r="M1194" s="772"/>
    </row>
    <row r="1195" spans="2:13" ht="17" customHeight="1">
      <c r="B1195" s="757"/>
      <c r="C1195" s="757" t="s">
        <v>7481</v>
      </c>
      <c r="D1195" s="757" t="s">
        <v>1676</v>
      </c>
      <c r="E1195" s="757" t="s">
        <v>418</v>
      </c>
      <c r="F1195" s="757">
        <v>1</v>
      </c>
      <c r="G1195" s="757">
        <v>3</v>
      </c>
      <c r="H1195" s="649" t="str">
        <f>IF($E1195="","",(VLOOKUP($E1195,所属・種目コード!$B$2:$D$160,3,0)))</f>
        <v>031221</v>
      </c>
      <c r="I1195" t="s">
        <v>3592</v>
      </c>
      <c r="J1195" s="758" t="str">
        <f t="shared" si="71"/>
        <v>盛岡河南中中</v>
      </c>
      <c r="K1195" s="757" t="s">
        <v>3452</v>
      </c>
      <c r="L1195" s="13" t="str">
        <f t="shared" si="70"/>
        <v>ﾔﾏｸﾞﾁ ｼﾞｭﾑ</v>
      </c>
      <c r="M1195" s="772"/>
    </row>
    <row r="1196" spans="2:13" ht="17" customHeight="1">
      <c r="B1196" s="757"/>
      <c r="C1196" s="757" t="s">
        <v>7482</v>
      </c>
      <c r="D1196" s="757" t="s">
        <v>1677</v>
      </c>
      <c r="E1196" s="757" t="s">
        <v>418</v>
      </c>
      <c r="F1196" s="757">
        <v>1</v>
      </c>
      <c r="G1196" s="757">
        <v>3</v>
      </c>
      <c r="H1196" s="649" t="str">
        <f>IF($E1196="","",(VLOOKUP($E1196,所属・種目コード!$B$2:$D$160,3,0)))</f>
        <v>031221</v>
      </c>
      <c r="I1196" t="s">
        <v>3592</v>
      </c>
      <c r="J1196" s="758" t="str">
        <f t="shared" si="71"/>
        <v>盛岡河南中中</v>
      </c>
      <c r="K1196" s="757" t="s">
        <v>3453</v>
      </c>
      <c r="L1196" s="13" t="str">
        <f t="shared" si="70"/>
        <v>ﾖｼﾀﾞ ﾘｮｳﾔ</v>
      </c>
      <c r="M1196" s="772"/>
    </row>
    <row r="1197" spans="2:13" ht="17" customHeight="1">
      <c r="B1197" s="757"/>
      <c r="C1197" s="757" t="s">
        <v>7483</v>
      </c>
      <c r="D1197" s="757" t="s">
        <v>1465</v>
      </c>
      <c r="E1197" s="757" t="s">
        <v>432</v>
      </c>
      <c r="F1197" s="757">
        <v>1</v>
      </c>
      <c r="G1197" s="757">
        <v>3</v>
      </c>
      <c r="H1197" s="649" t="str">
        <f>IF($E1197="","",(VLOOKUP($E1197,所属・種目コード!$B$2:$D$160,3,0)))</f>
        <v>031236</v>
      </c>
      <c r="I1197" t="s">
        <v>3592</v>
      </c>
      <c r="J1197" s="758" t="str">
        <f t="shared" si="71"/>
        <v>盛岡見前中中</v>
      </c>
      <c r="K1197" s="757" t="s">
        <v>3454</v>
      </c>
      <c r="L1197" s="13" t="str">
        <f t="shared" si="70"/>
        <v>ｱﾍﾞ ﾅｵ</v>
      </c>
      <c r="M1197" s="772"/>
    </row>
    <row r="1198" spans="2:13" ht="17" customHeight="1">
      <c r="B1198" s="757"/>
      <c r="C1198" s="757" t="s">
        <v>7484</v>
      </c>
      <c r="D1198" s="757" t="s">
        <v>1469</v>
      </c>
      <c r="E1198" s="757" t="s">
        <v>432</v>
      </c>
      <c r="F1198" s="757">
        <v>1</v>
      </c>
      <c r="G1198" s="757">
        <v>2</v>
      </c>
      <c r="H1198" s="649" t="str">
        <f>IF($E1198="","",(VLOOKUP($E1198,所属・種目コード!$B$2:$D$160,3,0)))</f>
        <v>031236</v>
      </c>
      <c r="I1198" t="s">
        <v>3592</v>
      </c>
      <c r="J1198" s="758" t="str">
        <f t="shared" si="71"/>
        <v>盛岡見前中中</v>
      </c>
      <c r="K1198" s="757" t="s">
        <v>3455</v>
      </c>
      <c r="L1198" s="13" t="str">
        <f t="shared" si="70"/>
        <v>ｲﾇｶｲ ｹｲｽｹ</v>
      </c>
      <c r="M1198" s="772"/>
    </row>
    <row r="1199" spans="2:13" ht="17" customHeight="1">
      <c r="B1199" s="757"/>
      <c r="C1199" s="757" t="s">
        <v>7485</v>
      </c>
      <c r="D1199" s="757" t="s">
        <v>4323</v>
      </c>
      <c r="E1199" s="757" t="s">
        <v>432</v>
      </c>
      <c r="F1199" s="757">
        <v>1</v>
      </c>
      <c r="G1199" s="757">
        <v>1</v>
      </c>
      <c r="H1199" s="649" t="str">
        <f>IF($E1199="","",(VLOOKUP($E1199,所属・種目コード!$B$2:$D$160,3,0)))</f>
        <v>031236</v>
      </c>
      <c r="I1199" t="s">
        <v>3592</v>
      </c>
      <c r="J1199" s="758" t="str">
        <f t="shared" si="71"/>
        <v>盛岡見前中中</v>
      </c>
      <c r="K1199" s="757" t="s">
        <v>3456</v>
      </c>
      <c r="L1199" s="13" t="str">
        <f t="shared" si="70"/>
        <v>ｴﾝﾄﾞｳ ﾐﾅｷ</v>
      </c>
      <c r="M1199" s="772"/>
    </row>
    <row r="1200" spans="2:13" ht="17" customHeight="1">
      <c r="B1200" s="757"/>
      <c r="C1200" s="757" t="s">
        <v>7486</v>
      </c>
      <c r="D1200" s="757" t="s">
        <v>4324</v>
      </c>
      <c r="E1200" s="757" t="s">
        <v>432</v>
      </c>
      <c r="F1200" s="757">
        <v>1</v>
      </c>
      <c r="G1200" s="757">
        <v>3</v>
      </c>
      <c r="H1200" s="649" t="str">
        <f>IF($E1200="","",(VLOOKUP($E1200,所属・種目コード!$B$2:$D$160,3,0)))</f>
        <v>031236</v>
      </c>
      <c r="I1200" t="s">
        <v>3592</v>
      </c>
      <c r="J1200" s="758" t="str">
        <f t="shared" si="71"/>
        <v>盛岡見前中中</v>
      </c>
      <c r="K1200" s="757" t="s">
        <v>3457</v>
      </c>
      <c r="L1200" s="13" t="str">
        <f t="shared" si="70"/>
        <v>ｵｵﾊｼ ﾕｳﾏ</v>
      </c>
      <c r="M1200" s="772"/>
    </row>
    <row r="1201" spans="2:13" ht="17" customHeight="1">
      <c r="B1201" s="757"/>
      <c r="C1201" s="757" t="s">
        <v>7867</v>
      </c>
      <c r="D1201" s="757" t="s">
        <v>1470</v>
      </c>
      <c r="E1201" s="757" t="s">
        <v>432</v>
      </c>
      <c r="F1201" s="757">
        <v>1</v>
      </c>
      <c r="G1201" s="757">
        <v>2</v>
      </c>
      <c r="H1201" s="649" t="str">
        <f>IF($E1201="","",(VLOOKUP($E1201,所属・種目コード!$B$2:$D$160,3,0)))</f>
        <v>031236</v>
      </c>
      <c r="I1201" t="s">
        <v>3592</v>
      </c>
      <c r="J1201" s="758" t="str">
        <f t="shared" si="71"/>
        <v>盛岡見前中中</v>
      </c>
      <c r="K1201" s="757" t="s">
        <v>3458</v>
      </c>
      <c r="L1201" s="13" t="str">
        <f t="shared" si="70"/>
        <v>ｵﾘﾄ ｼｭﾝﾀﾛｳ</v>
      </c>
      <c r="M1201" s="772"/>
    </row>
    <row r="1202" spans="2:13" ht="17" customHeight="1">
      <c r="B1202" s="757"/>
      <c r="C1202" s="757" t="s">
        <v>7868</v>
      </c>
      <c r="D1202" s="757" t="s">
        <v>4325</v>
      </c>
      <c r="E1202" s="757" t="s">
        <v>432</v>
      </c>
      <c r="F1202" s="757">
        <v>1</v>
      </c>
      <c r="G1202" s="757">
        <v>1</v>
      </c>
      <c r="H1202" s="649" t="str">
        <f>IF($E1202="","",(VLOOKUP($E1202,所属・種目コード!$B$2:$D$160,3,0)))</f>
        <v>031236</v>
      </c>
      <c r="I1202" t="s">
        <v>3592</v>
      </c>
      <c r="J1202" s="758" t="str">
        <f t="shared" si="71"/>
        <v>盛岡見前中中</v>
      </c>
      <c r="K1202" s="757" t="s">
        <v>3459</v>
      </c>
      <c r="L1202" s="13" t="str">
        <f t="shared" si="70"/>
        <v>ｵﾘﾄ ﾕｳｼﾞﾛｳ</v>
      </c>
      <c r="M1202" s="772"/>
    </row>
    <row r="1203" spans="2:13" ht="17" customHeight="1">
      <c r="B1203" s="757"/>
      <c r="C1203" s="757" t="s">
        <v>7487</v>
      </c>
      <c r="D1203" s="757" t="s">
        <v>4326</v>
      </c>
      <c r="E1203" s="757" t="s">
        <v>432</v>
      </c>
      <c r="F1203" s="757">
        <v>1</v>
      </c>
      <c r="G1203" s="757">
        <v>3</v>
      </c>
      <c r="H1203" s="649" t="str">
        <f>IF($E1203="","",(VLOOKUP($E1203,所属・種目コード!$B$2:$D$160,3,0)))</f>
        <v>031236</v>
      </c>
      <c r="I1203" t="s">
        <v>3592</v>
      </c>
      <c r="J1203" s="758" t="str">
        <f t="shared" si="71"/>
        <v>盛岡見前中中</v>
      </c>
      <c r="K1203" s="757" t="s">
        <v>3460</v>
      </c>
      <c r="L1203" s="13" t="str">
        <f t="shared" si="70"/>
        <v>ｶｸﾀﾞﾃ ｱﾕﾑ</v>
      </c>
      <c r="M1203" s="772"/>
    </row>
    <row r="1204" spans="2:13" ht="17" customHeight="1">
      <c r="B1204" s="757"/>
      <c r="C1204" s="757" t="s">
        <v>7488</v>
      </c>
      <c r="D1204" s="757" t="s">
        <v>4327</v>
      </c>
      <c r="E1204" s="757" t="s">
        <v>432</v>
      </c>
      <c r="F1204" s="757">
        <v>1</v>
      </c>
      <c r="G1204" s="757">
        <v>3</v>
      </c>
      <c r="H1204" s="649" t="str">
        <f>IF($E1204="","",(VLOOKUP($E1204,所属・種目コード!$B$2:$D$160,3,0)))</f>
        <v>031236</v>
      </c>
      <c r="I1204" t="s">
        <v>3592</v>
      </c>
      <c r="J1204" s="758" t="str">
        <f t="shared" si="71"/>
        <v>盛岡見前中中</v>
      </c>
      <c r="K1204" s="757" t="s">
        <v>3461</v>
      </c>
      <c r="L1204" s="13" t="str">
        <f t="shared" si="70"/>
        <v>ｶﾜﾑﾗ ﾕｳﾔ</v>
      </c>
      <c r="M1204" s="772"/>
    </row>
    <row r="1205" spans="2:13" ht="17" customHeight="1">
      <c r="B1205" s="757"/>
      <c r="C1205" s="757" t="s">
        <v>7489</v>
      </c>
      <c r="D1205" s="757" t="s">
        <v>1478</v>
      </c>
      <c r="E1205" s="757" t="s">
        <v>432</v>
      </c>
      <c r="F1205" s="757">
        <v>1</v>
      </c>
      <c r="G1205" s="757">
        <v>2</v>
      </c>
      <c r="H1205" s="649" t="str">
        <f>IF($E1205="","",(VLOOKUP($E1205,所属・種目コード!$B$2:$D$160,3,0)))</f>
        <v>031236</v>
      </c>
      <c r="I1205" t="s">
        <v>3592</v>
      </c>
      <c r="J1205" s="758" t="str">
        <f t="shared" si="71"/>
        <v>盛岡見前中中</v>
      </c>
      <c r="K1205" s="757" t="s">
        <v>3462</v>
      </c>
      <c r="L1205" s="13" t="str">
        <f t="shared" si="70"/>
        <v>ｷｸﾁ ﾕｳｷ</v>
      </c>
      <c r="M1205" s="772"/>
    </row>
    <row r="1206" spans="2:13" ht="17" customHeight="1">
      <c r="B1206" s="757"/>
      <c r="C1206" s="757" t="s">
        <v>7869</v>
      </c>
      <c r="D1206" s="757" t="s">
        <v>4328</v>
      </c>
      <c r="E1206" s="757" t="s">
        <v>432</v>
      </c>
      <c r="F1206" s="757">
        <v>1</v>
      </c>
      <c r="G1206" s="757">
        <v>1</v>
      </c>
      <c r="H1206" s="649" t="str">
        <f>IF($E1206="","",(VLOOKUP($E1206,所属・種目コード!$B$2:$D$160,3,0)))</f>
        <v>031236</v>
      </c>
      <c r="I1206" t="s">
        <v>3592</v>
      </c>
      <c r="J1206" s="758" t="str">
        <f t="shared" si="71"/>
        <v>盛岡見前中中</v>
      </c>
      <c r="K1206" s="757" t="s">
        <v>3463</v>
      </c>
      <c r="L1206" s="13" t="str">
        <f t="shared" si="70"/>
        <v>ｸｼﾞ ｷｸﾀﾛｳ</v>
      </c>
      <c r="M1206" s="772"/>
    </row>
    <row r="1207" spans="2:13" ht="17" customHeight="1">
      <c r="B1207" s="757"/>
      <c r="C1207" s="757" t="s">
        <v>7490</v>
      </c>
      <c r="D1207" s="757" t="s">
        <v>1471</v>
      </c>
      <c r="E1207" s="757" t="s">
        <v>432</v>
      </c>
      <c r="F1207" s="757">
        <v>1</v>
      </c>
      <c r="G1207" s="757">
        <v>2</v>
      </c>
      <c r="H1207" s="649" t="str">
        <f>IF($E1207="","",(VLOOKUP($E1207,所属・種目コード!$B$2:$D$160,3,0)))</f>
        <v>031236</v>
      </c>
      <c r="I1207" t="s">
        <v>3592</v>
      </c>
      <c r="J1207" s="758" t="str">
        <f t="shared" si="71"/>
        <v>盛岡見前中中</v>
      </c>
      <c r="K1207" s="757" t="s">
        <v>3464</v>
      </c>
      <c r="L1207" s="13" t="str">
        <f t="shared" si="70"/>
        <v>ｸﾛﾇﾏ ｴｲﾀ</v>
      </c>
      <c r="M1207" s="772"/>
    </row>
    <row r="1208" spans="2:13" ht="17" customHeight="1">
      <c r="B1208" s="757"/>
      <c r="C1208" s="757" t="s">
        <v>7491</v>
      </c>
      <c r="D1208" s="757" t="s">
        <v>1472</v>
      </c>
      <c r="E1208" s="757" t="s">
        <v>432</v>
      </c>
      <c r="F1208" s="757">
        <v>1</v>
      </c>
      <c r="G1208" s="757">
        <v>2</v>
      </c>
      <c r="H1208" s="649" t="str">
        <f>IF($E1208="","",(VLOOKUP($E1208,所属・種目コード!$B$2:$D$160,3,0)))</f>
        <v>031236</v>
      </c>
      <c r="I1208" t="s">
        <v>3592</v>
      </c>
      <c r="J1208" s="758" t="str">
        <f t="shared" si="71"/>
        <v>盛岡見前中中</v>
      </c>
      <c r="K1208" s="757" t="s">
        <v>3465</v>
      </c>
      <c r="L1208" s="13" t="str">
        <f t="shared" si="70"/>
        <v>ｺﾀﾞﾏ ｱｵｼ</v>
      </c>
      <c r="M1208" s="772"/>
    </row>
    <row r="1209" spans="2:13" ht="17" customHeight="1">
      <c r="B1209" s="757"/>
      <c r="C1209" s="757" t="s">
        <v>7492</v>
      </c>
      <c r="D1209" s="757" t="s">
        <v>4329</v>
      </c>
      <c r="E1209" s="757" t="s">
        <v>432</v>
      </c>
      <c r="F1209" s="757">
        <v>1</v>
      </c>
      <c r="G1209" s="757">
        <v>3</v>
      </c>
      <c r="H1209" s="649" t="str">
        <f>IF($E1209="","",(VLOOKUP($E1209,所属・種目コード!$B$2:$D$160,3,0)))</f>
        <v>031236</v>
      </c>
      <c r="I1209" t="s">
        <v>3592</v>
      </c>
      <c r="J1209" s="758" t="str">
        <f t="shared" si="71"/>
        <v>盛岡見前中中</v>
      </c>
      <c r="K1209" s="757" t="s">
        <v>3466</v>
      </c>
      <c r="L1209" s="13" t="str">
        <f t="shared" si="70"/>
        <v>ｻﾄｳ ｶｲｾｲ</v>
      </c>
      <c r="M1209" s="772"/>
    </row>
    <row r="1210" spans="2:13" ht="17" customHeight="1">
      <c r="B1210" s="757"/>
      <c r="C1210" s="757" t="s">
        <v>7493</v>
      </c>
      <c r="D1210" s="757" t="s">
        <v>1473</v>
      </c>
      <c r="E1210" s="757" t="s">
        <v>432</v>
      </c>
      <c r="F1210" s="757">
        <v>1</v>
      </c>
      <c r="G1210" s="757">
        <v>2</v>
      </c>
      <c r="H1210" s="649" t="str">
        <f>IF($E1210="","",(VLOOKUP($E1210,所属・種目コード!$B$2:$D$160,3,0)))</f>
        <v>031236</v>
      </c>
      <c r="I1210" t="s">
        <v>3592</v>
      </c>
      <c r="J1210" s="758" t="str">
        <f t="shared" si="71"/>
        <v>盛岡見前中中</v>
      </c>
      <c r="K1210" s="757" t="s">
        <v>3467</v>
      </c>
      <c r="L1210" s="13" t="str">
        <f t="shared" si="70"/>
        <v>ｻﾄｳ ﾕｳｷ</v>
      </c>
      <c r="M1210" s="772"/>
    </row>
    <row r="1211" spans="2:13" ht="17" customHeight="1">
      <c r="B1211" s="757"/>
      <c r="C1211" s="757" t="s">
        <v>7898</v>
      </c>
      <c r="D1211" s="757" t="s">
        <v>1466</v>
      </c>
      <c r="E1211" s="757" t="s">
        <v>432</v>
      </c>
      <c r="F1211" s="757">
        <v>1</v>
      </c>
      <c r="G1211" s="757">
        <v>3</v>
      </c>
      <c r="H1211" s="649" t="str">
        <f>IF($E1211="","",(VLOOKUP($E1211,所属・種目コード!$B$2:$D$160,3,0)))</f>
        <v>031236</v>
      </c>
      <c r="I1211" t="s">
        <v>3592</v>
      </c>
      <c r="J1211" s="758" t="str">
        <f t="shared" si="71"/>
        <v>盛岡見前中中</v>
      </c>
      <c r="K1211" s="757" t="s">
        <v>3468</v>
      </c>
      <c r="L1211" s="13" t="str">
        <f t="shared" si="70"/>
        <v>ｻﾝｼﾞｮｳ ｱｻﾋ</v>
      </c>
      <c r="M1211" s="772"/>
    </row>
    <row r="1212" spans="2:13" ht="17" customHeight="1">
      <c r="B1212" s="757"/>
      <c r="C1212" s="757" t="s">
        <v>7494</v>
      </c>
      <c r="D1212" s="757" t="s">
        <v>4330</v>
      </c>
      <c r="E1212" s="757" t="s">
        <v>432</v>
      </c>
      <c r="F1212" s="757">
        <v>1</v>
      </c>
      <c r="G1212" s="757">
        <v>1</v>
      </c>
      <c r="H1212" s="649" t="str">
        <f>IF($E1212="","",(VLOOKUP($E1212,所属・種目コード!$B$2:$D$160,3,0)))</f>
        <v>031236</v>
      </c>
      <c r="I1212" t="s">
        <v>3592</v>
      </c>
      <c r="J1212" s="758" t="str">
        <f t="shared" si="71"/>
        <v>盛岡見前中中</v>
      </c>
      <c r="K1212" s="757" t="s">
        <v>3469</v>
      </c>
      <c r="L1212" s="13" t="str">
        <f t="shared" si="70"/>
        <v>ﾃﾗｼﾏ ﾀｲｷ</v>
      </c>
      <c r="M1212" s="772"/>
    </row>
    <row r="1213" spans="2:13" ht="17" customHeight="1">
      <c r="B1213" s="757"/>
      <c r="C1213" s="757" t="s">
        <v>7495</v>
      </c>
      <c r="D1213" s="757" t="s">
        <v>1474</v>
      </c>
      <c r="E1213" s="757" t="s">
        <v>432</v>
      </c>
      <c r="F1213" s="757">
        <v>1</v>
      </c>
      <c r="G1213" s="757">
        <v>2</v>
      </c>
      <c r="H1213" s="649" t="str">
        <f>IF($E1213="","",(VLOOKUP($E1213,所属・種目コード!$B$2:$D$160,3,0)))</f>
        <v>031236</v>
      </c>
      <c r="I1213" t="s">
        <v>3592</v>
      </c>
      <c r="J1213" s="758" t="str">
        <f t="shared" si="71"/>
        <v>盛岡見前中中</v>
      </c>
      <c r="K1213" s="757" t="s">
        <v>3470</v>
      </c>
      <c r="L1213" s="13" t="str">
        <f t="shared" si="70"/>
        <v>ﾊﾀｹﾔﾏ ﾌｳｶﾞ</v>
      </c>
      <c r="M1213" s="772"/>
    </row>
    <row r="1214" spans="2:13" ht="17" customHeight="1">
      <c r="B1214" s="757"/>
      <c r="C1214" s="757" t="s">
        <v>7496</v>
      </c>
      <c r="D1214" s="757" t="s">
        <v>1475</v>
      </c>
      <c r="E1214" s="757" t="s">
        <v>432</v>
      </c>
      <c r="F1214" s="757">
        <v>1</v>
      </c>
      <c r="G1214" s="757">
        <v>2</v>
      </c>
      <c r="H1214" s="649" t="str">
        <f>IF($E1214="","",(VLOOKUP($E1214,所属・種目コード!$B$2:$D$160,3,0)))</f>
        <v>031236</v>
      </c>
      <c r="I1214" t="s">
        <v>3592</v>
      </c>
      <c r="J1214" s="758" t="str">
        <f t="shared" si="71"/>
        <v>盛岡見前中中</v>
      </c>
      <c r="K1214" s="757" t="s">
        <v>3471</v>
      </c>
      <c r="L1214" s="13" t="str">
        <f t="shared" si="70"/>
        <v>ﾊﾞﾝﾔ ﾕｳｷ</v>
      </c>
      <c r="M1214" s="772"/>
    </row>
    <row r="1215" spans="2:13" ht="17" customHeight="1">
      <c r="B1215" s="757"/>
      <c r="C1215" s="757" t="s">
        <v>7497</v>
      </c>
      <c r="D1215" s="757" t="s">
        <v>4331</v>
      </c>
      <c r="E1215" s="757" t="s">
        <v>432</v>
      </c>
      <c r="F1215" s="757">
        <v>1</v>
      </c>
      <c r="G1215" s="757">
        <v>1</v>
      </c>
      <c r="H1215" s="649" t="str">
        <f>IF($E1215="","",(VLOOKUP($E1215,所属・種目コード!$B$2:$D$160,3,0)))</f>
        <v>031236</v>
      </c>
      <c r="I1215" t="s">
        <v>3592</v>
      </c>
      <c r="J1215" s="758" t="str">
        <f t="shared" si="71"/>
        <v>盛岡見前中中</v>
      </c>
      <c r="K1215" s="757" t="s">
        <v>3472</v>
      </c>
      <c r="L1215" s="13" t="str">
        <f t="shared" si="70"/>
        <v>ﾌｼﾞｻﾜ ﾘｵ</v>
      </c>
      <c r="M1215" s="772"/>
    </row>
    <row r="1216" spans="2:13" ht="17" customHeight="1">
      <c r="B1216" s="757"/>
      <c r="C1216" s="757" t="s">
        <v>7498</v>
      </c>
      <c r="D1216" s="757" t="s">
        <v>1476</v>
      </c>
      <c r="E1216" s="757" t="s">
        <v>432</v>
      </c>
      <c r="F1216" s="757">
        <v>1</v>
      </c>
      <c r="G1216" s="757">
        <v>2</v>
      </c>
      <c r="H1216" s="649" t="str">
        <f>IF($E1216="","",(VLOOKUP($E1216,所属・種目コード!$B$2:$D$160,3,0)))</f>
        <v>031236</v>
      </c>
      <c r="I1216" t="s">
        <v>3592</v>
      </c>
      <c r="J1216" s="758" t="str">
        <f t="shared" si="71"/>
        <v>盛岡見前中中</v>
      </c>
      <c r="K1216" s="757" t="s">
        <v>3473</v>
      </c>
      <c r="L1216" s="13" t="str">
        <f t="shared" si="70"/>
        <v>ﾌｼﾞﾜﾗ ﾕｳｼﾞﾝ</v>
      </c>
      <c r="M1216" s="772"/>
    </row>
    <row r="1217" spans="2:13" ht="17" customHeight="1">
      <c r="B1217" s="757"/>
      <c r="C1217" s="757" t="s">
        <v>7499</v>
      </c>
      <c r="D1217" s="757" t="s">
        <v>1467</v>
      </c>
      <c r="E1217" s="757" t="s">
        <v>432</v>
      </c>
      <c r="F1217" s="757">
        <v>1</v>
      </c>
      <c r="G1217" s="757">
        <v>3</v>
      </c>
      <c r="H1217" s="649" t="str">
        <f>IF($E1217="","",(VLOOKUP($E1217,所属・種目コード!$B$2:$D$160,3,0)))</f>
        <v>031236</v>
      </c>
      <c r="I1217" t="s">
        <v>3592</v>
      </c>
      <c r="J1217" s="758" t="str">
        <f t="shared" si="71"/>
        <v>盛岡見前中中</v>
      </c>
      <c r="K1217" s="757" t="s">
        <v>3474</v>
      </c>
      <c r="L1217" s="13" t="str">
        <f t="shared" ref="L1217:L1280" si="72">ASC(K1217)</f>
        <v>ﾎｿｶﾜ ｶｲｼﾞ</v>
      </c>
      <c r="M1217" s="772"/>
    </row>
    <row r="1218" spans="2:13" ht="17" customHeight="1">
      <c r="B1218" s="757"/>
      <c r="C1218" s="757" t="s">
        <v>7500</v>
      </c>
      <c r="D1218" s="757" t="s">
        <v>4332</v>
      </c>
      <c r="E1218" s="757" t="s">
        <v>432</v>
      </c>
      <c r="F1218" s="757">
        <v>1</v>
      </c>
      <c r="G1218" s="757">
        <v>2</v>
      </c>
      <c r="H1218" s="649" t="str">
        <f>IF($E1218="","",(VLOOKUP($E1218,所属・種目コード!$B$2:$D$160,3,0)))</f>
        <v>031236</v>
      </c>
      <c r="I1218" t="s">
        <v>3592</v>
      </c>
      <c r="J1218" s="758" t="str">
        <f t="shared" ref="J1218:J1281" si="73">_xlfn.CONCAT(E1218,I1218)</f>
        <v>盛岡見前中中</v>
      </c>
      <c r="K1218" s="757" t="s">
        <v>3475</v>
      </c>
      <c r="L1218" s="13" t="str">
        <f t="shared" si="72"/>
        <v>ﾏﾙﾔﾏ ﾊﾔﾄ</v>
      </c>
      <c r="M1218" s="772"/>
    </row>
    <row r="1219" spans="2:13" ht="17" customHeight="1">
      <c r="B1219" s="757"/>
      <c r="C1219" s="757" t="s">
        <v>7501</v>
      </c>
      <c r="D1219" s="757" t="s">
        <v>4333</v>
      </c>
      <c r="E1219" s="757" t="s">
        <v>432</v>
      </c>
      <c r="F1219" s="757">
        <v>1</v>
      </c>
      <c r="G1219" s="757">
        <v>3</v>
      </c>
      <c r="H1219" s="649" t="str">
        <f>IF($E1219="","",(VLOOKUP($E1219,所属・種目コード!$B$2:$D$160,3,0)))</f>
        <v>031236</v>
      </c>
      <c r="I1219" t="s">
        <v>3592</v>
      </c>
      <c r="J1219" s="758" t="str">
        <f t="shared" si="73"/>
        <v>盛岡見前中中</v>
      </c>
      <c r="K1219" s="757" t="s">
        <v>3476</v>
      </c>
      <c r="L1219" s="13" t="str">
        <f t="shared" si="72"/>
        <v>ﾑﾗﾉ ﾕｳｶﾞ</v>
      </c>
      <c r="M1219" s="772"/>
    </row>
    <row r="1220" spans="2:13" ht="17" customHeight="1">
      <c r="B1220" s="757"/>
      <c r="C1220" s="757" t="s">
        <v>7502</v>
      </c>
      <c r="D1220" s="757" t="s">
        <v>4334</v>
      </c>
      <c r="E1220" s="757" t="s">
        <v>432</v>
      </c>
      <c r="F1220" s="757">
        <v>1</v>
      </c>
      <c r="G1220" s="757">
        <v>1</v>
      </c>
      <c r="H1220" s="649" t="str">
        <f>IF($E1220="","",(VLOOKUP($E1220,所属・種目コード!$B$2:$D$160,3,0)))</f>
        <v>031236</v>
      </c>
      <c r="I1220" t="s">
        <v>3592</v>
      </c>
      <c r="J1220" s="758" t="str">
        <f t="shared" si="73"/>
        <v>盛岡見前中中</v>
      </c>
      <c r="K1220" s="757" t="s">
        <v>3477</v>
      </c>
      <c r="L1220" s="13" t="str">
        <f t="shared" si="72"/>
        <v>ﾔﾏｸﾞﾁ ｿｳｼ</v>
      </c>
      <c r="M1220" s="772"/>
    </row>
    <row r="1221" spans="2:13" ht="17" customHeight="1">
      <c r="B1221" s="757"/>
      <c r="C1221" s="757" t="s">
        <v>7503</v>
      </c>
      <c r="D1221" s="757" t="s">
        <v>1477</v>
      </c>
      <c r="E1221" s="757" t="s">
        <v>432</v>
      </c>
      <c r="F1221" s="757">
        <v>1</v>
      </c>
      <c r="G1221" s="757">
        <v>2</v>
      </c>
      <c r="H1221" s="649" t="str">
        <f>IF($E1221="","",(VLOOKUP($E1221,所属・種目コード!$B$2:$D$160,3,0)))</f>
        <v>031236</v>
      </c>
      <c r="I1221" t="s">
        <v>3592</v>
      </c>
      <c r="J1221" s="758" t="str">
        <f t="shared" si="73"/>
        <v>盛岡見前中中</v>
      </c>
      <c r="K1221" s="757" t="s">
        <v>3478</v>
      </c>
      <c r="L1221" s="13" t="str">
        <f t="shared" si="72"/>
        <v>ﾔﾏｸﾞﾁ ﾉﾌﾞﾏｻ</v>
      </c>
      <c r="M1221" s="772"/>
    </row>
    <row r="1222" spans="2:13" ht="17" customHeight="1">
      <c r="B1222" s="757"/>
      <c r="C1222" s="757" t="s">
        <v>7504</v>
      </c>
      <c r="D1222" s="757" t="s">
        <v>4335</v>
      </c>
      <c r="E1222" s="757" t="s">
        <v>432</v>
      </c>
      <c r="F1222" s="757">
        <v>1</v>
      </c>
      <c r="G1222" s="757">
        <v>1</v>
      </c>
      <c r="H1222" s="649" t="str">
        <f>IF($E1222="","",(VLOOKUP($E1222,所属・種目コード!$B$2:$D$160,3,0)))</f>
        <v>031236</v>
      </c>
      <c r="I1222" t="s">
        <v>3592</v>
      </c>
      <c r="J1222" s="758" t="str">
        <f t="shared" si="73"/>
        <v>盛岡見前中中</v>
      </c>
      <c r="K1222" s="757" t="s">
        <v>3479</v>
      </c>
      <c r="L1222" s="13" t="str">
        <f t="shared" si="72"/>
        <v>ﾔﾏｸﾞﾁ ﾖｼｷ</v>
      </c>
      <c r="M1222" s="772"/>
    </row>
    <row r="1223" spans="2:13" ht="17" customHeight="1">
      <c r="B1223" s="757"/>
      <c r="C1223" s="757" t="s">
        <v>7505</v>
      </c>
      <c r="D1223" s="757" t="s">
        <v>4336</v>
      </c>
      <c r="E1223" s="757" t="s">
        <v>432</v>
      </c>
      <c r="F1223" s="757">
        <v>1</v>
      </c>
      <c r="G1223" s="757">
        <v>1</v>
      </c>
      <c r="H1223" s="649" t="str">
        <f>IF($E1223="","",(VLOOKUP($E1223,所属・種目コード!$B$2:$D$160,3,0)))</f>
        <v>031236</v>
      </c>
      <c r="I1223" t="s">
        <v>3592</v>
      </c>
      <c r="J1223" s="758" t="str">
        <f t="shared" si="73"/>
        <v>盛岡見前中中</v>
      </c>
      <c r="K1223" s="757" t="s">
        <v>3480</v>
      </c>
      <c r="L1223" s="13" t="str">
        <f t="shared" si="72"/>
        <v>ﾖｼﾀﾞ ｹｲﾀ</v>
      </c>
      <c r="M1223" s="772"/>
    </row>
    <row r="1224" spans="2:13" ht="17" customHeight="1">
      <c r="B1224" s="757"/>
      <c r="C1224" s="757" t="s">
        <v>7506</v>
      </c>
      <c r="D1224" s="757" t="s">
        <v>4337</v>
      </c>
      <c r="E1224" s="757" t="s">
        <v>432</v>
      </c>
      <c r="F1224" s="757">
        <v>1</v>
      </c>
      <c r="G1224" s="757">
        <v>3</v>
      </c>
      <c r="H1224" s="649" t="str">
        <f>IF($E1224="","",(VLOOKUP($E1224,所属・種目コード!$B$2:$D$160,3,0)))</f>
        <v>031236</v>
      </c>
      <c r="I1224" t="s">
        <v>3592</v>
      </c>
      <c r="J1224" s="758" t="str">
        <f t="shared" si="73"/>
        <v>盛岡見前中中</v>
      </c>
      <c r="K1224" s="757" t="s">
        <v>3481</v>
      </c>
      <c r="L1224" s="13" t="str">
        <f t="shared" si="72"/>
        <v>ﾖｼﾀﾞ ｼｭﾝﾀ</v>
      </c>
      <c r="M1224" s="772"/>
    </row>
    <row r="1225" spans="2:13" ht="17" customHeight="1">
      <c r="B1225" s="757"/>
      <c r="C1225" s="757" t="s">
        <v>7507</v>
      </c>
      <c r="D1225" s="757" t="s">
        <v>4338</v>
      </c>
      <c r="E1225" s="757" t="s">
        <v>432</v>
      </c>
      <c r="F1225" s="757">
        <v>1</v>
      </c>
      <c r="G1225" s="757">
        <v>3</v>
      </c>
      <c r="H1225" s="649" t="str">
        <f>IF($E1225="","",(VLOOKUP($E1225,所属・種目コード!$B$2:$D$160,3,0)))</f>
        <v>031236</v>
      </c>
      <c r="I1225" t="s">
        <v>3592</v>
      </c>
      <c r="J1225" s="758" t="str">
        <f t="shared" si="73"/>
        <v>盛岡見前中中</v>
      </c>
      <c r="K1225" s="757" t="s">
        <v>3482</v>
      </c>
      <c r="L1225" s="13" t="str">
        <f t="shared" si="72"/>
        <v>ﾖｼﾀﾞ ﾀﾞｲｷ</v>
      </c>
      <c r="M1225" s="772"/>
    </row>
    <row r="1226" spans="2:13" ht="17" customHeight="1">
      <c r="B1226" s="757"/>
      <c r="C1226" s="757" t="s">
        <v>7508</v>
      </c>
      <c r="D1226" s="757" t="s">
        <v>1759</v>
      </c>
      <c r="E1226" s="757" t="s">
        <v>421</v>
      </c>
      <c r="F1226" s="757">
        <v>1</v>
      </c>
      <c r="G1226" s="757">
        <v>3</v>
      </c>
      <c r="H1226" s="649" t="str">
        <f>IF($E1226="","",(VLOOKUP($E1226,所属・種目コード!$B$2:$D$160,3,0)))</f>
        <v>031224</v>
      </c>
      <c r="I1226" t="s">
        <v>3592</v>
      </c>
      <c r="J1226" s="758" t="str">
        <f t="shared" si="73"/>
        <v>盛岡黒石野中中</v>
      </c>
      <c r="K1226" s="757" t="s">
        <v>3483</v>
      </c>
      <c r="L1226" s="13" t="str">
        <f t="shared" si="72"/>
        <v>ｲﾄｳ ﾊﾙｷ</v>
      </c>
      <c r="M1226" s="772"/>
    </row>
    <row r="1227" spans="2:13" ht="17" customHeight="1">
      <c r="B1227" s="757"/>
      <c r="C1227" s="757" t="s">
        <v>7509</v>
      </c>
      <c r="D1227" s="757" t="s">
        <v>1760</v>
      </c>
      <c r="E1227" s="757" t="s">
        <v>421</v>
      </c>
      <c r="F1227" s="757">
        <v>1</v>
      </c>
      <c r="G1227" s="757">
        <v>2</v>
      </c>
      <c r="H1227" s="649" t="str">
        <f>IF($E1227="","",(VLOOKUP($E1227,所属・種目コード!$B$2:$D$160,3,0)))</f>
        <v>031224</v>
      </c>
      <c r="I1227" t="s">
        <v>3592</v>
      </c>
      <c r="J1227" s="758" t="str">
        <f t="shared" si="73"/>
        <v>盛岡黒石野中中</v>
      </c>
      <c r="K1227" s="757" t="s">
        <v>3484</v>
      </c>
      <c r="L1227" s="13" t="str">
        <f t="shared" si="72"/>
        <v>ｶﾝﾉ ﾗｲｷ</v>
      </c>
      <c r="M1227" s="772"/>
    </row>
    <row r="1228" spans="2:13" ht="17" customHeight="1">
      <c r="B1228" s="757"/>
      <c r="C1228" s="757" t="s">
        <v>7897</v>
      </c>
      <c r="D1228" s="757" t="s">
        <v>1761</v>
      </c>
      <c r="E1228" s="757" t="s">
        <v>421</v>
      </c>
      <c r="F1228" s="757">
        <v>1</v>
      </c>
      <c r="G1228" s="757">
        <v>2</v>
      </c>
      <c r="H1228" s="649" t="str">
        <f>IF($E1228="","",(VLOOKUP($E1228,所属・種目コード!$B$2:$D$160,3,0)))</f>
        <v>031224</v>
      </c>
      <c r="I1228" t="s">
        <v>3592</v>
      </c>
      <c r="J1228" s="758" t="str">
        <f t="shared" si="73"/>
        <v>盛岡黒石野中中</v>
      </c>
      <c r="K1228" s="757" t="s">
        <v>3485</v>
      </c>
      <c r="L1228" s="13" t="str">
        <f t="shared" si="72"/>
        <v>ｺﾝ ﾘｭｳｾｲ</v>
      </c>
      <c r="M1228" s="772"/>
    </row>
    <row r="1229" spans="2:13" ht="17" customHeight="1">
      <c r="B1229" s="757"/>
      <c r="C1229" s="757" t="s">
        <v>7510</v>
      </c>
      <c r="D1229" s="757" t="s">
        <v>1762</v>
      </c>
      <c r="E1229" s="757" t="s">
        <v>421</v>
      </c>
      <c r="F1229" s="757">
        <v>1</v>
      </c>
      <c r="G1229" s="757">
        <v>2</v>
      </c>
      <c r="H1229" s="649" t="str">
        <f>IF($E1229="","",(VLOOKUP($E1229,所属・種目コード!$B$2:$D$160,3,0)))</f>
        <v>031224</v>
      </c>
      <c r="I1229" t="s">
        <v>3592</v>
      </c>
      <c r="J1229" s="758" t="str">
        <f t="shared" si="73"/>
        <v>盛岡黒石野中中</v>
      </c>
      <c r="K1229" s="757" t="s">
        <v>3486</v>
      </c>
      <c r="L1229" s="13" t="str">
        <f t="shared" si="72"/>
        <v>ｻｲﾄｳ ｼｭﾝﾀ</v>
      </c>
      <c r="M1229" s="772"/>
    </row>
    <row r="1230" spans="2:13" ht="17" customHeight="1">
      <c r="B1230" s="757"/>
      <c r="C1230" s="757" t="s">
        <v>7870</v>
      </c>
      <c r="D1230" s="757" t="s">
        <v>1589</v>
      </c>
      <c r="E1230" s="757" t="s">
        <v>421</v>
      </c>
      <c r="F1230" s="757">
        <v>1</v>
      </c>
      <c r="G1230" s="757">
        <v>2</v>
      </c>
      <c r="H1230" s="649" t="str">
        <f>IF($E1230="","",(VLOOKUP($E1230,所属・種目コード!$B$2:$D$160,3,0)))</f>
        <v>031224</v>
      </c>
      <c r="I1230" t="s">
        <v>3592</v>
      </c>
      <c r="J1230" s="758" t="str">
        <f t="shared" si="73"/>
        <v>盛岡黒石野中中</v>
      </c>
      <c r="K1230" s="757" t="s">
        <v>2444</v>
      </c>
      <c r="L1230" s="13" t="str">
        <f t="shared" si="72"/>
        <v>ｻｻｷ ﾕｳﾄ</v>
      </c>
      <c r="M1230" s="772"/>
    </row>
    <row r="1231" spans="2:13" ht="17" customHeight="1">
      <c r="B1231" s="757"/>
      <c r="C1231" s="757" t="s">
        <v>7871</v>
      </c>
      <c r="D1231" s="757" t="s">
        <v>1763</v>
      </c>
      <c r="E1231" s="757" t="s">
        <v>421</v>
      </c>
      <c r="F1231" s="757">
        <v>1</v>
      </c>
      <c r="G1231" s="757">
        <v>2</v>
      </c>
      <c r="H1231" s="649" t="str">
        <f>IF($E1231="","",(VLOOKUP($E1231,所属・種目コード!$B$2:$D$160,3,0)))</f>
        <v>031224</v>
      </c>
      <c r="I1231" t="s">
        <v>3592</v>
      </c>
      <c r="J1231" s="758" t="str">
        <f t="shared" si="73"/>
        <v>盛岡黒石野中中</v>
      </c>
      <c r="K1231" s="757" t="s">
        <v>2953</v>
      </c>
      <c r="L1231" s="13" t="str">
        <f t="shared" si="72"/>
        <v>ｻｻｷ ﾘｭｳﾄ</v>
      </c>
      <c r="M1231" s="772"/>
    </row>
    <row r="1232" spans="2:13" ht="17" customHeight="1">
      <c r="B1232" s="757"/>
      <c r="C1232" s="757" t="s">
        <v>7896</v>
      </c>
      <c r="D1232" s="757" t="s">
        <v>1764</v>
      </c>
      <c r="E1232" s="757" t="s">
        <v>421</v>
      </c>
      <c r="F1232" s="757">
        <v>1</v>
      </c>
      <c r="G1232" s="757">
        <v>3</v>
      </c>
      <c r="H1232" s="649" t="str">
        <f>IF($E1232="","",(VLOOKUP($E1232,所属・種目コード!$B$2:$D$160,3,0)))</f>
        <v>031224</v>
      </c>
      <c r="I1232" t="s">
        <v>3592</v>
      </c>
      <c r="J1232" s="758" t="str">
        <f t="shared" si="73"/>
        <v>盛岡黒石野中中</v>
      </c>
      <c r="K1232" s="757" t="s">
        <v>2954</v>
      </c>
      <c r="L1232" s="13" t="str">
        <f t="shared" si="72"/>
        <v>ｻﾄｳ ｼｭｳ</v>
      </c>
      <c r="M1232" s="772"/>
    </row>
    <row r="1233" spans="2:13" ht="17" customHeight="1">
      <c r="B1233" s="757"/>
      <c r="C1233" s="757" t="s">
        <v>7511</v>
      </c>
      <c r="D1233" s="757" t="s">
        <v>4339</v>
      </c>
      <c r="E1233" s="757" t="s">
        <v>421</v>
      </c>
      <c r="F1233" s="757">
        <v>1</v>
      </c>
      <c r="G1233" s="757">
        <v>2</v>
      </c>
      <c r="H1233" s="649" t="str">
        <f>IF($E1233="","",(VLOOKUP($E1233,所属・種目コード!$B$2:$D$160,3,0)))</f>
        <v>031224</v>
      </c>
      <c r="I1233" t="s">
        <v>3592</v>
      </c>
      <c r="J1233" s="758" t="str">
        <f t="shared" si="73"/>
        <v>盛岡黒石野中中</v>
      </c>
      <c r="K1233" s="757" t="s">
        <v>3487</v>
      </c>
      <c r="L1233" s="13" t="str">
        <f t="shared" si="72"/>
        <v>ｼﾀﾞﾚ ｶｽﾞｷ</v>
      </c>
      <c r="M1233" s="772"/>
    </row>
    <row r="1234" spans="2:13" ht="17" customHeight="1">
      <c r="B1234" s="757"/>
      <c r="C1234" s="757" t="s">
        <v>7512</v>
      </c>
      <c r="D1234" s="757" t="s">
        <v>1765</v>
      </c>
      <c r="E1234" s="757" t="s">
        <v>421</v>
      </c>
      <c r="F1234" s="757">
        <v>1</v>
      </c>
      <c r="G1234" s="757">
        <v>3</v>
      </c>
      <c r="H1234" s="649" t="str">
        <f>IF($E1234="","",(VLOOKUP($E1234,所属・種目コード!$B$2:$D$160,3,0)))</f>
        <v>031224</v>
      </c>
      <c r="I1234" t="s">
        <v>3592</v>
      </c>
      <c r="J1234" s="758" t="str">
        <f t="shared" si="73"/>
        <v>盛岡黒石野中中</v>
      </c>
      <c r="K1234" s="757" t="s">
        <v>3488</v>
      </c>
      <c r="L1234" s="13" t="str">
        <f t="shared" si="72"/>
        <v>ｾｷｶﾜ ﾘｵ</v>
      </c>
      <c r="M1234" s="772"/>
    </row>
    <row r="1235" spans="2:13" ht="17" customHeight="1">
      <c r="B1235" s="757"/>
      <c r="C1235" s="757" t="s">
        <v>7872</v>
      </c>
      <c r="D1235" s="757" t="s">
        <v>1766</v>
      </c>
      <c r="E1235" s="757" t="s">
        <v>421</v>
      </c>
      <c r="F1235" s="757">
        <v>1</v>
      </c>
      <c r="G1235" s="757">
        <v>3</v>
      </c>
      <c r="H1235" s="649" t="str">
        <f>IF($E1235="","",(VLOOKUP($E1235,所属・種目コード!$B$2:$D$160,3,0)))</f>
        <v>031224</v>
      </c>
      <c r="I1235" t="s">
        <v>3592</v>
      </c>
      <c r="J1235" s="758" t="str">
        <f t="shared" si="73"/>
        <v>盛岡黒石野中中</v>
      </c>
      <c r="K1235" s="757" t="s">
        <v>3489</v>
      </c>
      <c r="L1235" s="13" t="str">
        <f t="shared" si="72"/>
        <v>ｿｳﾏ ﾘｭｳﾉｽｹ</v>
      </c>
      <c r="M1235" s="772"/>
    </row>
    <row r="1236" spans="2:13" ht="17" customHeight="1">
      <c r="B1236" s="757"/>
      <c r="C1236" s="757" t="s">
        <v>7513</v>
      </c>
      <c r="D1236" s="757" t="s">
        <v>1767</v>
      </c>
      <c r="E1236" s="757" t="s">
        <v>421</v>
      </c>
      <c r="F1236" s="757">
        <v>1</v>
      </c>
      <c r="G1236" s="757">
        <v>3</v>
      </c>
      <c r="H1236" s="649" t="str">
        <f>IF($E1236="","",(VLOOKUP($E1236,所属・種目コード!$B$2:$D$160,3,0)))</f>
        <v>031224</v>
      </c>
      <c r="I1236" t="s">
        <v>3592</v>
      </c>
      <c r="J1236" s="758" t="str">
        <f t="shared" si="73"/>
        <v>盛岡黒石野中中</v>
      </c>
      <c r="K1236" s="757" t="s">
        <v>3490</v>
      </c>
      <c r="L1236" s="13" t="str">
        <f t="shared" si="72"/>
        <v>ﾀｶﾊｼ ﾁﾋﾛ</v>
      </c>
      <c r="M1236" s="772"/>
    </row>
    <row r="1237" spans="2:13" ht="17" customHeight="1">
      <c r="B1237" s="757"/>
      <c r="C1237" s="757" t="s">
        <v>7514</v>
      </c>
      <c r="D1237" s="757" t="s">
        <v>1768</v>
      </c>
      <c r="E1237" s="757" t="s">
        <v>421</v>
      </c>
      <c r="F1237" s="757">
        <v>1</v>
      </c>
      <c r="G1237" s="757">
        <v>2</v>
      </c>
      <c r="H1237" s="649" t="str">
        <f>IF($E1237="","",(VLOOKUP($E1237,所属・種目コード!$B$2:$D$160,3,0)))</f>
        <v>031224</v>
      </c>
      <c r="I1237" t="s">
        <v>3592</v>
      </c>
      <c r="J1237" s="758" t="str">
        <f t="shared" si="73"/>
        <v>盛岡黒石野中中</v>
      </c>
      <c r="K1237" s="757" t="s">
        <v>3491</v>
      </c>
      <c r="L1237" s="13" t="str">
        <f t="shared" si="72"/>
        <v>ﾆｲﾔ ﾕｳﾄ</v>
      </c>
      <c r="M1237" s="772"/>
    </row>
    <row r="1238" spans="2:13" ht="17" customHeight="1">
      <c r="B1238" s="757"/>
      <c r="C1238" s="757" t="s">
        <v>7515</v>
      </c>
      <c r="D1238" s="757" t="s">
        <v>1769</v>
      </c>
      <c r="E1238" s="757" t="s">
        <v>421</v>
      </c>
      <c r="F1238" s="757">
        <v>1</v>
      </c>
      <c r="G1238" s="757">
        <v>2</v>
      </c>
      <c r="H1238" s="649" t="str">
        <f>IF($E1238="","",(VLOOKUP($E1238,所属・種目コード!$B$2:$D$160,3,0)))</f>
        <v>031224</v>
      </c>
      <c r="I1238" t="s">
        <v>3592</v>
      </c>
      <c r="J1238" s="758" t="str">
        <f t="shared" si="73"/>
        <v>盛岡黒石野中中</v>
      </c>
      <c r="K1238" s="757" t="s">
        <v>3492</v>
      </c>
      <c r="L1238" s="13" t="str">
        <f t="shared" si="72"/>
        <v>ﾖｼｻﾞﾜ ﾘｭｳｷ</v>
      </c>
      <c r="M1238" s="772"/>
    </row>
    <row r="1239" spans="2:13" ht="17" customHeight="1">
      <c r="B1239" s="757"/>
      <c r="C1239" s="757" t="s">
        <v>7516</v>
      </c>
      <c r="D1239" s="757" t="s">
        <v>4340</v>
      </c>
      <c r="E1239" s="757" t="s">
        <v>382</v>
      </c>
      <c r="F1239" s="757">
        <v>1</v>
      </c>
      <c r="G1239" s="757">
        <v>1</v>
      </c>
      <c r="H1239" s="649" t="str">
        <f>IF($E1239="","",(VLOOKUP($E1239,所属・種目コード!$B$2:$D$160,3,0)))</f>
        <v>031219</v>
      </c>
      <c r="I1239" t="s">
        <v>3592</v>
      </c>
      <c r="J1239" s="758" t="str">
        <f t="shared" si="73"/>
        <v>盛岡大宮中中</v>
      </c>
      <c r="K1239" s="757" t="s">
        <v>3493</v>
      </c>
      <c r="L1239" s="13" t="str">
        <f t="shared" si="72"/>
        <v>ｳﾒﾀ ﾚｲｼﾞ</v>
      </c>
      <c r="M1239" s="772"/>
    </row>
    <row r="1240" spans="2:13" ht="17" customHeight="1">
      <c r="B1240" s="757"/>
      <c r="C1240" s="757" t="s">
        <v>7517</v>
      </c>
      <c r="D1240" s="757" t="s">
        <v>4341</v>
      </c>
      <c r="E1240" s="757" t="s">
        <v>382</v>
      </c>
      <c r="F1240" s="757">
        <v>1</v>
      </c>
      <c r="G1240" s="757">
        <v>1</v>
      </c>
      <c r="H1240" s="649" t="str">
        <f>IF($E1240="","",(VLOOKUP($E1240,所属・種目コード!$B$2:$D$160,3,0)))</f>
        <v>031219</v>
      </c>
      <c r="I1240" t="s">
        <v>3592</v>
      </c>
      <c r="J1240" s="758" t="str">
        <f t="shared" si="73"/>
        <v>盛岡大宮中中</v>
      </c>
      <c r="K1240" s="757" t="s">
        <v>3494</v>
      </c>
      <c r="L1240" s="13" t="str">
        <f t="shared" si="72"/>
        <v>ｶﾏｻｷ ﾋﾛﾄ</v>
      </c>
      <c r="M1240" s="772"/>
    </row>
    <row r="1241" spans="2:13" ht="17" customHeight="1">
      <c r="B1241" s="757"/>
      <c r="C1241" s="757" t="s">
        <v>7894</v>
      </c>
      <c r="D1241" s="757" t="s">
        <v>4342</v>
      </c>
      <c r="E1241" s="757" t="s">
        <v>382</v>
      </c>
      <c r="F1241" s="757">
        <v>1</v>
      </c>
      <c r="G1241" s="757">
        <v>1</v>
      </c>
      <c r="H1241" s="649" t="str">
        <f>IF($E1241="","",(VLOOKUP($E1241,所属・種目コード!$B$2:$D$160,3,0)))</f>
        <v>031219</v>
      </c>
      <c r="I1241" t="s">
        <v>3592</v>
      </c>
      <c r="J1241" s="758" t="str">
        <f t="shared" si="73"/>
        <v>盛岡大宮中中</v>
      </c>
      <c r="K1241" s="757" t="s">
        <v>3495</v>
      </c>
      <c r="L1241" s="13" t="str">
        <f t="shared" si="72"/>
        <v>ｺｴﾊﾞ ｶｹﾙ</v>
      </c>
      <c r="M1241" s="772"/>
    </row>
    <row r="1242" spans="2:13" ht="17" customHeight="1">
      <c r="B1242" s="757"/>
      <c r="C1242" s="757" t="s">
        <v>7518</v>
      </c>
      <c r="D1242" s="757" t="s">
        <v>4343</v>
      </c>
      <c r="E1242" s="757" t="s">
        <v>382</v>
      </c>
      <c r="F1242" s="757">
        <v>1</v>
      </c>
      <c r="G1242" s="757">
        <v>1</v>
      </c>
      <c r="H1242" s="649" t="str">
        <f>IF($E1242="","",(VLOOKUP($E1242,所属・種目コード!$B$2:$D$160,3,0)))</f>
        <v>031219</v>
      </c>
      <c r="I1242" t="s">
        <v>3592</v>
      </c>
      <c r="J1242" s="758" t="str">
        <f t="shared" si="73"/>
        <v>盛岡大宮中中</v>
      </c>
      <c r="K1242" s="757" t="s">
        <v>3496</v>
      </c>
      <c r="L1242" s="13" t="str">
        <f t="shared" si="72"/>
        <v>ｼｮｳｼﾞｸﾞﾁ ﾕｲ</v>
      </c>
      <c r="M1242" s="772"/>
    </row>
    <row r="1243" spans="2:13" ht="17" customHeight="1">
      <c r="B1243" s="757"/>
      <c r="C1243" s="757" t="s">
        <v>7895</v>
      </c>
      <c r="D1243" s="757" t="s">
        <v>4344</v>
      </c>
      <c r="E1243" s="757" t="s">
        <v>382</v>
      </c>
      <c r="F1243" s="757">
        <v>1</v>
      </c>
      <c r="G1243" s="757">
        <v>1</v>
      </c>
      <c r="H1243" s="649" t="str">
        <f>IF($E1243="","",(VLOOKUP($E1243,所属・種目コード!$B$2:$D$160,3,0)))</f>
        <v>031219</v>
      </c>
      <c r="I1243" t="s">
        <v>3592</v>
      </c>
      <c r="J1243" s="758" t="str">
        <f t="shared" si="73"/>
        <v>盛岡大宮中中</v>
      </c>
      <c r="K1243" s="757" t="s">
        <v>3497</v>
      </c>
      <c r="L1243" s="13" t="str">
        <f t="shared" si="72"/>
        <v>ﾀｶﾊｼ ﾘｮｳ</v>
      </c>
      <c r="M1243" s="772"/>
    </row>
    <row r="1244" spans="2:13" ht="17" customHeight="1">
      <c r="B1244" s="757"/>
      <c r="C1244" s="757" t="s">
        <v>7519</v>
      </c>
      <c r="D1244" s="757" t="s">
        <v>1609</v>
      </c>
      <c r="E1244" s="757" t="s">
        <v>428</v>
      </c>
      <c r="F1244" s="757">
        <v>1</v>
      </c>
      <c r="G1244" s="757">
        <v>3</v>
      </c>
      <c r="H1244" s="649" t="str">
        <f>IF($E1244="","",(VLOOKUP($E1244,所属・種目コード!$B$2:$D$160,3,0)))</f>
        <v>031232</v>
      </c>
      <c r="I1244" t="s">
        <v>3592</v>
      </c>
      <c r="J1244" s="758" t="str">
        <f t="shared" si="73"/>
        <v>盛岡土淵中中</v>
      </c>
      <c r="K1244" s="757" t="s">
        <v>3498</v>
      </c>
      <c r="L1244" s="13" t="str">
        <f t="shared" si="72"/>
        <v>ｻｲﾄｳ ﾊﾙｷ</v>
      </c>
      <c r="M1244" s="772"/>
    </row>
    <row r="1245" spans="2:13" ht="17" customHeight="1">
      <c r="B1245" s="757"/>
      <c r="C1245" s="757" t="s">
        <v>7520</v>
      </c>
      <c r="D1245" s="757" t="s">
        <v>1776</v>
      </c>
      <c r="E1245" s="757" t="s">
        <v>429</v>
      </c>
      <c r="F1245" s="757">
        <v>1</v>
      </c>
      <c r="G1245" s="757">
        <v>2</v>
      </c>
      <c r="H1245" s="649" t="str">
        <f>IF($E1245="","",(VLOOKUP($E1245,所属・種目コード!$B$2:$D$160,3,0)))</f>
        <v>031233</v>
      </c>
      <c r="I1245" t="s">
        <v>3592</v>
      </c>
      <c r="J1245" s="758" t="str">
        <f t="shared" si="73"/>
        <v>盛岡北陵中中</v>
      </c>
      <c r="K1245" s="757" t="s">
        <v>3499</v>
      </c>
      <c r="L1245" s="13" t="str">
        <f t="shared" si="72"/>
        <v>ｲｼｻﾞﾜ ﾕｳﾏ</v>
      </c>
      <c r="M1245" s="772"/>
    </row>
    <row r="1246" spans="2:13" ht="17" customHeight="1">
      <c r="B1246" s="757"/>
      <c r="C1246" s="757" t="s">
        <v>7521</v>
      </c>
      <c r="D1246" s="757" t="s">
        <v>1777</v>
      </c>
      <c r="E1246" s="757" t="s">
        <v>429</v>
      </c>
      <c r="F1246" s="757">
        <v>1</v>
      </c>
      <c r="G1246" s="757">
        <v>3</v>
      </c>
      <c r="H1246" s="649" t="str">
        <f>IF($E1246="","",(VLOOKUP($E1246,所属・種目コード!$B$2:$D$160,3,0)))</f>
        <v>031233</v>
      </c>
      <c r="I1246" t="s">
        <v>3592</v>
      </c>
      <c r="J1246" s="758" t="str">
        <f t="shared" si="73"/>
        <v>盛岡北陵中中</v>
      </c>
      <c r="K1246" s="757" t="s">
        <v>3500</v>
      </c>
      <c r="L1246" s="13" t="str">
        <f t="shared" si="72"/>
        <v>ｲｼｻﾞﾜ ﾘｮｳﾀ</v>
      </c>
      <c r="M1246" s="772"/>
    </row>
    <row r="1247" spans="2:13" ht="17" customHeight="1">
      <c r="B1247" s="757"/>
      <c r="C1247" s="757" t="s">
        <v>7522</v>
      </c>
      <c r="D1247" s="757" t="s">
        <v>1778</v>
      </c>
      <c r="E1247" s="757" t="s">
        <v>429</v>
      </c>
      <c r="F1247" s="757">
        <v>1</v>
      </c>
      <c r="G1247" s="757">
        <v>2</v>
      </c>
      <c r="H1247" s="649" t="str">
        <f>IF($E1247="","",(VLOOKUP($E1247,所属・種目コード!$B$2:$D$160,3,0)))</f>
        <v>031233</v>
      </c>
      <c r="I1247" t="s">
        <v>3592</v>
      </c>
      <c r="J1247" s="758" t="str">
        <f t="shared" si="73"/>
        <v>盛岡北陵中中</v>
      </c>
      <c r="K1247" s="757" t="s">
        <v>3501</v>
      </c>
      <c r="L1247" s="13" t="str">
        <f t="shared" si="72"/>
        <v>ｲﾄｳ ﾃｯﾀ</v>
      </c>
      <c r="M1247" s="772"/>
    </row>
    <row r="1248" spans="2:13" ht="17" customHeight="1">
      <c r="B1248" s="757"/>
      <c r="C1248" s="757" t="s">
        <v>7523</v>
      </c>
      <c r="D1248" s="757" t="s">
        <v>1779</v>
      </c>
      <c r="E1248" s="757" t="s">
        <v>429</v>
      </c>
      <c r="F1248" s="757">
        <v>1</v>
      </c>
      <c r="G1248" s="757">
        <v>2</v>
      </c>
      <c r="H1248" s="649" t="str">
        <f>IF($E1248="","",(VLOOKUP($E1248,所属・種目コード!$B$2:$D$160,3,0)))</f>
        <v>031233</v>
      </c>
      <c r="I1248" t="s">
        <v>3592</v>
      </c>
      <c r="J1248" s="758" t="str">
        <f t="shared" si="73"/>
        <v>盛岡北陵中中</v>
      </c>
      <c r="K1248" s="757" t="s">
        <v>3502</v>
      </c>
      <c r="L1248" s="13" t="str">
        <f t="shared" si="72"/>
        <v>ｲﾖｸ ﾋﾛﾑ</v>
      </c>
      <c r="M1248" s="772"/>
    </row>
    <row r="1249" spans="2:13" ht="17" customHeight="1">
      <c r="B1249" s="757"/>
      <c r="C1249" s="757" t="s">
        <v>7873</v>
      </c>
      <c r="D1249" s="757" t="s">
        <v>1780</v>
      </c>
      <c r="E1249" s="757" t="s">
        <v>429</v>
      </c>
      <c r="F1249" s="757">
        <v>1</v>
      </c>
      <c r="G1249" s="757">
        <v>2</v>
      </c>
      <c r="H1249" s="649" t="str">
        <f>IF($E1249="","",(VLOOKUP($E1249,所属・種目コード!$B$2:$D$160,3,0)))</f>
        <v>031233</v>
      </c>
      <c r="I1249" t="s">
        <v>3592</v>
      </c>
      <c r="J1249" s="758" t="str">
        <f t="shared" si="73"/>
        <v>盛岡北陵中中</v>
      </c>
      <c r="K1249" s="757" t="s">
        <v>3503</v>
      </c>
      <c r="L1249" s="13" t="str">
        <f t="shared" si="72"/>
        <v>ｵｶﾞｻﾜﾗ ﾚﾝｼﾞﾛｳ</v>
      </c>
      <c r="M1249" s="772"/>
    </row>
    <row r="1250" spans="2:13" ht="17" customHeight="1">
      <c r="B1250" s="757"/>
      <c r="C1250" s="757" t="s">
        <v>7524</v>
      </c>
      <c r="D1250" s="757" t="s">
        <v>1781</v>
      </c>
      <c r="E1250" s="757" t="s">
        <v>429</v>
      </c>
      <c r="F1250" s="757">
        <v>1</v>
      </c>
      <c r="G1250" s="757">
        <v>2</v>
      </c>
      <c r="H1250" s="649" t="str">
        <f>IF($E1250="","",(VLOOKUP($E1250,所属・種目コード!$B$2:$D$160,3,0)))</f>
        <v>031233</v>
      </c>
      <c r="I1250" t="s">
        <v>3592</v>
      </c>
      <c r="J1250" s="758" t="str">
        <f t="shared" si="73"/>
        <v>盛岡北陵中中</v>
      </c>
      <c r="K1250" s="757" t="s">
        <v>3504</v>
      </c>
      <c r="L1250" s="13" t="str">
        <f t="shared" si="72"/>
        <v>ｵｶﾓﾄ ﾊﾉﾝ</v>
      </c>
      <c r="M1250" s="772"/>
    </row>
    <row r="1251" spans="2:13" ht="17" customHeight="1">
      <c r="B1251" s="757"/>
      <c r="C1251" s="757" t="s">
        <v>7525</v>
      </c>
      <c r="D1251" s="757" t="s">
        <v>4345</v>
      </c>
      <c r="E1251" s="757" t="s">
        <v>429</v>
      </c>
      <c r="F1251" s="757">
        <v>1</v>
      </c>
      <c r="G1251" s="757">
        <v>3</v>
      </c>
      <c r="H1251" s="649" t="str">
        <f>IF($E1251="","",(VLOOKUP($E1251,所属・種目コード!$B$2:$D$160,3,0)))</f>
        <v>031233</v>
      </c>
      <c r="I1251" t="s">
        <v>3592</v>
      </c>
      <c r="J1251" s="758" t="str">
        <f t="shared" si="73"/>
        <v>盛岡北陵中中</v>
      </c>
      <c r="K1251" s="757" t="s">
        <v>3505</v>
      </c>
      <c r="L1251" s="13" t="str">
        <f t="shared" si="72"/>
        <v>ｺﾝﾉ ﾕｳｾｲ</v>
      </c>
      <c r="M1251" s="772"/>
    </row>
    <row r="1252" spans="2:13" ht="17" customHeight="1">
      <c r="B1252" s="757"/>
      <c r="C1252" s="757" t="s">
        <v>7526</v>
      </c>
      <c r="D1252" s="757" t="s">
        <v>1782</v>
      </c>
      <c r="E1252" s="757" t="s">
        <v>429</v>
      </c>
      <c r="F1252" s="757">
        <v>1</v>
      </c>
      <c r="G1252" s="757">
        <v>3</v>
      </c>
      <c r="H1252" s="649" t="str">
        <f>IF($E1252="","",(VLOOKUP($E1252,所属・種目コード!$B$2:$D$160,3,0)))</f>
        <v>031233</v>
      </c>
      <c r="I1252" t="s">
        <v>3592</v>
      </c>
      <c r="J1252" s="758" t="str">
        <f t="shared" si="73"/>
        <v>盛岡北陵中中</v>
      </c>
      <c r="K1252" s="757" t="s">
        <v>3506</v>
      </c>
      <c r="L1252" s="13" t="str">
        <f t="shared" si="72"/>
        <v>ｻｲﾄｳ ｶｽﾞｷ</v>
      </c>
      <c r="M1252" s="772"/>
    </row>
    <row r="1253" spans="2:13" ht="17" customHeight="1">
      <c r="B1253" s="757"/>
      <c r="C1253" s="757" t="s">
        <v>7527</v>
      </c>
      <c r="D1253" s="757" t="s">
        <v>1783</v>
      </c>
      <c r="E1253" s="757" t="s">
        <v>429</v>
      </c>
      <c r="F1253" s="757">
        <v>1</v>
      </c>
      <c r="G1253" s="757">
        <v>2</v>
      </c>
      <c r="H1253" s="649" t="str">
        <f>IF($E1253="","",(VLOOKUP($E1253,所属・種目コード!$B$2:$D$160,3,0)))</f>
        <v>031233</v>
      </c>
      <c r="I1253" t="s">
        <v>3592</v>
      </c>
      <c r="J1253" s="758" t="str">
        <f t="shared" si="73"/>
        <v>盛岡北陵中中</v>
      </c>
      <c r="K1253" s="757" t="s">
        <v>3507</v>
      </c>
      <c r="L1253" s="13" t="str">
        <f t="shared" si="72"/>
        <v>ｻｲﾄｳ ﾘｮｳﾍｲ</v>
      </c>
      <c r="M1253" s="772"/>
    </row>
    <row r="1254" spans="2:13" ht="17" customHeight="1">
      <c r="B1254" s="757"/>
      <c r="C1254" s="757" t="s">
        <v>7528</v>
      </c>
      <c r="D1254" s="757" t="s">
        <v>1784</v>
      </c>
      <c r="E1254" s="757" t="s">
        <v>429</v>
      </c>
      <c r="F1254" s="757">
        <v>1</v>
      </c>
      <c r="G1254" s="757">
        <v>3</v>
      </c>
      <c r="H1254" s="649" t="str">
        <f>IF($E1254="","",(VLOOKUP($E1254,所属・種目コード!$B$2:$D$160,3,0)))</f>
        <v>031233</v>
      </c>
      <c r="I1254" t="s">
        <v>3592</v>
      </c>
      <c r="J1254" s="758" t="str">
        <f t="shared" si="73"/>
        <v>盛岡北陵中中</v>
      </c>
      <c r="K1254" s="757" t="s">
        <v>3508</v>
      </c>
      <c r="L1254" s="13" t="str">
        <f t="shared" si="72"/>
        <v>ｻﾄｳ ﾘｮｳﾀ</v>
      </c>
      <c r="M1254" s="772"/>
    </row>
    <row r="1255" spans="2:13" ht="17" customHeight="1">
      <c r="B1255" s="757"/>
      <c r="C1255" s="757" t="s">
        <v>7529</v>
      </c>
      <c r="D1255" s="757" t="s">
        <v>4346</v>
      </c>
      <c r="E1255" s="757" t="s">
        <v>429</v>
      </c>
      <c r="F1255" s="757">
        <v>1</v>
      </c>
      <c r="G1255" s="757">
        <v>2</v>
      </c>
      <c r="H1255" s="649" t="str">
        <f>IF($E1255="","",(VLOOKUP($E1255,所属・種目コード!$B$2:$D$160,3,0)))</f>
        <v>031233</v>
      </c>
      <c r="I1255" t="s">
        <v>3592</v>
      </c>
      <c r="J1255" s="758" t="str">
        <f t="shared" si="73"/>
        <v>盛岡北陵中中</v>
      </c>
      <c r="K1255" s="757" t="s">
        <v>3509</v>
      </c>
      <c r="L1255" s="13" t="str">
        <f t="shared" si="72"/>
        <v>ｾﾝｺﾞｸ ﾋﾛｷ</v>
      </c>
      <c r="M1255" s="772"/>
    </row>
    <row r="1256" spans="2:13" ht="17" customHeight="1">
      <c r="B1256" s="757"/>
      <c r="C1256" s="757" t="s">
        <v>7530</v>
      </c>
      <c r="D1256" s="757" t="s">
        <v>4347</v>
      </c>
      <c r="E1256" s="757" t="s">
        <v>429</v>
      </c>
      <c r="F1256" s="757">
        <v>1</v>
      </c>
      <c r="G1256" s="757">
        <v>3</v>
      </c>
      <c r="H1256" s="649" t="str">
        <f>IF($E1256="","",(VLOOKUP($E1256,所属・種目コード!$B$2:$D$160,3,0)))</f>
        <v>031233</v>
      </c>
      <c r="I1256" t="s">
        <v>3592</v>
      </c>
      <c r="J1256" s="758" t="str">
        <f t="shared" si="73"/>
        <v>盛岡北陵中中</v>
      </c>
      <c r="K1256" s="757" t="s">
        <v>3510</v>
      </c>
      <c r="L1256" s="13" t="str">
        <f t="shared" si="72"/>
        <v>ﾀｶﾊｼ ﾚｵ</v>
      </c>
      <c r="M1256" s="772"/>
    </row>
    <row r="1257" spans="2:13" ht="17" customHeight="1">
      <c r="B1257" s="757"/>
      <c r="C1257" s="757" t="s">
        <v>7531</v>
      </c>
      <c r="D1257" s="757" t="s">
        <v>4348</v>
      </c>
      <c r="E1257" s="757" t="s">
        <v>429</v>
      </c>
      <c r="F1257" s="757">
        <v>1</v>
      </c>
      <c r="G1257" s="757">
        <v>2</v>
      </c>
      <c r="H1257" s="649" t="str">
        <f>IF($E1257="","",(VLOOKUP($E1257,所属・種目コード!$B$2:$D$160,3,0)))</f>
        <v>031233</v>
      </c>
      <c r="I1257" t="s">
        <v>3592</v>
      </c>
      <c r="J1257" s="758" t="str">
        <f t="shared" si="73"/>
        <v>盛岡北陵中中</v>
      </c>
      <c r="K1257" s="757" t="s">
        <v>3511</v>
      </c>
      <c r="L1257" s="13" t="str">
        <f t="shared" si="72"/>
        <v>ﾀﾑﾗ ｲｻﾅ</v>
      </c>
      <c r="M1257" s="772"/>
    </row>
    <row r="1258" spans="2:13" ht="17" customHeight="1">
      <c r="B1258" s="757"/>
      <c r="C1258" s="757" t="s">
        <v>7532</v>
      </c>
      <c r="D1258" s="757" t="s">
        <v>1785</v>
      </c>
      <c r="E1258" s="757" t="s">
        <v>429</v>
      </c>
      <c r="F1258" s="757">
        <v>1</v>
      </c>
      <c r="G1258" s="757">
        <v>2</v>
      </c>
      <c r="H1258" s="649" t="str">
        <f>IF($E1258="","",(VLOOKUP($E1258,所属・種目コード!$B$2:$D$160,3,0)))</f>
        <v>031233</v>
      </c>
      <c r="I1258" t="s">
        <v>3592</v>
      </c>
      <c r="J1258" s="758" t="str">
        <f t="shared" si="73"/>
        <v>盛岡北陵中中</v>
      </c>
      <c r="K1258" s="757" t="s">
        <v>3512</v>
      </c>
      <c r="L1258" s="13" t="str">
        <f t="shared" si="72"/>
        <v>ﾐｳﾗ ﾕｳｺﾞ</v>
      </c>
      <c r="M1258" s="772"/>
    </row>
    <row r="1259" spans="2:13" ht="17" customHeight="1">
      <c r="B1259" s="757"/>
      <c r="C1259" s="757" t="s">
        <v>7533</v>
      </c>
      <c r="D1259" s="757" t="s">
        <v>1786</v>
      </c>
      <c r="E1259" s="757" t="s">
        <v>429</v>
      </c>
      <c r="F1259" s="757">
        <v>1</v>
      </c>
      <c r="G1259" s="757">
        <v>3</v>
      </c>
      <c r="H1259" s="649" t="str">
        <f>IF($E1259="","",(VLOOKUP($E1259,所属・種目コード!$B$2:$D$160,3,0)))</f>
        <v>031233</v>
      </c>
      <c r="I1259" t="s">
        <v>3592</v>
      </c>
      <c r="J1259" s="758" t="str">
        <f t="shared" si="73"/>
        <v>盛岡北陵中中</v>
      </c>
      <c r="K1259" s="757" t="s">
        <v>3513</v>
      </c>
      <c r="L1259" s="13" t="str">
        <f t="shared" si="72"/>
        <v>ﾓﾘｳﾁ ﾄｼﾅﾘ</v>
      </c>
      <c r="M1259" s="772"/>
    </row>
    <row r="1260" spans="2:13" ht="17" customHeight="1">
      <c r="B1260" s="757"/>
      <c r="C1260" s="757" t="s">
        <v>7534</v>
      </c>
      <c r="D1260" s="757" t="s">
        <v>1787</v>
      </c>
      <c r="E1260" s="757" t="s">
        <v>429</v>
      </c>
      <c r="F1260" s="757">
        <v>1</v>
      </c>
      <c r="G1260" s="757">
        <v>2</v>
      </c>
      <c r="H1260" s="649" t="str">
        <f>IF($E1260="","",(VLOOKUP($E1260,所属・種目コード!$B$2:$D$160,3,0)))</f>
        <v>031233</v>
      </c>
      <c r="I1260" t="s">
        <v>3592</v>
      </c>
      <c r="J1260" s="758" t="str">
        <f t="shared" si="73"/>
        <v>盛岡北陵中中</v>
      </c>
      <c r="K1260" s="757" t="s">
        <v>3514</v>
      </c>
      <c r="L1260" s="13" t="str">
        <f t="shared" si="72"/>
        <v>ﾕｷ ﾀﾞｲﾁ</v>
      </c>
      <c r="M1260" s="772"/>
    </row>
    <row r="1261" spans="2:13" ht="17" customHeight="1">
      <c r="B1261" s="757"/>
      <c r="C1261" s="757" t="s">
        <v>7535</v>
      </c>
      <c r="D1261" s="757" t="s">
        <v>1788</v>
      </c>
      <c r="E1261" s="757" t="s">
        <v>429</v>
      </c>
      <c r="F1261" s="757">
        <v>1</v>
      </c>
      <c r="G1261" s="757">
        <v>2</v>
      </c>
      <c r="H1261" s="649" t="str">
        <f>IF($E1261="","",(VLOOKUP($E1261,所属・種目コード!$B$2:$D$160,3,0)))</f>
        <v>031233</v>
      </c>
      <c r="I1261" t="s">
        <v>3592</v>
      </c>
      <c r="J1261" s="758" t="str">
        <f t="shared" si="73"/>
        <v>盛岡北陵中中</v>
      </c>
      <c r="K1261" s="757" t="s">
        <v>3515</v>
      </c>
      <c r="L1261" s="13" t="str">
        <f t="shared" si="72"/>
        <v>ﾜｶﾏﾂ ﾅｵｷ</v>
      </c>
      <c r="M1261" s="772"/>
    </row>
    <row r="1262" spans="2:13" ht="17" customHeight="1">
      <c r="B1262" s="757"/>
      <c r="C1262" s="757" t="s">
        <v>7893</v>
      </c>
      <c r="D1262" s="757" t="s">
        <v>4349</v>
      </c>
      <c r="E1262" s="757" t="s">
        <v>206</v>
      </c>
      <c r="F1262" s="757">
        <v>1</v>
      </c>
      <c r="G1262" s="757">
        <v>3</v>
      </c>
      <c r="H1262" s="649" t="str">
        <f>IF($E1262="","",(VLOOKUP($E1262,所属・種目コード!$B$2:$D$160,3,0)))</f>
        <v>031143</v>
      </c>
      <c r="I1262" t="s">
        <v>3592</v>
      </c>
      <c r="J1262" s="758" t="str">
        <f t="shared" si="73"/>
        <v>大船渡中中</v>
      </c>
      <c r="K1262" s="757" t="s">
        <v>3516</v>
      </c>
      <c r="L1262" s="13" t="str">
        <f t="shared" si="72"/>
        <v>ｲﾄｳ ｶｲ</v>
      </c>
      <c r="M1262" s="772"/>
    </row>
    <row r="1263" spans="2:13" ht="17" customHeight="1">
      <c r="B1263" s="757"/>
      <c r="C1263" s="757" t="s">
        <v>7874</v>
      </c>
      <c r="D1263" s="757" t="s">
        <v>4350</v>
      </c>
      <c r="E1263" s="757" t="s">
        <v>206</v>
      </c>
      <c r="F1263" s="757">
        <v>1</v>
      </c>
      <c r="G1263" s="757">
        <v>2</v>
      </c>
      <c r="H1263" s="649" t="str">
        <f>IF($E1263="","",(VLOOKUP($E1263,所属・種目コード!$B$2:$D$160,3,0)))</f>
        <v>031143</v>
      </c>
      <c r="I1263" t="s">
        <v>3592</v>
      </c>
      <c r="J1263" s="758" t="str">
        <f t="shared" si="73"/>
        <v>大船渡中中</v>
      </c>
      <c r="K1263" s="757" t="s">
        <v>3517</v>
      </c>
      <c r="L1263" s="13" t="str">
        <f t="shared" si="72"/>
        <v>ｷｶﾜﾀﾞ ｼﾘｭｳ</v>
      </c>
      <c r="M1263" s="772"/>
    </row>
    <row r="1264" spans="2:13" ht="17" customHeight="1">
      <c r="B1264" s="757"/>
      <c r="C1264" s="757" t="s">
        <v>7536</v>
      </c>
      <c r="D1264" s="757" t="s">
        <v>4351</v>
      </c>
      <c r="E1264" s="757" t="s">
        <v>206</v>
      </c>
      <c r="F1264" s="757">
        <v>1</v>
      </c>
      <c r="G1264" s="757">
        <v>2</v>
      </c>
      <c r="H1264" s="649" t="str">
        <f>IF($E1264="","",(VLOOKUP($E1264,所属・種目コード!$B$2:$D$160,3,0)))</f>
        <v>031143</v>
      </c>
      <c r="I1264" t="s">
        <v>3592</v>
      </c>
      <c r="J1264" s="758" t="str">
        <f t="shared" si="73"/>
        <v>大船渡中中</v>
      </c>
      <c r="K1264" s="757" t="s">
        <v>3518</v>
      </c>
      <c r="L1264" s="13" t="str">
        <f t="shared" si="72"/>
        <v>ｸﾏｶﾞｲ ｿﾗ</v>
      </c>
      <c r="M1264" s="772"/>
    </row>
    <row r="1265" spans="2:13" ht="17" customHeight="1">
      <c r="B1265" s="757"/>
      <c r="C1265" s="757" t="s">
        <v>7892</v>
      </c>
      <c r="D1265" s="757" t="s">
        <v>4352</v>
      </c>
      <c r="E1265" s="757" t="s">
        <v>206</v>
      </c>
      <c r="F1265" s="757">
        <v>1</v>
      </c>
      <c r="G1265" s="757">
        <v>2</v>
      </c>
      <c r="H1265" s="649" t="str">
        <f>IF($E1265="","",(VLOOKUP($E1265,所属・種目コード!$B$2:$D$160,3,0)))</f>
        <v>031143</v>
      </c>
      <c r="I1265" t="s">
        <v>3592</v>
      </c>
      <c r="J1265" s="758" t="str">
        <f t="shared" si="73"/>
        <v>大船渡中中</v>
      </c>
      <c r="K1265" s="757" t="s">
        <v>3519</v>
      </c>
      <c r="L1265" s="13" t="str">
        <f t="shared" si="72"/>
        <v>ｻｻｷ ﾕｲﾄ</v>
      </c>
      <c r="M1265" s="772"/>
    </row>
    <row r="1266" spans="2:13" ht="17" customHeight="1">
      <c r="B1266" s="757"/>
      <c r="C1266" s="757" t="s">
        <v>7537</v>
      </c>
      <c r="D1266" s="757" t="s">
        <v>4353</v>
      </c>
      <c r="E1266" s="757" t="s">
        <v>206</v>
      </c>
      <c r="F1266" s="757">
        <v>1</v>
      </c>
      <c r="G1266" s="757">
        <v>3</v>
      </c>
      <c r="H1266" s="649" t="str">
        <f>IF($E1266="","",(VLOOKUP($E1266,所属・種目コード!$B$2:$D$160,3,0)))</f>
        <v>031143</v>
      </c>
      <c r="I1266" t="s">
        <v>3592</v>
      </c>
      <c r="J1266" s="758" t="str">
        <f t="shared" si="73"/>
        <v>大船渡中中</v>
      </c>
      <c r="K1266" s="757" t="s">
        <v>3520</v>
      </c>
      <c r="L1266" s="13" t="str">
        <f t="shared" si="72"/>
        <v>ｽｽﾞｷ ｶｲﾘ</v>
      </c>
      <c r="M1266" s="772"/>
    </row>
    <row r="1267" spans="2:13" ht="17" customHeight="1">
      <c r="B1267" s="757"/>
      <c r="C1267" s="757" t="s">
        <v>7538</v>
      </c>
      <c r="D1267" s="757" t="s">
        <v>4354</v>
      </c>
      <c r="E1267" s="757" t="s">
        <v>206</v>
      </c>
      <c r="F1267" s="757">
        <v>1</v>
      </c>
      <c r="G1267" s="757">
        <v>3</v>
      </c>
      <c r="H1267" s="649" t="str">
        <f>IF($E1267="","",(VLOOKUP($E1267,所属・種目コード!$B$2:$D$160,3,0)))</f>
        <v>031143</v>
      </c>
      <c r="I1267" t="s">
        <v>3592</v>
      </c>
      <c r="J1267" s="758" t="str">
        <f t="shared" si="73"/>
        <v>大船渡中中</v>
      </c>
      <c r="K1267" s="757" t="s">
        <v>3521</v>
      </c>
      <c r="L1267" s="13" t="str">
        <f t="shared" si="72"/>
        <v>ｽｽﾞｷ ｼｭｳﾄ</v>
      </c>
      <c r="M1267" s="772"/>
    </row>
    <row r="1268" spans="2:13" ht="17" customHeight="1">
      <c r="B1268" s="757"/>
      <c r="C1268" s="757" t="s">
        <v>7539</v>
      </c>
      <c r="D1268" s="757" t="s">
        <v>4355</v>
      </c>
      <c r="E1268" s="757" t="s">
        <v>206</v>
      </c>
      <c r="F1268" s="757">
        <v>1</v>
      </c>
      <c r="G1268" s="757">
        <v>2</v>
      </c>
      <c r="H1268" s="649" t="str">
        <f>IF($E1268="","",(VLOOKUP($E1268,所属・種目コード!$B$2:$D$160,3,0)))</f>
        <v>031143</v>
      </c>
      <c r="I1268" t="s">
        <v>3592</v>
      </c>
      <c r="J1268" s="758" t="str">
        <f t="shared" si="73"/>
        <v>大船渡中中</v>
      </c>
      <c r="K1268" s="757" t="s">
        <v>3522</v>
      </c>
      <c r="L1268" s="13" t="str">
        <f t="shared" si="72"/>
        <v>ﾀｷｻﾞﾜ ﾚｵ</v>
      </c>
      <c r="M1268" s="772"/>
    </row>
    <row r="1269" spans="2:13" ht="17" customHeight="1">
      <c r="B1269" s="757"/>
      <c r="C1269" s="757" t="s">
        <v>7891</v>
      </c>
      <c r="D1269" s="757" t="s">
        <v>4356</v>
      </c>
      <c r="E1269" s="757" t="s">
        <v>206</v>
      </c>
      <c r="F1269" s="757">
        <v>1</v>
      </c>
      <c r="G1269" s="757">
        <v>3</v>
      </c>
      <c r="H1269" s="649" t="str">
        <f>IF($E1269="","",(VLOOKUP($E1269,所属・種目コード!$B$2:$D$160,3,0)))</f>
        <v>031143</v>
      </c>
      <c r="I1269" t="s">
        <v>3592</v>
      </c>
      <c r="J1269" s="758" t="str">
        <f t="shared" si="73"/>
        <v>大船渡中中</v>
      </c>
      <c r="K1269" s="757" t="s">
        <v>3523</v>
      </c>
      <c r="L1269" s="13" t="str">
        <f t="shared" si="72"/>
        <v>ﾄﾖﾏﾈ ﾘｸﾄ</v>
      </c>
      <c r="M1269" s="772"/>
    </row>
    <row r="1270" spans="2:13" ht="17" customHeight="1">
      <c r="B1270" s="757"/>
      <c r="C1270" s="757" t="s">
        <v>7540</v>
      </c>
      <c r="D1270" s="757" t="s">
        <v>4357</v>
      </c>
      <c r="E1270" s="757" t="s">
        <v>206</v>
      </c>
      <c r="F1270" s="757">
        <v>1</v>
      </c>
      <c r="G1270" s="757">
        <v>2</v>
      </c>
      <c r="H1270" s="649" t="str">
        <f>IF($E1270="","",(VLOOKUP($E1270,所属・種目コード!$B$2:$D$160,3,0)))</f>
        <v>031143</v>
      </c>
      <c r="I1270" t="s">
        <v>3592</v>
      </c>
      <c r="J1270" s="758" t="str">
        <f t="shared" si="73"/>
        <v>大船渡中中</v>
      </c>
      <c r="K1270" s="757" t="s">
        <v>3524</v>
      </c>
      <c r="L1270" s="13" t="str">
        <f t="shared" si="72"/>
        <v>ﾅｶｶﾞﾐ ｶﾅｾ</v>
      </c>
      <c r="M1270" s="772"/>
    </row>
    <row r="1271" spans="2:13" ht="17" customHeight="1">
      <c r="B1271" s="757"/>
      <c r="C1271" s="757" t="s">
        <v>7541</v>
      </c>
      <c r="D1271" s="757" t="s">
        <v>4358</v>
      </c>
      <c r="E1271" s="757" t="s">
        <v>206</v>
      </c>
      <c r="F1271" s="757">
        <v>1</v>
      </c>
      <c r="G1271" s="757">
        <v>3</v>
      </c>
      <c r="H1271" s="649" t="str">
        <f>IF($E1271="","",(VLOOKUP($E1271,所属・種目コード!$B$2:$D$160,3,0)))</f>
        <v>031143</v>
      </c>
      <c r="I1271" t="s">
        <v>3592</v>
      </c>
      <c r="J1271" s="758" t="str">
        <f t="shared" si="73"/>
        <v>大船渡中中</v>
      </c>
      <c r="K1271" s="757" t="s">
        <v>3525</v>
      </c>
      <c r="L1271" s="13" t="str">
        <f t="shared" si="72"/>
        <v>ﾅｶﾀ ｲｻｷ</v>
      </c>
      <c r="M1271" s="772"/>
    </row>
    <row r="1272" spans="2:13" ht="17" customHeight="1">
      <c r="B1272" s="757"/>
      <c r="C1272" s="757" t="s">
        <v>7890</v>
      </c>
      <c r="D1272" s="757" t="s">
        <v>4359</v>
      </c>
      <c r="E1272" s="757" t="s">
        <v>206</v>
      </c>
      <c r="F1272" s="757">
        <v>1</v>
      </c>
      <c r="G1272" s="757">
        <v>2</v>
      </c>
      <c r="H1272" s="649" t="str">
        <f>IF($E1272="","",(VLOOKUP($E1272,所属・種目コード!$B$2:$D$160,3,0)))</f>
        <v>031143</v>
      </c>
      <c r="I1272" t="s">
        <v>3592</v>
      </c>
      <c r="J1272" s="758" t="str">
        <f t="shared" si="73"/>
        <v>大船渡中中</v>
      </c>
      <c r="K1272" s="757" t="s">
        <v>3526</v>
      </c>
      <c r="L1272" s="13" t="str">
        <f t="shared" si="72"/>
        <v>ﾅｶﾀ ﾘｮｳ</v>
      </c>
      <c r="M1272" s="772"/>
    </row>
    <row r="1273" spans="2:13" ht="17" customHeight="1">
      <c r="B1273" s="757"/>
      <c r="C1273" s="757" t="s">
        <v>7542</v>
      </c>
      <c r="D1273" s="757" t="s">
        <v>4360</v>
      </c>
      <c r="E1273" s="757" t="s">
        <v>206</v>
      </c>
      <c r="F1273" s="757">
        <v>1</v>
      </c>
      <c r="G1273" s="757">
        <v>2</v>
      </c>
      <c r="H1273" s="649" t="str">
        <f>IF($E1273="","",(VLOOKUP($E1273,所属・種目コード!$B$2:$D$160,3,0)))</f>
        <v>031143</v>
      </c>
      <c r="I1273" t="s">
        <v>3592</v>
      </c>
      <c r="J1273" s="758" t="str">
        <f t="shared" si="73"/>
        <v>大船渡中中</v>
      </c>
      <c r="K1273" s="757" t="s">
        <v>3527</v>
      </c>
      <c r="L1273" s="13" t="str">
        <f t="shared" si="72"/>
        <v>ﾋﾗﾔﾏ ｺｳｶﾞ</v>
      </c>
      <c r="M1273" s="772"/>
    </row>
    <row r="1274" spans="2:13" ht="17" customHeight="1">
      <c r="B1274" s="757"/>
      <c r="C1274" s="757" t="s">
        <v>7875</v>
      </c>
      <c r="D1274" s="757" t="s">
        <v>4322</v>
      </c>
      <c r="E1274" s="757" t="s">
        <v>206</v>
      </c>
      <c r="F1274" s="757">
        <v>1</v>
      </c>
      <c r="G1274" s="757">
        <v>3</v>
      </c>
      <c r="H1274" s="649" t="str">
        <f>IF($E1274="","",(VLOOKUP($E1274,所属・種目コード!$B$2:$D$160,3,0)))</f>
        <v>031143</v>
      </c>
      <c r="I1274" t="s">
        <v>3592</v>
      </c>
      <c r="J1274" s="758" t="str">
        <f t="shared" si="73"/>
        <v>大船渡中中</v>
      </c>
      <c r="K1274" s="757" t="s">
        <v>3451</v>
      </c>
      <c r="L1274" s="13" t="str">
        <f t="shared" si="72"/>
        <v>ﾑﾗｶﾐ ｺﾀﾛｳ</v>
      </c>
      <c r="M1274" s="772"/>
    </row>
    <row r="1275" spans="2:13" ht="17" customHeight="1">
      <c r="B1275" s="757"/>
      <c r="C1275" s="757" t="s">
        <v>7889</v>
      </c>
      <c r="D1275" s="757" t="s">
        <v>4361</v>
      </c>
      <c r="E1275" s="757" t="s">
        <v>206</v>
      </c>
      <c r="F1275" s="757">
        <v>1</v>
      </c>
      <c r="G1275" s="757">
        <v>2</v>
      </c>
      <c r="H1275" s="649" t="str">
        <f>IF($E1275="","",(VLOOKUP($E1275,所属・種目コード!$B$2:$D$160,3,0)))</f>
        <v>031143</v>
      </c>
      <c r="I1275" t="s">
        <v>3592</v>
      </c>
      <c r="J1275" s="758" t="str">
        <f t="shared" si="73"/>
        <v>大船渡中中</v>
      </c>
      <c r="K1275" s="757" t="s">
        <v>3528</v>
      </c>
      <c r="L1275" s="13" t="str">
        <f t="shared" si="72"/>
        <v>ﾓﾘ ﾕｳﾄ</v>
      </c>
      <c r="M1275" s="772"/>
    </row>
    <row r="1276" spans="2:13" ht="17" customHeight="1">
      <c r="B1276" s="757"/>
      <c r="C1276" s="757" t="s">
        <v>7543</v>
      </c>
      <c r="D1276" s="757" t="s">
        <v>4362</v>
      </c>
      <c r="E1276" s="757" t="s">
        <v>978</v>
      </c>
      <c r="F1276" s="757">
        <v>1</v>
      </c>
      <c r="G1276" s="757">
        <v>2</v>
      </c>
      <c r="H1276" s="649" t="str">
        <f>IF($E1276="","",(VLOOKUP($E1276,所属・種目コード!$B$2:$D$160,3,0)))</f>
        <v>031522</v>
      </c>
      <c r="I1276" t="s">
        <v>3592</v>
      </c>
      <c r="J1276" s="758" t="str">
        <f t="shared" si="73"/>
        <v>大船渡末崎中中</v>
      </c>
      <c r="K1276" s="757" t="s">
        <v>3529</v>
      </c>
      <c r="L1276" s="13" t="str">
        <f t="shared" si="72"/>
        <v>ｵｻﾞｷ ｹﾞﾝｶﾞ</v>
      </c>
      <c r="M1276" s="772"/>
    </row>
    <row r="1277" spans="2:13" ht="17" customHeight="1">
      <c r="B1277" s="757"/>
      <c r="C1277" s="757" t="s">
        <v>7544</v>
      </c>
      <c r="D1277" s="757" t="s">
        <v>4363</v>
      </c>
      <c r="E1277" s="757" t="s">
        <v>978</v>
      </c>
      <c r="F1277" s="757">
        <v>1</v>
      </c>
      <c r="G1277" s="757">
        <v>2</v>
      </c>
      <c r="H1277" s="649" t="str">
        <f>IF($E1277="","",(VLOOKUP($E1277,所属・種目コード!$B$2:$D$160,3,0)))</f>
        <v>031522</v>
      </c>
      <c r="I1277" t="s">
        <v>3592</v>
      </c>
      <c r="J1277" s="758" t="str">
        <f t="shared" si="73"/>
        <v>大船渡末崎中中</v>
      </c>
      <c r="K1277" s="757" t="s">
        <v>3530</v>
      </c>
      <c r="L1277" s="13" t="str">
        <f t="shared" si="72"/>
        <v>ｷﾑﾛ ﾀｸ</v>
      </c>
      <c r="M1277" s="772"/>
    </row>
    <row r="1278" spans="2:13" ht="17" customHeight="1">
      <c r="B1278" s="757"/>
      <c r="C1278" s="757" t="s">
        <v>7545</v>
      </c>
      <c r="D1278" s="757" t="s">
        <v>4364</v>
      </c>
      <c r="E1278" s="757" t="s">
        <v>978</v>
      </c>
      <c r="F1278" s="757">
        <v>1</v>
      </c>
      <c r="G1278" s="757">
        <v>3</v>
      </c>
      <c r="H1278" s="649" t="str">
        <f>IF($E1278="","",(VLOOKUP($E1278,所属・種目コード!$B$2:$D$160,3,0)))</f>
        <v>031522</v>
      </c>
      <c r="I1278" t="s">
        <v>3592</v>
      </c>
      <c r="J1278" s="758" t="str">
        <f t="shared" si="73"/>
        <v>大船渡末崎中中</v>
      </c>
      <c r="K1278" s="757" t="s">
        <v>3531</v>
      </c>
      <c r="L1278" s="13" t="str">
        <f t="shared" si="72"/>
        <v>ｷﾑﾛ ﾋﾛﾄ</v>
      </c>
      <c r="M1278" s="772"/>
    </row>
    <row r="1279" spans="2:13" ht="17" customHeight="1">
      <c r="B1279" s="757"/>
      <c r="C1279" s="757" t="s">
        <v>7546</v>
      </c>
      <c r="D1279" s="757" t="s">
        <v>4365</v>
      </c>
      <c r="E1279" s="757" t="s">
        <v>978</v>
      </c>
      <c r="F1279" s="757">
        <v>1</v>
      </c>
      <c r="G1279" s="757">
        <v>3</v>
      </c>
      <c r="H1279" s="649" t="str">
        <f>IF($E1279="","",(VLOOKUP($E1279,所属・種目コード!$B$2:$D$160,3,0)))</f>
        <v>031522</v>
      </c>
      <c r="I1279" t="s">
        <v>3592</v>
      </c>
      <c r="J1279" s="758" t="str">
        <f t="shared" si="73"/>
        <v>大船渡末崎中中</v>
      </c>
      <c r="K1279" s="757" t="s">
        <v>3532</v>
      </c>
      <c r="L1279" s="13" t="str">
        <f t="shared" si="72"/>
        <v>ｽｶﾞﾜﾗ ﾀﾞｲ</v>
      </c>
      <c r="M1279" s="772"/>
    </row>
    <row r="1280" spans="2:13" ht="17" customHeight="1">
      <c r="B1280" s="757"/>
      <c r="C1280" s="757" t="s">
        <v>7547</v>
      </c>
      <c r="D1280" s="757" t="s">
        <v>1052</v>
      </c>
      <c r="E1280" s="757" t="s">
        <v>978</v>
      </c>
      <c r="F1280" s="757">
        <v>1</v>
      </c>
      <c r="G1280" s="757">
        <v>2</v>
      </c>
      <c r="H1280" s="649" t="str">
        <f>IF($E1280="","",(VLOOKUP($E1280,所属・種目コード!$B$2:$D$160,3,0)))</f>
        <v>031522</v>
      </c>
      <c r="I1280" t="s">
        <v>3592</v>
      </c>
      <c r="J1280" s="758" t="str">
        <f t="shared" si="73"/>
        <v>大船渡末崎中中</v>
      </c>
      <c r="K1280" s="757" t="s">
        <v>2815</v>
      </c>
      <c r="L1280" s="13" t="str">
        <f t="shared" si="72"/>
        <v>ﾁﾊﾞ ﾕｳｾｲ</v>
      </c>
      <c r="M1280" s="772"/>
    </row>
    <row r="1281" spans="2:13" ht="17" customHeight="1">
      <c r="B1281" s="757"/>
      <c r="C1281" s="757" t="s">
        <v>7548</v>
      </c>
      <c r="D1281" s="757" t="s">
        <v>4366</v>
      </c>
      <c r="E1281" s="757" t="s">
        <v>978</v>
      </c>
      <c r="F1281" s="757">
        <v>1</v>
      </c>
      <c r="G1281" s="757">
        <v>3</v>
      </c>
      <c r="H1281" s="649" t="str">
        <f>IF($E1281="","",(VLOOKUP($E1281,所属・種目コード!$B$2:$D$160,3,0)))</f>
        <v>031522</v>
      </c>
      <c r="I1281" t="s">
        <v>3592</v>
      </c>
      <c r="J1281" s="758" t="str">
        <f t="shared" si="73"/>
        <v>大船渡末崎中中</v>
      </c>
      <c r="K1281" s="757" t="s">
        <v>3533</v>
      </c>
      <c r="L1281" s="13" t="str">
        <f t="shared" ref="L1281:L1344" si="74">ASC(K1281)</f>
        <v>ﾎﾝﾀﾞ ﾊﾔﾄ</v>
      </c>
      <c r="M1281" s="772"/>
    </row>
    <row r="1282" spans="2:13" ht="17" customHeight="1">
      <c r="B1282" s="757"/>
      <c r="C1282" s="757" t="s">
        <v>7876</v>
      </c>
      <c r="D1282" s="757" t="s">
        <v>4367</v>
      </c>
      <c r="E1282" s="757" t="s">
        <v>328</v>
      </c>
      <c r="F1282" s="757">
        <v>1</v>
      </c>
      <c r="G1282" s="757">
        <v>1</v>
      </c>
      <c r="H1282" s="649" t="str">
        <f>IF($E1282="","",(VLOOKUP($E1282,所属・種目コード!$B$2:$D$160,3,0)))</f>
        <v>031174</v>
      </c>
      <c r="I1282" t="s">
        <v>3592</v>
      </c>
      <c r="J1282" s="758" t="str">
        <f t="shared" ref="J1282:J1345" si="75">_xlfn.CONCAT(E1282,I1282)</f>
        <v>滝沢中中</v>
      </c>
      <c r="K1282" s="757" t="s">
        <v>3534</v>
      </c>
      <c r="L1282" s="13" t="str">
        <f t="shared" si="74"/>
        <v>ｱｻﾇﾏ ｿﾗﾉｽｹ</v>
      </c>
      <c r="M1282" s="772"/>
    </row>
    <row r="1283" spans="2:13" ht="17" customHeight="1">
      <c r="B1283" s="757"/>
      <c r="C1283" s="757" t="s">
        <v>7877</v>
      </c>
      <c r="D1283" s="757" t="s">
        <v>4368</v>
      </c>
      <c r="E1283" s="757" t="s">
        <v>328</v>
      </c>
      <c r="F1283" s="757">
        <v>1</v>
      </c>
      <c r="G1283" s="757">
        <v>1</v>
      </c>
      <c r="H1283" s="649" t="str">
        <f>IF($E1283="","",(VLOOKUP($E1283,所属・種目コード!$B$2:$D$160,3,0)))</f>
        <v>031174</v>
      </c>
      <c r="I1283" t="s">
        <v>3592</v>
      </c>
      <c r="J1283" s="758" t="str">
        <f t="shared" si="75"/>
        <v>滝沢中中</v>
      </c>
      <c r="K1283" s="757" t="s">
        <v>3535</v>
      </c>
      <c r="L1283" s="13" t="str">
        <f t="shared" si="74"/>
        <v>ｵﾉﾃﾞﾗ ｿｳﾀ</v>
      </c>
      <c r="M1283" s="772"/>
    </row>
    <row r="1284" spans="2:13" ht="17" customHeight="1">
      <c r="B1284" s="757"/>
      <c r="C1284" s="757" t="s">
        <v>7549</v>
      </c>
      <c r="D1284" s="757" t="s">
        <v>4369</v>
      </c>
      <c r="E1284" s="757" t="s">
        <v>328</v>
      </c>
      <c r="F1284" s="757">
        <v>1</v>
      </c>
      <c r="G1284" s="757">
        <v>1</v>
      </c>
      <c r="H1284" s="649" t="str">
        <f>IF($E1284="","",(VLOOKUP($E1284,所属・種目コード!$B$2:$D$160,3,0)))</f>
        <v>031174</v>
      </c>
      <c r="I1284" t="s">
        <v>3592</v>
      </c>
      <c r="J1284" s="758" t="str">
        <f t="shared" si="75"/>
        <v>滝沢中中</v>
      </c>
      <c r="K1284" s="757" t="s">
        <v>3536</v>
      </c>
      <c r="L1284" s="13" t="str">
        <f t="shared" si="74"/>
        <v>ｵﾘﾊﾗ ｿｳﾀ</v>
      </c>
      <c r="M1284" s="772"/>
    </row>
    <row r="1285" spans="2:13" ht="17" customHeight="1">
      <c r="B1285" s="757"/>
      <c r="C1285" s="757" t="s">
        <v>7550</v>
      </c>
      <c r="D1285" s="757" t="s">
        <v>4370</v>
      </c>
      <c r="E1285" s="757" t="s">
        <v>328</v>
      </c>
      <c r="F1285" s="757">
        <v>1</v>
      </c>
      <c r="G1285" s="757">
        <v>1</v>
      </c>
      <c r="H1285" s="649" t="str">
        <f>IF($E1285="","",(VLOOKUP($E1285,所属・種目コード!$B$2:$D$160,3,0)))</f>
        <v>031174</v>
      </c>
      <c r="I1285" t="s">
        <v>3592</v>
      </c>
      <c r="J1285" s="758" t="str">
        <f t="shared" si="75"/>
        <v>滝沢中中</v>
      </c>
      <c r="K1285" s="757" t="s">
        <v>3537</v>
      </c>
      <c r="L1285" s="13" t="str">
        <f t="shared" si="74"/>
        <v>ｸﾛﾇﾏ ｶﾂﾔ</v>
      </c>
      <c r="M1285" s="772"/>
    </row>
    <row r="1286" spans="2:13" ht="17" customHeight="1">
      <c r="B1286" s="757"/>
      <c r="C1286" s="757" t="s">
        <v>7551</v>
      </c>
      <c r="D1286" s="757" t="s">
        <v>4371</v>
      </c>
      <c r="E1286" s="757" t="s">
        <v>328</v>
      </c>
      <c r="F1286" s="757">
        <v>1</v>
      </c>
      <c r="G1286" s="757">
        <v>1</v>
      </c>
      <c r="H1286" s="649" t="str">
        <f>IF($E1286="","",(VLOOKUP($E1286,所属・種目コード!$B$2:$D$160,3,0)))</f>
        <v>031174</v>
      </c>
      <c r="I1286" t="s">
        <v>3592</v>
      </c>
      <c r="J1286" s="758" t="str">
        <f t="shared" si="75"/>
        <v>滝沢中中</v>
      </c>
      <c r="K1286" s="757" t="s">
        <v>3538</v>
      </c>
      <c r="L1286" s="13" t="str">
        <f t="shared" si="74"/>
        <v>ｻｲﾄｳ ｼﾝﾜ</v>
      </c>
      <c r="M1286" s="772"/>
    </row>
    <row r="1287" spans="2:13" ht="17" customHeight="1">
      <c r="B1287" s="757"/>
      <c r="C1287" s="757" t="s">
        <v>7552</v>
      </c>
      <c r="D1287" s="757" t="s">
        <v>4372</v>
      </c>
      <c r="E1287" s="757" t="s">
        <v>328</v>
      </c>
      <c r="F1287" s="757">
        <v>1</v>
      </c>
      <c r="G1287" s="757">
        <v>1</v>
      </c>
      <c r="H1287" s="649" t="str">
        <f>IF($E1287="","",(VLOOKUP($E1287,所属・種目コード!$B$2:$D$160,3,0)))</f>
        <v>031174</v>
      </c>
      <c r="I1287" t="s">
        <v>3592</v>
      </c>
      <c r="J1287" s="758" t="str">
        <f t="shared" si="75"/>
        <v>滝沢中中</v>
      </c>
      <c r="K1287" s="757" t="s">
        <v>3539</v>
      </c>
      <c r="L1287" s="13" t="str">
        <f t="shared" si="74"/>
        <v>ｻﾄｳ ｼｮｳﾀ</v>
      </c>
      <c r="M1287" s="772"/>
    </row>
    <row r="1288" spans="2:13" ht="17" customHeight="1">
      <c r="B1288" s="757"/>
      <c r="C1288" s="757" t="s">
        <v>7553</v>
      </c>
      <c r="D1288" s="757" t="s">
        <v>4373</v>
      </c>
      <c r="E1288" s="757" t="s">
        <v>328</v>
      </c>
      <c r="F1288" s="757">
        <v>1</v>
      </c>
      <c r="G1288" s="757">
        <v>1</v>
      </c>
      <c r="H1288" s="649" t="str">
        <f>IF($E1288="","",(VLOOKUP($E1288,所属・種目コード!$B$2:$D$160,3,0)))</f>
        <v>031174</v>
      </c>
      <c r="I1288" t="s">
        <v>3592</v>
      </c>
      <c r="J1288" s="758" t="str">
        <f t="shared" si="75"/>
        <v>滝沢中中</v>
      </c>
      <c r="K1288" s="757" t="s">
        <v>3540</v>
      </c>
      <c r="L1288" s="13" t="str">
        <f t="shared" si="74"/>
        <v>ｼﾏｻﾞｷ ﾕｳﾀﾞｲ</v>
      </c>
      <c r="M1288" s="772"/>
    </row>
    <row r="1289" spans="2:13" ht="17" customHeight="1">
      <c r="B1289" s="757"/>
      <c r="C1289" s="757" t="s">
        <v>7554</v>
      </c>
      <c r="D1289" s="757" t="s">
        <v>4374</v>
      </c>
      <c r="E1289" s="757" t="s">
        <v>328</v>
      </c>
      <c r="F1289" s="757">
        <v>1</v>
      </c>
      <c r="G1289" s="757">
        <v>1</v>
      </c>
      <c r="H1289" s="649" t="str">
        <f>IF($E1289="","",(VLOOKUP($E1289,所属・種目コード!$B$2:$D$160,3,0)))</f>
        <v>031174</v>
      </c>
      <c r="I1289" t="s">
        <v>3592</v>
      </c>
      <c r="J1289" s="758" t="str">
        <f t="shared" si="75"/>
        <v>滝沢中中</v>
      </c>
      <c r="K1289" s="757" t="s">
        <v>3541</v>
      </c>
      <c r="L1289" s="13" t="str">
        <f t="shared" si="74"/>
        <v>ｽｷﾞﾓﾄ ﾕﾂﾞｷ</v>
      </c>
      <c r="M1289" s="772"/>
    </row>
    <row r="1290" spans="2:13" ht="17" customHeight="1">
      <c r="B1290" s="757"/>
      <c r="C1290" s="757" t="s">
        <v>7555</v>
      </c>
      <c r="D1290" s="757" t="s">
        <v>4375</v>
      </c>
      <c r="E1290" s="757" t="s">
        <v>328</v>
      </c>
      <c r="F1290" s="757">
        <v>1</v>
      </c>
      <c r="G1290" s="757">
        <v>1</v>
      </c>
      <c r="H1290" s="649" t="str">
        <f>IF($E1290="","",(VLOOKUP($E1290,所属・種目コード!$B$2:$D$160,3,0)))</f>
        <v>031174</v>
      </c>
      <c r="I1290" t="s">
        <v>3592</v>
      </c>
      <c r="J1290" s="758" t="str">
        <f t="shared" si="75"/>
        <v>滝沢中中</v>
      </c>
      <c r="K1290" s="757" t="s">
        <v>3542</v>
      </c>
      <c r="L1290" s="13" t="str">
        <f t="shared" si="74"/>
        <v>ｽﾙｶﾞ ﾘｷ</v>
      </c>
      <c r="M1290" s="772"/>
    </row>
    <row r="1291" spans="2:13" ht="17" customHeight="1">
      <c r="B1291" s="757"/>
      <c r="C1291" s="757" t="s">
        <v>7556</v>
      </c>
      <c r="D1291" s="757" t="s">
        <v>1079</v>
      </c>
      <c r="E1291" s="757" t="s">
        <v>328</v>
      </c>
      <c r="F1291" s="757">
        <v>1</v>
      </c>
      <c r="G1291" s="757">
        <v>1</v>
      </c>
      <c r="H1291" s="649" t="str">
        <f>IF($E1291="","",(VLOOKUP($E1291,所属・種目コード!$B$2:$D$160,3,0)))</f>
        <v>031174</v>
      </c>
      <c r="I1291" t="s">
        <v>3592</v>
      </c>
      <c r="J1291" s="758" t="str">
        <f t="shared" si="75"/>
        <v>滝沢中中</v>
      </c>
      <c r="K1291" s="757" t="s">
        <v>2326</v>
      </c>
      <c r="L1291" s="13" t="str">
        <f t="shared" si="74"/>
        <v>ﾀｶﾊｼ ｱﾕﾑ</v>
      </c>
      <c r="M1291" s="772"/>
    </row>
    <row r="1292" spans="2:13" ht="17" customHeight="1">
      <c r="B1292" s="757"/>
      <c r="C1292" s="757" t="s">
        <v>7557</v>
      </c>
      <c r="D1292" s="757" t="s">
        <v>4376</v>
      </c>
      <c r="E1292" s="757" t="s">
        <v>328</v>
      </c>
      <c r="F1292" s="757">
        <v>1</v>
      </c>
      <c r="G1292" s="757">
        <v>1</v>
      </c>
      <c r="H1292" s="649" t="str">
        <f>IF($E1292="","",(VLOOKUP($E1292,所属・種目コード!$B$2:$D$160,3,0)))</f>
        <v>031174</v>
      </c>
      <c r="I1292" t="s">
        <v>3592</v>
      </c>
      <c r="J1292" s="758" t="str">
        <f t="shared" si="75"/>
        <v>滝沢中中</v>
      </c>
      <c r="K1292" s="757" t="s">
        <v>3543</v>
      </c>
      <c r="L1292" s="13" t="str">
        <f t="shared" si="74"/>
        <v>ﾀｶﾊｼ ﾄｼﾔ</v>
      </c>
      <c r="M1292" s="772"/>
    </row>
    <row r="1293" spans="2:13" ht="17" customHeight="1">
      <c r="B1293" s="757"/>
      <c r="C1293" s="757" t="s">
        <v>7558</v>
      </c>
      <c r="D1293" s="757" t="s">
        <v>4377</v>
      </c>
      <c r="E1293" s="757" t="s">
        <v>328</v>
      </c>
      <c r="F1293" s="757">
        <v>1</v>
      </c>
      <c r="G1293" s="757">
        <v>1</v>
      </c>
      <c r="H1293" s="649" t="str">
        <f>IF($E1293="","",(VLOOKUP($E1293,所属・種目コード!$B$2:$D$160,3,0)))</f>
        <v>031174</v>
      </c>
      <c r="I1293" t="s">
        <v>3592</v>
      </c>
      <c r="J1293" s="758" t="str">
        <f t="shared" si="75"/>
        <v>滝沢中中</v>
      </c>
      <c r="K1293" s="757" t="s">
        <v>3544</v>
      </c>
      <c r="L1293" s="13" t="str">
        <f t="shared" si="74"/>
        <v>ﾀﾑﾗ ｿｳ</v>
      </c>
      <c r="M1293" s="772"/>
    </row>
    <row r="1294" spans="2:13" ht="17" customHeight="1">
      <c r="B1294" s="757"/>
      <c r="C1294" s="757" t="s">
        <v>7559</v>
      </c>
      <c r="D1294" s="757" t="s">
        <v>4378</v>
      </c>
      <c r="E1294" s="757" t="s">
        <v>328</v>
      </c>
      <c r="F1294" s="757">
        <v>1</v>
      </c>
      <c r="G1294" s="757">
        <v>1</v>
      </c>
      <c r="H1294" s="649" t="str">
        <f>IF($E1294="","",(VLOOKUP($E1294,所属・種目コード!$B$2:$D$160,3,0)))</f>
        <v>031174</v>
      </c>
      <c r="I1294" t="s">
        <v>3592</v>
      </c>
      <c r="J1294" s="758" t="str">
        <f t="shared" si="75"/>
        <v>滝沢中中</v>
      </c>
      <c r="K1294" s="757" t="s">
        <v>3545</v>
      </c>
      <c r="L1294" s="13" t="str">
        <f t="shared" si="74"/>
        <v>ﾁﾊﾞ ﾅｵ</v>
      </c>
      <c r="M1294" s="772"/>
    </row>
    <row r="1295" spans="2:13" ht="17" customHeight="1">
      <c r="B1295" s="757"/>
      <c r="C1295" s="757" t="s">
        <v>7560</v>
      </c>
      <c r="D1295" s="757" t="s">
        <v>4379</v>
      </c>
      <c r="E1295" s="757" t="s">
        <v>328</v>
      </c>
      <c r="F1295" s="757">
        <v>1</v>
      </c>
      <c r="G1295" s="757">
        <v>1</v>
      </c>
      <c r="H1295" s="649" t="str">
        <f>IF($E1295="","",(VLOOKUP($E1295,所属・種目コード!$B$2:$D$160,3,0)))</f>
        <v>031174</v>
      </c>
      <c r="I1295" t="s">
        <v>3592</v>
      </c>
      <c r="J1295" s="758" t="str">
        <f t="shared" si="75"/>
        <v>滝沢中中</v>
      </c>
      <c r="K1295" s="757" t="s">
        <v>3546</v>
      </c>
      <c r="L1295" s="13" t="str">
        <f t="shared" si="74"/>
        <v>ﾉｻﾄ ﾕﾗ</v>
      </c>
      <c r="M1295" s="772"/>
    </row>
    <row r="1296" spans="2:13" ht="17" customHeight="1">
      <c r="B1296" s="757"/>
      <c r="C1296" s="757" t="s">
        <v>7561</v>
      </c>
      <c r="D1296" s="757" t="s">
        <v>4380</v>
      </c>
      <c r="E1296" s="757" t="s">
        <v>328</v>
      </c>
      <c r="F1296" s="757">
        <v>1</v>
      </c>
      <c r="G1296" s="757">
        <v>1</v>
      </c>
      <c r="H1296" s="649" t="str">
        <f>IF($E1296="","",(VLOOKUP($E1296,所属・種目コード!$B$2:$D$160,3,0)))</f>
        <v>031174</v>
      </c>
      <c r="I1296" t="s">
        <v>3592</v>
      </c>
      <c r="J1296" s="758" t="str">
        <f t="shared" si="75"/>
        <v>滝沢中中</v>
      </c>
      <c r="K1296" s="757" t="s">
        <v>3547</v>
      </c>
      <c r="L1296" s="13" t="str">
        <f t="shared" si="74"/>
        <v>ﾋﾗﾉ ﾕｷ</v>
      </c>
      <c r="M1296" s="772"/>
    </row>
    <row r="1297" spans="2:13" ht="17" customHeight="1">
      <c r="B1297" s="757"/>
      <c r="C1297" s="757" t="s">
        <v>7562</v>
      </c>
      <c r="D1297" s="757" t="s">
        <v>4381</v>
      </c>
      <c r="E1297" s="757" t="s">
        <v>328</v>
      </c>
      <c r="F1297" s="757">
        <v>1</v>
      </c>
      <c r="G1297" s="757">
        <v>1</v>
      </c>
      <c r="H1297" s="649" t="str">
        <f>IF($E1297="","",(VLOOKUP($E1297,所属・種目コード!$B$2:$D$160,3,0)))</f>
        <v>031174</v>
      </c>
      <c r="I1297" t="s">
        <v>3592</v>
      </c>
      <c r="J1297" s="758" t="str">
        <f t="shared" si="75"/>
        <v>滝沢中中</v>
      </c>
      <c r="K1297" s="757" t="s">
        <v>3548</v>
      </c>
      <c r="L1297" s="13" t="str">
        <f t="shared" si="74"/>
        <v>ﾌｼﾞﾓﾘ ｱｷﾎ</v>
      </c>
      <c r="M1297" s="772"/>
    </row>
    <row r="1298" spans="2:13" ht="17" customHeight="1">
      <c r="B1298" s="757"/>
      <c r="C1298" s="757" t="s">
        <v>7563</v>
      </c>
      <c r="D1298" s="757" t="s">
        <v>4382</v>
      </c>
      <c r="E1298" s="757" t="s">
        <v>328</v>
      </c>
      <c r="F1298" s="757">
        <v>1</v>
      </c>
      <c r="G1298" s="757">
        <v>1</v>
      </c>
      <c r="H1298" s="649" t="str">
        <f>IF($E1298="","",(VLOOKUP($E1298,所属・種目コード!$B$2:$D$160,3,0)))</f>
        <v>031174</v>
      </c>
      <c r="I1298" t="s">
        <v>3592</v>
      </c>
      <c r="J1298" s="758" t="str">
        <f t="shared" si="75"/>
        <v>滝沢中中</v>
      </c>
      <c r="K1298" s="757" t="s">
        <v>3549</v>
      </c>
      <c r="L1298" s="13" t="str">
        <f t="shared" si="74"/>
        <v>ﾌｼﾞﾓﾘ ｶｽﾞﾊ</v>
      </c>
      <c r="M1298" s="772"/>
    </row>
    <row r="1299" spans="2:13" ht="17" customHeight="1">
      <c r="B1299" s="757"/>
      <c r="C1299" s="757" t="s">
        <v>7564</v>
      </c>
      <c r="D1299" s="757" t="s">
        <v>4383</v>
      </c>
      <c r="E1299" s="757" t="s">
        <v>328</v>
      </c>
      <c r="F1299" s="757">
        <v>1</v>
      </c>
      <c r="G1299" s="757">
        <v>1</v>
      </c>
      <c r="H1299" s="649" t="str">
        <f>IF($E1299="","",(VLOOKUP($E1299,所属・種目コード!$B$2:$D$160,3,0)))</f>
        <v>031174</v>
      </c>
      <c r="I1299" t="s">
        <v>3592</v>
      </c>
      <c r="J1299" s="758" t="str">
        <f t="shared" si="75"/>
        <v>滝沢中中</v>
      </c>
      <c r="K1299" s="757" t="s">
        <v>3550</v>
      </c>
      <c r="L1299" s="13" t="str">
        <f t="shared" si="74"/>
        <v>ﾑﾗﾏﾂ ﾘｭｳｶﾞ</v>
      </c>
      <c r="M1299" s="772"/>
    </row>
    <row r="1300" spans="2:13" ht="17" customHeight="1">
      <c r="B1300" s="757"/>
      <c r="C1300" s="757" t="s">
        <v>7565</v>
      </c>
      <c r="D1300" s="757" t="s">
        <v>4384</v>
      </c>
      <c r="E1300" s="757" t="s">
        <v>328</v>
      </c>
      <c r="F1300" s="757">
        <v>1</v>
      </c>
      <c r="G1300" s="757">
        <v>1</v>
      </c>
      <c r="H1300" s="649" t="str">
        <f>IF($E1300="","",(VLOOKUP($E1300,所属・種目コード!$B$2:$D$160,3,0)))</f>
        <v>031174</v>
      </c>
      <c r="I1300" t="s">
        <v>3592</v>
      </c>
      <c r="J1300" s="758" t="str">
        <f t="shared" si="75"/>
        <v>滝沢中中</v>
      </c>
      <c r="K1300" s="757" t="s">
        <v>3551</v>
      </c>
      <c r="L1300" s="13" t="str">
        <f t="shared" si="74"/>
        <v>ﾔﾏｼﾀ ｻｸﾔ</v>
      </c>
      <c r="M1300" s="772"/>
    </row>
    <row r="1301" spans="2:13" ht="17" customHeight="1">
      <c r="B1301" s="757"/>
      <c r="C1301" s="757" t="s">
        <v>7566</v>
      </c>
      <c r="D1301" s="757" t="s">
        <v>4385</v>
      </c>
      <c r="E1301" s="757" t="s">
        <v>328</v>
      </c>
      <c r="F1301" s="757">
        <v>1</v>
      </c>
      <c r="G1301" s="757">
        <v>1</v>
      </c>
      <c r="H1301" s="649" t="str">
        <f>IF($E1301="","",(VLOOKUP($E1301,所属・種目コード!$B$2:$D$160,3,0)))</f>
        <v>031174</v>
      </c>
      <c r="I1301" t="s">
        <v>3592</v>
      </c>
      <c r="J1301" s="758" t="str">
        <f t="shared" si="75"/>
        <v>滝沢中中</v>
      </c>
      <c r="K1301" s="757" t="s">
        <v>3552</v>
      </c>
      <c r="L1301" s="13" t="str">
        <f t="shared" si="74"/>
        <v>ﾔﾏﾓﾄ ﾋﾕｳ</v>
      </c>
      <c r="M1301" s="772"/>
    </row>
    <row r="1302" spans="2:13" ht="17" customHeight="1">
      <c r="B1302" s="757"/>
      <c r="C1302" s="757" t="s">
        <v>7567</v>
      </c>
      <c r="D1302" s="757" t="s">
        <v>1729</v>
      </c>
      <c r="E1302" s="757" t="s">
        <v>324</v>
      </c>
      <c r="F1302" s="757">
        <v>1</v>
      </c>
      <c r="G1302" s="757">
        <v>2</v>
      </c>
      <c r="H1302" s="649" t="str">
        <f>IF($E1302="","",(VLOOKUP($E1302,所属・種目コード!$B$2:$D$160,3,0)))</f>
        <v>031173</v>
      </c>
      <c r="I1302" t="s">
        <v>3592</v>
      </c>
      <c r="J1302" s="758" t="str">
        <f t="shared" si="75"/>
        <v>滝沢二中中</v>
      </c>
      <c r="K1302" s="757" t="s">
        <v>3553</v>
      </c>
      <c r="L1302" s="13" t="str">
        <f t="shared" si="74"/>
        <v>ｲｼﾀﾞ ｴｲﾀ</v>
      </c>
      <c r="M1302" s="772"/>
    </row>
    <row r="1303" spans="2:13" ht="17" customHeight="1">
      <c r="B1303" s="757"/>
      <c r="C1303" s="757" t="s">
        <v>7568</v>
      </c>
      <c r="D1303" s="757" t="s">
        <v>1730</v>
      </c>
      <c r="E1303" s="757" t="s">
        <v>324</v>
      </c>
      <c r="F1303" s="757">
        <v>1</v>
      </c>
      <c r="G1303" s="757">
        <v>2</v>
      </c>
      <c r="H1303" s="649" t="str">
        <f>IF($E1303="","",(VLOOKUP($E1303,所属・種目コード!$B$2:$D$160,3,0)))</f>
        <v>031173</v>
      </c>
      <c r="I1303" t="s">
        <v>3592</v>
      </c>
      <c r="J1303" s="758" t="str">
        <f t="shared" si="75"/>
        <v>滝沢二中中</v>
      </c>
      <c r="K1303" s="757" t="s">
        <v>3554</v>
      </c>
      <c r="L1303" s="13" t="str">
        <f t="shared" si="74"/>
        <v>ｳﾁﾑﾗ ﾕｳｼﾞ</v>
      </c>
      <c r="M1303" s="772"/>
    </row>
    <row r="1304" spans="2:13" ht="17" customHeight="1">
      <c r="B1304" s="757"/>
      <c r="C1304" s="757" t="s">
        <v>7569</v>
      </c>
      <c r="D1304" s="757" t="s">
        <v>1731</v>
      </c>
      <c r="E1304" s="757" t="s">
        <v>324</v>
      </c>
      <c r="F1304" s="757">
        <v>1</v>
      </c>
      <c r="G1304" s="757">
        <v>2</v>
      </c>
      <c r="H1304" s="649" t="str">
        <f>IF($E1304="","",(VLOOKUP($E1304,所属・種目コード!$B$2:$D$160,3,0)))</f>
        <v>031173</v>
      </c>
      <c r="I1304" t="s">
        <v>3592</v>
      </c>
      <c r="J1304" s="758" t="str">
        <f t="shared" si="75"/>
        <v>滝沢二中中</v>
      </c>
      <c r="K1304" s="757" t="s">
        <v>3555</v>
      </c>
      <c r="L1304" s="13" t="str">
        <f t="shared" si="74"/>
        <v>ｵｵﾄｳｹﾞ ﾘｷ</v>
      </c>
      <c r="M1304" s="772"/>
    </row>
    <row r="1305" spans="2:13" ht="17" customHeight="1">
      <c r="B1305" s="757"/>
      <c r="C1305" s="757" t="s">
        <v>7570</v>
      </c>
      <c r="D1305" s="757" t="s">
        <v>1732</v>
      </c>
      <c r="E1305" s="757" t="s">
        <v>324</v>
      </c>
      <c r="F1305" s="757">
        <v>1</v>
      </c>
      <c r="G1305" s="757">
        <v>2</v>
      </c>
      <c r="H1305" s="649" t="str">
        <f>IF($E1305="","",(VLOOKUP($E1305,所属・種目コード!$B$2:$D$160,3,0)))</f>
        <v>031173</v>
      </c>
      <c r="I1305" t="s">
        <v>3592</v>
      </c>
      <c r="J1305" s="758" t="str">
        <f t="shared" si="75"/>
        <v>滝沢二中中</v>
      </c>
      <c r="K1305" s="757" t="s">
        <v>3556</v>
      </c>
      <c r="L1305" s="13" t="str">
        <f t="shared" si="74"/>
        <v>ｵｶﾔﾏ ｼｮｳﾄ</v>
      </c>
      <c r="M1305" s="772"/>
    </row>
    <row r="1306" spans="2:13" ht="17" customHeight="1">
      <c r="B1306" s="757"/>
      <c r="C1306" s="757" t="s">
        <v>7571</v>
      </c>
      <c r="D1306" s="757" t="s">
        <v>4386</v>
      </c>
      <c r="E1306" s="757" t="s">
        <v>324</v>
      </c>
      <c r="F1306" s="757">
        <v>1</v>
      </c>
      <c r="G1306" s="757">
        <v>3</v>
      </c>
      <c r="H1306" s="649" t="str">
        <f>IF($E1306="","",(VLOOKUP($E1306,所属・種目コード!$B$2:$D$160,3,0)))</f>
        <v>031173</v>
      </c>
      <c r="I1306" t="s">
        <v>3592</v>
      </c>
      <c r="J1306" s="758" t="str">
        <f t="shared" si="75"/>
        <v>滝沢二中中</v>
      </c>
      <c r="K1306" s="757" t="s">
        <v>3557</v>
      </c>
      <c r="L1306" s="13" t="str">
        <f t="shared" si="74"/>
        <v>ｵｶﾞﾜ ｻｸﾄ</v>
      </c>
      <c r="M1306" s="772"/>
    </row>
    <row r="1307" spans="2:13" ht="17" customHeight="1">
      <c r="B1307" s="757"/>
      <c r="C1307" s="757" t="s">
        <v>7888</v>
      </c>
      <c r="D1307" s="757" t="s">
        <v>1733</v>
      </c>
      <c r="E1307" s="757" t="s">
        <v>324</v>
      </c>
      <c r="F1307" s="757">
        <v>1</v>
      </c>
      <c r="G1307" s="757">
        <v>2</v>
      </c>
      <c r="H1307" s="649" t="str">
        <f>IF($E1307="","",(VLOOKUP($E1307,所属・種目コード!$B$2:$D$160,3,0)))</f>
        <v>031173</v>
      </c>
      <c r="I1307" t="s">
        <v>3592</v>
      </c>
      <c r="J1307" s="758" t="str">
        <f t="shared" si="75"/>
        <v>滝沢二中中</v>
      </c>
      <c r="K1307" s="757" t="s">
        <v>3558</v>
      </c>
      <c r="L1307" s="13" t="str">
        <f t="shared" si="74"/>
        <v>ｶﾔﾏ ｼｮｳ</v>
      </c>
      <c r="M1307" s="772"/>
    </row>
    <row r="1308" spans="2:13" ht="17" customHeight="1">
      <c r="B1308" s="757"/>
      <c r="C1308" s="757" t="s">
        <v>7572</v>
      </c>
      <c r="D1308" s="757" t="s">
        <v>4387</v>
      </c>
      <c r="E1308" s="757" t="s">
        <v>324</v>
      </c>
      <c r="F1308" s="757">
        <v>1</v>
      </c>
      <c r="G1308" s="757">
        <v>3</v>
      </c>
      <c r="H1308" s="649" t="str">
        <f>IF($E1308="","",(VLOOKUP($E1308,所属・種目コード!$B$2:$D$160,3,0)))</f>
        <v>031173</v>
      </c>
      <c r="I1308" t="s">
        <v>3592</v>
      </c>
      <c r="J1308" s="758" t="str">
        <f t="shared" si="75"/>
        <v>滝沢二中中</v>
      </c>
      <c r="K1308" s="757" t="s">
        <v>3559</v>
      </c>
      <c r="L1308" s="13" t="str">
        <f t="shared" si="74"/>
        <v>ｺﾞｳｽﾞ ｱｲﾄ</v>
      </c>
      <c r="M1308" s="772"/>
    </row>
    <row r="1309" spans="2:13" ht="17" customHeight="1">
      <c r="B1309" s="757"/>
      <c r="C1309" s="757" t="s">
        <v>7878</v>
      </c>
      <c r="D1309" s="757" t="s">
        <v>4388</v>
      </c>
      <c r="E1309" s="757" t="s">
        <v>324</v>
      </c>
      <c r="F1309" s="757">
        <v>1</v>
      </c>
      <c r="G1309" s="757">
        <v>3</v>
      </c>
      <c r="H1309" s="649" t="str">
        <f>IF($E1309="","",(VLOOKUP($E1309,所属・種目コード!$B$2:$D$160,3,0)))</f>
        <v>031173</v>
      </c>
      <c r="I1309" t="s">
        <v>3592</v>
      </c>
      <c r="J1309" s="758" t="str">
        <f t="shared" si="75"/>
        <v>滝沢二中中</v>
      </c>
      <c r="K1309" s="757" t="s">
        <v>3560</v>
      </c>
      <c r="L1309" s="13" t="str">
        <f t="shared" si="74"/>
        <v>ｻｻｷ ﾀｶﾋﾛ</v>
      </c>
      <c r="M1309" s="772"/>
    </row>
    <row r="1310" spans="2:13" ht="17" customHeight="1">
      <c r="B1310" s="757"/>
      <c r="C1310" s="757" t="s">
        <v>7879</v>
      </c>
      <c r="D1310" s="757" t="s">
        <v>1121</v>
      </c>
      <c r="E1310" s="757" t="s">
        <v>324</v>
      </c>
      <c r="F1310" s="757">
        <v>1</v>
      </c>
      <c r="G1310" s="757">
        <v>3</v>
      </c>
      <c r="H1310" s="649" t="str">
        <f>IF($E1310="","",(VLOOKUP($E1310,所属・種目コード!$B$2:$D$160,3,0)))</f>
        <v>031173</v>
      </c>
      <c r="I1310" t="s">
        <v>3592</v>
      </c>
      <c r="J1310" s="758" t="str">
        <f t="shared" si="75"/>
        <v>滝沢二中中</v>
      </c>
      <c r="K1310" s="757" t="s">
        <v>3561</v>
      </c>
      <c r="L1310" s="13" t="str">
        <f t="shared" si="74"/>
        <v>ｻｻｷ ﾋﾋﾞｷ</v>
      </c>
      <c r="M1310" s="772"/>
    </row>
    <row r="1311" spans="2:13" ht="17" customHeight="1">
      <c r="B1311" s="757"/>
      <c r="C1311" s="757" t="s">
        <v>7573</v>
      </c>
      <c r="D1311" s="757" t="s">
        <v>886</v>
      </c>
      <c r="E1311" s="757" t="s">
        <v>324</v>
      </c>
      <c r="F1311" s="757">
        <v>1</v>
      </c>
      <c r="G1311" s="757">
        <v>3</v>
      </c>
      <c r="H1311" s="649" t="str">
        <f>IF($E1311="","",(VLOOKUP($E1311,所属・種目コード!$B$2:$D$160,3,0)))</f>
        <v>031173</v>
      </c>
      <c r="I1311" t="s">
        <v>3592</v>
      </c>
      <c r="J1311" s="758" t="str">
        <f t="shared" si="75"/>
        <v>滝沢二中中</v>
      </c>
      <c r="K1311" s="757" t="s">
        <v>3562</v>
      </c>
      <c r="L1311" s="13" t="str">
        <f t="shared" si="74"/>
        <v>ｻﾄｳ ｺｳｷ</v>
      </c>
      <c r="M1311" s="772"/>
    </row>
    <row r="1312" spans="2:13" ht="17" customHeight="1">
      <c r="B1312" s="757"/>
      <c r="C1312" s="757" t="s">
        <v>7574</v>
      </c>
      <c r="D1312" s="757" t="s">
        <v>4389</v>
      </c>
      <c r="E1312" s="757" t="s">
        <v>324</v>
      </c>
      <c r="F1312" s="757">
        <v>1</v>
      </c>
      <c r="G1312" s="757">
        <v>3</v>
      </c>
      <c r="H1312" s="649" t="str">
        <f>IF($E1312="","",(VLOOKUP($E1312,所属・種目コード!$B$2:$D$160,3,0)))</f>
        <v>031173</v>
      </c>
      <c r="I1312" t="s">
        <v>3592</v>
      </c>
      <c r="J1312" s="758" t="str">
        <f t="shared" si="75"/>
        <v>滝沢二中中</v>
      </c>
      <c r="K1312" s="757" t="s">
        <v>3563</v>
      </c>
      <c r="L1312" s="13" t="str">
        <f t="shared" si="74"/>
        <v>ｽｽﾞｷ ﾙｲ</v>
      </c>
      <c r="M1312" s="772"/>
    </row>
    <row r="1313" spans="2:13" ht="17" customHeight="1">
      <c r="B1313" s="757"/>
      <c r="C1313" s="757" t="s">
        <v>7575</v>
      </c>
      <c r="D1313" s="757" t="s">
        <v>4390</v>
      </c>
      <c r="E1313" s="757" t="s">
        <v>324</v>
      </c>
      <c r="F1313" s="757">
        <v>1</v>
      </c>
      <c r="G1313" s="757">
        <v>3</v>
      </c>
      <c r="H1313" s="649" t="str">
        <f>IF($E1313="","",(VLOOKUP($E1313,所属・種目コード!$B$2:$D$160,3,0)))</f>
        <v>031173</v>
      </c>
      <c r="I1313" t="s">
        <v>3592</v>
      </c>
      <c r="J1313" s="758" t="str">
        <f t="shared" si="75"/>
        <v>滝沢二中中</v>
      </c>
      <c r="K1313" s="757" t="s">
        <v>3564</v>
      </c>
      <c r="L1313" s="13" t="str">
        <f t="shared" si="74"/>
        <v>ﾀﾅｶ ﾕﾂﾞｷ</v>
      </c>
      <c r="M1313" s="772"/>
    </row>
    <row r="1314" spans="2:13" ht="17" customHeight="1">
      <c r="B1314" s="757"/>
      <c r="C1314" s="757" t="s">
        <v>7576</v>
      </c>
      <c r="D1314" s="757" t="s">
        <v>1122</v>
      </c>
      <c r="E1314" s="757" t="s">
        <v>324</v>
      </c>
      <c r="F1314" s="757">
        <v>1</v>
      </c>
      <c r="G1314" s="757">
        <v>3</v>
      </c>
      <c r="H1314" s="649" t="str">
        <f>IF($E1314="","",(VLOOKUP($E1314,所属・種目コード!$B$2:$D$160,3,0)))</f>
        <v>031173</v>
      </c>
      <c r="I1314" t="s">
        <v>3592</v>
      </c>
      <c r="J1314" s="758" t="str">
        <f t="shared" si="75"/>
        <v>滝沢二中中</v>
      </c>
      <c r="K1314" s="757" t="s">
        <v>3565</v>
      </c>
      <c r="L1314" s="13" t="str">
        <f t="shared" si="74"/>
        <v>ﾅｶｲ ﾊﾙﾀ</v>
      </c>
      <c r="M1314" s="772"/>
    </row>
    <row r="1315" spans="2:13" ht="17" customHeight="1">
      <c r="B1315" s="757"/>
      <c r="C1315" s="757" t="s">
        <v>7577</v>
      </c>
      <c r="D1315" s="757" t="s">
        <v>1734</v>
      </c>
      <c r="E1315" s="757" t="s">
        <v>324</v>
      </c>
      <c r="F1315" s="757">
        <v>1</v>
      </c>
      <c r="G1315" s="757">
        <v>3</v>
      </c>
      <c r="H1315" s="649" t="str">
        <f>IF($E1315="","",(VLOOKUP($E1315,所属・種目コード!$B$2:$D$160,3,0)))</f>
        <v>031173</v>
      </c>
      <c r="I1315" t="s">
        <v>3592</v>
      </c>
      <c r="J1315" s="758" t="str">
        <f t="shared" si="75"/>
        <v>滝沢二中中</v>
      </c>
      <c r="K1315" s="757" t="s">
        <v>3566</v>
      </c>
      <c r="L1315" s="13" t="str">
        <f t="shared" si="74"/>
        <v>ﾅｶﾑﾗ ﾀｶﾄ</v>
      </c>
      <c r="M1315" s="772"/>
    </row>
    <row r="1316" spans="2:13" ht="17" customHeight="1">
      <c r="B1316" s="757"/>
      <c r="C1316" s="757" t="s">
        <v>7578</v>
      </c>
      <c r="D1316" s="757" t="s">
        <v>4391</v>
      </c>
      <c r="E1316" s="757" t="s">
        <v>324</v>
      </c>
      <c r="F1316" s="757">
        <v>1</v>
      </c>
      <c r="G1316" s="757">
        <v>3</v>
      </c>
      <c r="H1316" s="649" t="str">
        <f>IF($E1316="","",(VLOOKUP($E1316,所属・種目コード!$B$2:$D$160,3,0)))</f>
        <v>031173</v>
      </c>
      <c r="I1316" t="s">
        <v>3592</v>
      </c>
      <c r="J1316" s="758" t="str">
        <f t="shared" si="75"/>
        <v>滝沢二中中</v>
      </c>
      <c r="K1316" s="757" t="s">
        <v>3567</v>
      </c>
      <c r="L1316" s="13" t="str">
        <f t="shared" si="74"/>
        <v>ﾏﾂﾑﾗ ﾕｳﾄ</v>
      </c>
      <c r="M1316" s="772"/>
    </row>
    <row r="1317" spans="2:13" ht="17" customHeight="1">
      <c r="B1317" s="757"/>
      <c r="C1317" s="757" t="s">
        <v>7579</v>
      </c>
      <c r="D1317" s="757" t="s">
        <v>1735</v>
      </c>
      <c r="E1317" s="757" t="s">
        <v>324</v>
      </c>
      <c r="F1317" s="757">
        <v>1</v>
      </c>
      <c r="G1317" s="757">
        <v>2</v>
      </c>
      <c r="H1317" s="649" t="str">
        <f>IF($E1317="","",(VLOOKUP($E1317,所属・種目コード!$B$2:$D$160,3,0)))</f>
        <v>031173</v>
      </c>
      <c r="I1317" t="s">
        <v>3592</v>
      </c>
      <c r="J1317" s="758" t="str">
        <f t="shared" si="75"/>
        <v>滝沢二中中</v>
      </c>
      <c r="K1317" s="757" t="s">
        <v>3568</v>
      </c>
      <c r="L1317" s="13" t="str">
        <f t="shared" si="74"/>
        <v>ﾐｳﾗ ﾘｮｳｶﾞ</v>
      </c>
      <c r="M1317" s="772"/>
    </row>
    <row r="1318" spans="2:13" ht="17" customHeight="1">
      <c r="B1318" s="757"/>
      <c r="C1318" s="757" t="s">
        <v>7580</v>
      </c>
      <c r="D1318" s="757" t="s">
        <v>4392</v>
      </c>
      <c r="E1318" s="757" t="s">
        <v>324</v>
      </c>
      <c r="F1318" s="757">
        <v>1</v>
      </c>
      <c r="G1318" s="757">
        <v>2</v>
      </c>
      <c r="H1318" s="649" t="str">
        <f>IF($E1318="","",(VLOOKUP($E1318,所属・種目コード!$B$2:$D$160,3,0)))</f>
        <v>031173</v>
      </c>
      <c r="I1318" t="s">
        <v>3592</v>
      </c>
      <c r="J1318" s="758" t="str">
        <f t="shared" si="75"/>
        <v>滝沢二中中</v>
      </c>
      <c r="K1318" s="757" t="s">
        <v>3569</v>
      </c>
      <c r="L1318" s="13" t="str">
        <f t="shared" si="74"/>
        <v>ﾑﾗﾏﾂ ﾘｭｳｽｹ</v>
      </c>
      <c r="M1318" s="772"/>
    </row>
    <row r="1319" spans="2:13" ht="17" customHeight="1">
      <c r="B1319" s="757"/>
      <c r="C1319" s="757" t="s">
        <v>7581</v>
      </c>
      <c r="D1319" s="757" t="s">
        <v>4393</v>
      </c>
      <c r="E1319" s="757" t="s">
        <v>324</v>
      </c>
      <c r="F1319" s="757">
        <v>1</v>
      </c>
      <c r="G1319" s="757">
        <v>3</v>
      </c>
      <c r="H1319" s="649" t="str">
        <f>IF($E1319="","",(VLOOKUP($E1319,所属・種目コード!$B$2:$D$160,3,0)))</f>
        <v>031173</v>
      </c>
      <c r="I1319" t="s">
        <v>3592</v>
      </c>
      <c r="J1319" s="758" t="str">
        <f t="shared" si="75"/>
        <v>滝沢二中中</v>
      </c>
      <c r="K1319" s="757" t="s">
        <v>3570</v>
      </c>
      <c r="L1319" s="13" t="str">
        <f t="shared" si="74"/>
        <v>ﾖｼﾀﾞ ｷｮｳﾀ</v>
      </c>
      <c r="M1319" s="772"/>
    </row>
    <row r="1320" spans="2:13" ht="17" customHeight="1">
      <c r="B1320" s="757"/>
      <c r="C1320" s="757" t="s">
        <v>7582</v>
      </c>
      <c r="D1320" s="757" t="s">
        <v>1736</v>
      </c>
      <c r="E1320" s="757" t="s">
        <v>324</v>
      </c>
      <c r="F1320" s="757">
        <v>1</v>
      </c>
      <c r="G1320" s="757">
        <v>2</v>
      </c>
      <c r="H1320" s="649" t="str">
        <f>IF($E1320="","",(VLOOKUP($E1320,所属・種目コード!$B$2:$D$160,3,0)))</f>
        <v>031173</v>
      </c>
      <c r="I1320" t="s">
        <v>3592</v>
      </c>
      <c r="J1320" s="758" t="str">
        <f t="shared" si="75"/>
        <v>滝沢二中中</v>
      </c>
      <c r="K1320" s="757" t="s">
        <v>3571</v>
      </c>
      <c r="L1320" s="13" t="str">
        <f t="shared" si="74"/>
        <v>ﾖｼﾀﾞ ﾏｻｷ</v>
      </c>
      <c r="M1320" s="772"/>
    </row>
    <row r="1321" spans="2:13" ht="17" customHeight="1">
      <c r="B1321" s="757"/>
      <c r="C1321" s="757" t="s">
        <v>7887</v>
      </c>
      <c r="D1321" s="757" t="s">
        <v>1513</v>
      </c>
      <c r="E1321" s="757" t="s">
        <v>729</v>
      </c>
      <c r="F1321" s="757">
        <v>1</v>
      </c>
      <c r="G1321" s="757">
        <v>1</v>
      </c>
      <c r="H1321" s="649" t="str">
        <f>IF($E1321="","",(VLOOKUP($E1321,所属・種目コード!$B$2:$D$160,3,0)))</f>
        <v>031517</v>
      </c>
      <c r="I1321" t="s">
        <v>3592</v>
      </c>
      <c r="J1321" s="758" t="str">
        <f t="shared" si="75"/>
        <v>胆沢中中</v>
      </c>
      <c r="K1321" s="757" t="s">
        <v>2685</v>
      </c>
      <c r="L1321" s="13" t="str">
        <f t="shared" si="74"/>
        <v>ﾀｶﾊｼ ﾊﾙ</v>
      </c>
      <c r="M1321" s="772"/>
    </row>
    <row r="1322" spans="2:13" ht="17" customHeight="1">
      <c r="B1322" s="757"/>
      <c r="C1322" s="757" t="s">
        <v>7880</v>
      </c>
      <c r="D1322" s="757" t="s">
        <v>4394</v>
      </c>
      <c r="E1322" s="757" t="s">
        <v>237</v>
      </c>
      <c r="F1322" s="757">
        <v>1</v>
      </c>
      <c r="G1322" s="757">
        <v>1</v>
      </c>
      <c r="H1322" s="649" t="str">
        <f>IF($E1322="","",(VLOOKUP($E1322,所属・種目コード!$B$2:$D$160,3,0)))</f>
        <v>031151</v>
      </c>
      <c r="I1322" t="s">
        <v>3592</v>
      </c>
      <c r="J1322" s="758" t="str">
        <f t="shared" si="75"/>
        <v>北上江釣子中中</v>
      </c>
      <c r="K1322" s="757" t="s">
        <v>3572</v>
      </c>
      <c r="L1322" s="13" t="str">
        <f t="shared" si="74"/>
        <v>ｵｵﾜﾀﾞ ｼｭﾝﾍﾟｲ</v>
      </c>
      <c r="M1322" s="772"/>
    </row>
    <row r="1323" spans="2:13" ht="17" customHeight="1">
      <c r="B1323" s="757"/>
      <c r="C1323" s="757" t="s">
        <v>7583</v>
      </c>
      <c r="D1323" s="757" t="s">
        <v>4395</v>
      </c>
      <c r="E1323" s="757" t="s">
        <v>237</v>
      </c>
      <c r="F1323" s="757">
        <v>1</v>
      </c>
      <c r="G1323" s="757">
        <v>1</v>
      </c>
      <c r="H1323" s="649" t="str">
        <f>IF($E1323="","",(VLOOKUP($E1323,所属・種目コード!$B$2:$D$160,3,0)))</f>
        <v>031151</v>
      </c>
      <c r="I1323" t="s">
        <v>3592</v>
      </c>
      <c r="J1323" s="758" t="str">
        <f t="shared" si="75"/>
        <v>北上江釣子中中</v>
      </c>
      <c r="K1323" s="757" t="s">
        <v>3573</v>
      </c>
      <c r="L1323" s="13" t="str">
        <f t="shared" si="74"/>
        <v>ｺｳﾉ ﾘｮｳｽｹ</v>
      </c>
      <c r="M1323" s="772"/>
    </row>
    <row r="1324" spans="2:13" ht="17" customHeight="1">
      <c r="B1324" s="757"/>
      <c r="C1324" s="757" t="s">
        <v>7881</v>
      </c>
      <c r="D1324" s="757" t="s">
        <v>4396</v>
      </c>
      <c r="E1324" s="757" t="s">
        <v>237</v>
      </c>
      <c r="F1324" s="757">
        <v>1</v>
      </c>
      <c r="G1324" s="757">
        <v>1</v>
      </c>
      <c r="H1324" s="649" t="str">
        <f>IF($E1324="","",(VLOOKUP($E1324,所属・種目コード!$B$2:$D$160,3,0)))</f>
        <v>031151</v>
      </c>
      <c r="I1324" t="s">
        <v>3592</v>
      </c>
      <c r="J1324" s="758" t="str">
        <f t="shared" si="75"/>
        <v>北上江釣子中中</v>
      </c>
      <c r="K1324" s="757" t="s">
        <v>3574</v>
      </c>
      <c r="L1324" s="13" t="str">
        <f t="shared" si="74"/>
        <v>ｻｻｷ ﾏｻﾄ</v>
      </c>
      <c r="M1324" s="772"/>
    </row>
    <row r="1325" spans="2:13" ht="17" customHeight="1">
      <c r="B1325" s="757"/>
      <c r="C1325" s="757" t="s">
        <v>7584</v>
      </c>
      <c r="D1325" s="757" t="s">
        <v>4397</v>
      </c>
      <c r="E1325" s="757" t="s">
        <v>237</v>
      </c>
      <c r="F1325" s="757">
        <v>1</v>
      </c>
      <c r="G1325" s="757">
        <v>1</v>
      </c>
      <c r="H1325" s="649" t="str">
        <f>IF($E1325="","",(VLOOKUP($E1325,所属・種目コード!$B$2:$D$160,3,0)))</f>
        <v>031151</v>
      </c>
      <c r="I1325" t="s">
        <v>3592</v>
      </c>
      <c r="J1325" s="758" t="str">
        <f t="shared" si="75"/>
        <v>北上江釣子中中</v>
      </c>
      <c r="K1325" s="757" t="s">
        <v>3575</v>
      </c>
      <c r="L1325" s="13" t="str">
        <f t="shared" si="74"/>
        <v>ﾀｶﾊｼ ﾄｼｵ</v>
      </c>
      <c r="M1325" s="772"/>
    </row>
    <row r="1326" spans="2:13" ht="17" customHeight="1">
      <c r="B1326" s="757"/>
      <c r="C1326" s="757" t="s">
        <v>7882</v>
      </c>
      <c r="D1326" s="757" t="s">
        <v>4398</v>
      </c>
      <c r="E1326" s="757" t="s">
        <v>237</v>
      </c>
      <c r="F1326" s="757">
        <v>1</v>
      </c>
      <c r="G1326" s="757">
        <v>1</v>
      </c>
      <c r="H1326" s="649" t="str">
        <f>IF($E1326="","",(VLOOKUP($E1326,所属・種目コード!$B$2:$D$160,3,0)))</f>
        <v>031151</v>
      </c>
      <c r="I1326" t="s">
        <v>3592</v>
      </c>
      <c r="J1326" s="758" t="str">
        <f t="shared" si="75"/>
        <v>北上江釣子中中</v>
      </c>
      <c r="K1326" s="757" t="s">
        <v>3576</v>
      </c>
      <c r="L1326" s="13" t="str">
        <f t="shared" si="74"/>
        <v>ﾏﾂﾓﾄ ｿｳｲﾁﾛｳ</v>
      </c>
      <c r="M1326" s="772"/>
    </row>
    <row r="1327" spans="2:13" ht="17" customHeight="1">
      <c r="B1327" s="757"/>
      <c r="C1327" s="757" t="s">
        <v>7585</v>
      </c>
      <c r="D1327" s="757" t="s">
        <v>4399</v>
      </c>
      <c r="E1327" s="757" t="s">
        <v>237</v>
      </c>
      <c r="F1327" s="757">
        <v>1</v>
      </c>
      <c r="G1327" s="757">
        <v>1</v>
      </c>
      <c r="H1327" s="649" t="str">
        <f>IF($E1327="","",(VLOOKUP($E1327,所属・種目コード!$B$2:$D$160,3,0)))</f>
        <v>031151</v>
      </c>
      <c r="I1327" t="s">
        <v>3592</v>
      </c>
      <c r="J1327" s="758" t="str">
        <f t="shared" si="75"/>
        <v>北上江釣子中中</v>
      </c>
      <c r="K1327" s="757" t="s">
        <v>3577</v>
      </c>
      <c r="L1327" s="13" t="str">
        <f t="shared" si="74"/>
        <v>ﾐﾔﾁ ﾏｻﾊﾙ</v>
      </c>
      <c r="M1327" s="772"/>
    </row>
    <row r="1328" spans="2:13" ht="17" customHeight="1">
      <c r="B1328" s="757"/>
      <c r="C1328" s="757" t="s">
        <v>7883</v>
      </c>
      <c r="D1328" s="757" t="s">
        <v>4400</v>
      </c>
      <c r="E1328" s="757" t="s">
        <v>237</v>
      </c>
      <c r="F1328" s="757">
        <v>1</v>
      </c>
      <c r="G1328" s="757">
        <v>1</v>
      </c>
      <c r="H1328" s="649" t="str">
        <f>IF($E1328="","",(VLOOKUP($E1328,所属・種目コード!$B$2:$D$160,3,0)))</f>
        <v>031151</v>
      </c>
      <c r="I1328" t="s">
        <v>3592</v>
      </c>
      <c r="J1328" s="758" t="str">
        <f t="shared" si="75"/>
        <v>北上江釣子中中</v>
      </c>
      <c r="K1328" s="757" t="s">
        <v>3578</v>
      </c>
      <c r="L1328" s="13" t="str">
        <f t="shared" si="74"/>
        <v>ﾔｴｶﾞｼ ﾊﾙﾄ</v>
      </c>
      <c r="M1328" s="772"/>
    </row>
    <row r="1329" spans="2:13" ht="17" customHeight="1">
      <c r="B1329" s="757"/>
      <c r="C1329" s="757" t="s">
        <v>7586</v>
      </c>
      <c r="D1329" s="757" t="s">
        <v>4401</v>
      </c>
      <c r="E1329" s="757" t="s">
        <v>233</v>
      </c>
      <c r="F1329" s="757">
        <v>1</v>
      </c>
      <c r="G1329" s="757">
        <v>3</v>
      </c>
      <c r="H1329" s="649" t="str">
        <f>IF($E1329="","",(VLOOKUP($E1329,所属・種目コード!$B$2:$D$160,3,0)))</f>
        <v>031150</v>
      </c>
      <c r="I1329" t="s">
        <v>3592</v>
      </c>
      <c r="J1329" s="758" t="str">
        <f t="shared" si="75"/>
        <v>北上上野中中</v>
      </c>
      <c r="K1329" s="757" t="s">
        <v>3579</v>
      </c>
      <c r="L1329" s="13" t="str">
        <f t="shared" si="74"/>
        <v>ｲﾄｳ ﾐﾂｷ</v>
      </c>
      <c r="M1329" s="772"/>
    </row>
    <row r="1330" spans="2:13" ht="17" customHeight="1">
      <c r="B1330" s="757"/>
      <c r="C1330" s="757" t="s">
        <v>7587</v>
      </c>
      <c r="D1330" s="757" t="s">
        <v>3700</v>
      </c>
      <c r="E1330" s="757" t="s">
        <v>249</v>
      </c>
      <c r="F1330" s="757">
        <v>1</v>
      </c>
      <c r="G1330" s="757">
        <v>1</v>
      </c>
      <c r="H1330" s="649" t="str">
        <f>IF($E1330="","",(VLOOKUP($E1330,所属・種目コード!$B$2:$D$160,3,0)))</f>
        <v>031154</v>
      </c>
      <c r="I1330" t="s">
        <v>3592</v>
      </c>
      <c r="J1330" s="758" t="str">
        <f t="shared" si="75"/>
        <v>北上南中中</v>
      </c>
      <c r="K1330" s="757" t="s">
        <v>2525</v>
      </c>
      <c r="L1330" s="13" t="str">
        <f t="shared" si="74"/>
        <v>ｷｸﾁ ｶﾅﾀ</v>
      </c>
      <c r="M1330" s="772"/>
    </row>
    <row r="1331" spans="2:13" ht="17" customHeight="1">
      <c r="B1331" s="757"/>
      <c r="C1331" s="757" t="s">
        <v>7588</v>
      </c>
      <c r="D1331" s="757" t="s">
        <v>1106</v>
      </c>
      <c r="E1331" s="757" t="s">
        <v>249</v>
      </c>
      <c r="F1331" s="757">
        <v>1</v>
      </c>
      <c r="G1331" s="757">
        <v>1</v>
      </c>
      <c r="H1331" s="649" t="str">
        <f>IF($E1331="","",(VLOOKUP($E1331,所属・種目コード!$B$2:$D$160,3,0)))</f>
        <v>031154</v>
      </c>
      <c r="I1331" t="s">
        <v>3592</v>
      </c>
      <c r="J1331" s="758" t="str">
        <f t="shared" si="75"/>
        <v>北上南中中</v>
      </c>
      <c r="K1331" s="757" t="s">
        <v>3580</v>
      </c>
      <c r="L1331" s="13" t="str">
        <f t="shared" si="74"/>
        <v>ｷｸﾁ ﾕｳﾄ</v>
      </c>
      <c r="M1331" s="772"/>
    </row>
    <row r="1332" spans="2:13" ht="17" customHeight="1">
      <c r="B1332" s="757"/>
      <c r="C1332" s="757" t="s">
        <v>7589</v>
      </c>
      <c r="D1332" s="757" t="s">
        <v>4402</v>
      </c>
      <c r="E1332" s="757" t="s">
        <v>249</v>
      </c>
      <c r="F1332" s="757">
        <v>1</v>
      </c>
      <c r="G1332" s="757">
        <v>1</v>
      </c>
      <c r="H1332" s="649" t="str">
        <f>IF($E1332="","",(VLOOKUP($E1332,所属・種目コード!$B$2:$D$160,3,0)))</f>
        <v>031154</v>
      </c>
      <c r="I1332" t="s">
        <v>3592</v>
      </c>
      <c r="J1332" s="758" t="str">
        <f t="shared" si="75"/>
        <v>北上南中中</v>
      </c>
      <c r="K1332" s="757" t="s">
        <v>3581</v>
      </c>
      <c r="L1332" s="13" t="str">
        <f t="shared" si="74"/>
        <v>ｸｻｶ ﾀｲｾｲ</v>
      </c>
      <c r="M1332" s="772"/>
    </row>
    <row r="1333" spans="2:13" ht="17" customHeight="1">
      <c r="B1333" s="757"/>
      <c r="C1333" s="757" t="s">
        <v>7590</v>
      </c>
      <c r="D1333" s="757" t="s">
        <v>4403</v>
      </c>
      <c r="E1333" s="757" t="s">
        <v>249</v>
      </c>
      <c r="F1333" s="757">
        <v>1</v>
      </c>
      <c r="G1333" s="757">
        <v>1</v>
      </c>
      <c r="H1333" s="649" t="str">
        <f>IF($E1333="","",(VLOOKUP($E1333,所属・種目コード!$B$2:$D$160,3,0)))</f>
        <v>031154</v>
      </c>
      <c r="I1333" t="s">
        <v>3592</v>
      </c>
      <c r="J1333" s="758" t="str">
        <f t="shared" si="75"/>
        <v>北上南中中</v>
      </c>
      <c r="K1333" s="757" t="s">
        <v>3582</v>
      </c>
      <c r="L1333" s="13" t="str">
        <f t="shared" si="74"/>
        <v>ｺﾝﾉ ｾｲﾗ</v>
      </c>
      <c r="M1333" s="772"/>
    </row>
    <row r="1334" spans="2:13" ht="17" customHeight="1">
      <c r="B1334" s="757"/>
      <c r="C1334" s="757" t="s">
        <v>7591</v>
      </c>
      <c r="D1334" s="757" t="s">
        <v>1498</v>
      </c>
      <c r="E1334" s="757" t="s">
        <v>249</v>
      </c>
      <c r="F1334" s="757">
        <v>1</v>
      </c>
      <c r="G1334" s="757">
        <v>1</v>
      </c>
      <c r="H1334" s="649" t="str">
        <f>IF($E1334="","",(VLOOKUP($E1334,所属・種目コード!$B$2:$D$160,3,0)))</f>
        <v>031154</v>
      </c>
      <c r="I1334" t="s">
        <v>3592</v>
      </c>
      <c r="J1334" s="758" t="str">
        <f t="shared" si="75"/>
        <v>北上南中中</v>
      </c>
      <c r="K1334" s="757" t="s">
        <v>2641</v>
      </c>
      <c r="L1334" s="13" t="str">
        <f t="shared" si="74"/>
        <v>ｽｶﾞﾜﾗ ｹｲﾀ</v>
      </c>
      <c r="M1334" s="772"/>
    </row>
    <row r="1335" spans="2:13" ht="17" customHeight="1">
      <c r="B1335" s="757"/>
      <c r="C1335" s="757" t="s">
        <v>7592</v>
      </c>
      <c r="D1335" s="757" t="s">
        <v>1549</v>
      </c>
      <c r="E1335" s="757" t="s">
        <v>249</v>
      </c>
      <c r="F1335" s="757">
        <v>1</v>
      </c>
      <c r="G1335" s="757">
        <v>1</v>
      </c>
      <c r="H1335" s="649" t="str">
        <f>IF($E1335="","",(VLOOKUP($E1335,所属・種目コード!$B$2:$D$160,3,0)))</f>
        <v>031154</v>
      </c>
      <c r="I1335" t="s">
        <v>3592</v>
      </c>
      <c r="J1335" s="758" t="str">
        <f t="shared" si="75"/>
        <v>北上南中中</v>
      </c>
      <c r="K1335" s="757" t="s">
        <v>2339</v>
      </c>
      <c r="L1335" s="13" t="str">
        <f t="shared" si="74"/>
        <v>ﾀｶﾊｼ ﾊﾔﾄ</v>
      </c>
      <c r="M1335" s="772"/>
    </row>
    <row r="1336" spans="2:13" ht="17" customHeight="1">
      <c r="B1336" s="757"/>
      <c r="C1336" s="757" t="s">
        <v>7593</v>
      </c>
      <c r="D1336" s="757" t="s">
        <v>4404</v>
      </c>
      <c r="E1336" s="757" t="s">
        <v>249</v>
      </c>
      <c r="F1336" s="757">
        <v>1</v>
      </c>
      <c r="G1336" s="757">
        <v>1</v>
      </c>
      <c r="H1336" s="649" t="str">
        <f>IF($E1336="","",(VLOOKUP($E1336,所属・種目コード!$B$2:$D$160,3,0)))</f>
        <v>031154</v>
      </c>
      <c r="I1336" t="s">
        <v>3592</v>
      </c>
      <c r="J1336" s="758" t="str">
        <f t="shared" si="75"/>
        <v>北上南中中</v>
      </c>
      <c r="K1336" s="757" t="s">
        <v>3583</v>
      </c>
      <c r="L1336" s="13" t="str">
        <f t="shared" si="74"/>
        <v>ﾀｶﾊｼ ﾐﾗｲ</v>
      </c>
      <c r="M1336" s="772"/>
    </row>
    <row r="1337" spans="2:13" ht="17" customHeight="1">
      <c r="B1337" s="757"/>
      <c r="C1337" s="757" t="s">
        <v>7594</v>
      </c>
      <c r="D1337" s="757" t="s">
        <v>1552</v>
      </c>
      <c r="E1337" s="757" t="s">
        <v>249</v>
      </c>
      <c r="F1337" s="757">
        <v>1</v>
      </c>
      <c r="G1337" s="757">
        <v>1</v>
      </c>
      <c r="H1337" s="649" t="str">
        <f>IF($E1337="","",(VLOOKUP($E1337,所属・種目コード!$B$2:$D$160,3,0)))</f>
        <v>031154</v>
      </c>
      <c r="I1337" t="s">
        <v>3592</v>
      </c>
      <c r="J1337" s="758" t="str">
        <f t="shared" si="75"/>
        <v>北上南中中</v>
      </c>
      <c r="K1337" s="757" t="s">
        <v>3584</v>
      </c>
      <c r="L1337" s="13" t="str">
        <f t="shared" si="74"/>
        <v>ﾀｶﾊｼ ﾘｭｳｾｲ</v>
      </c>
      <c r="M1337" s="772"/>
    </row>
    <row r="1338" spans="2:13" ht="17" customHeight="1">
      <c r="B1338" s="757"/>
      <c r="C1338" s="757" t="s">
        <v>7595</v>
      </c>
      <c r="D1338" s="757" t="s">
        <v>1552</v>
      </c>
      <c r="E1338" s="757" t="s">
        <v>249</v>
      </c>
      <c r="F1338" s="757">
        <v>1</v>
      </c>
      <c r="G1338" s="757">
        <v>1</v>
      </c>
      <c r="H1338" s="649" t="str">
        <f>IF($E1338="","",(VLOOKUP($E1338,所属・種目コード!$B$2:$D$160,3,0)))</f>
        <v>031154</v>
      </c>
      <c r="I1338" t="s">
        <v>3592</v>
      </c>
      <c r="J1338" s="758" t="str">
        <f t="shared" si="75"/>
        <v>北上南中中</v>
      </c>
      <c r="K1338" s="757" t="s">
        <v>3584</v>
      </c>
      <c r="L1338" s="13" t="str">
        <f t="shared" si="74"/>
        <v>ﾀｶﾊｼ ﾘｭｳｾｲ</v>
      </c>
      <c r="M1338" s="772"/>
    </row>
    <row r="1339" spans="2:13" ht="17" customHeight="1">
      <c r="B1339" s="757"/>
      <c r="C1339" s="757" t="s">
        <v>7884</v>
      </c>
      <c r="D1339" s="757" t="s">
        <v>4405</v>
      </c>
      <c r="E1339" s="757" t="s">
        <v>249</v>
      </c>
      <c r="F1339" s="757">
        <v>1</v>
      </c>
      <c r="G1339" s="757">
        <v>1</v>
      </c>
      <c r="H1339" s="649" t="str">
        <f>IF($E1339="","",(VLOOKUP($E1339,所属・種目コード!$B$2:$D$160,3,0)))</f>
        <v>031154</v>
      </c>
      <c r="I1339" t="s">
        <v>3592</v>
      </c>
      <c r="J1339" s="758" t="str">
        <f t="shared" si="75"/>
        <v>北上南中中</v>
      </c>
      <c r="K1339" s="757" t="s">
        <v>3585</v>
      </c>
      <c r="L1339" s="13" t="str">
        <f t="shared" si="74"/>
        <v>ﾀﾅｶ ﾋﾗｸ</v>
      </c>
      <c r="M1339" s="772"/>
    </row>
    <row r="1340" spans="2:13" ht="17" customHeight="1">
      <c r="B1340" s="757"/>
      <c r="C1340" s="757" t="s">
        <v>7596</v>
      </c>
      <c r="D1340" s="757" t="s">
        <v>4406</v>
      </c>
      <c r="E1340" s="757" t="s">
        <v>249</v>
      </c>
      <c r="F1340" s="757">
        <v>1</v>
      </c>
      <c r="G1340" s="757">
        <v>1</v>
      </c>
      <c r="H1340" s="649" t="str">
        <f>IF($E1340="","",(VLOOKUP($E1340,所属・種目コード!$B$2:$D$160,3,0)))</f>
        <v>031154</v>
      </c>
      <c r="I1340" t="s">
        <v>3592</v>
      </c>
      <c r="J1340" s="758" t="str">
        <f t="shared" si="75"/>
        <v>北上南中中</v>
      </c>
      <c r="K1340" s="757" t="s">
        <v>3586</v>
      </c>
      <c r="L1340" s="13" t="str">
        <f t="shared" si="74"/>
        <v>ﾁﾊﾞ ｺｳｼﾞ</v>
      </c>
      <c r="M1340" s="772"/>
    </row>
    <row r="1341" spans="2:13" ht="17" customHeight="1">
      <c r="B1341" s="757"/>
      <c r="C1341" s="757" t="s">
        <v>7885</v>
      </c>
      <c r="D1341" s="757" t="s">
        <v>4407</v>
      </c>
      <c r="E1341" s="757" t="s">
        <v>249</v>
      </c>
      <c r="F1341" s="757">
        <v>1</v>
      </c>
      <c r="G1341" s="757">
        <v>1</v>
      </c>
      <c r="H1341" s="649" t="str">
        <f>IF($E1341="","",(VLOOKUP($E1341,所属・種目コード!$B$2:$D$160,3,0)))</f>
        <v>031154</v>
      </c>
      <c r="I1341" t="s">
        <v>3592</v>
      </c>
      <c r="J1341" s="758" t="str">
        <f t="shared" si="75"/>
        <v>北上南中中</v>
      </c>
      <c r="K1341" s="757" t="s">
        <v>3587</v>
      </c>
      <c r="L1341" s="13" t="str">
        <f t="shared" si="74"/>
        <v>ﾊｾｶﾞﾜ ﾙｲ</v>
      </c>
      <c r="M1341" s="772"/>
    </row>
    <row r="1342" spans="2:13" ht="17" customHeight="1">
      <c r="B1342" s="757"/>
      <c r="C1342" s="757" t="s">
        <v>7597</v>
      </c>
      <c r="D1342" s="757" t="s">
        <v>4408</v>
      </c>
      <c r="E1342" s="757" t="s">
        <v>249</v>
      </c>
      <c r="F1342" s="757">
        <v>1</v>
      </c>
      <c r="G1342" s="757">
        <v>1</v>
      </c>
      <c r="H1342" s="649" t="str">
        <f>IF($E1342="","",(VLOOKUP($E1342,所属・種目コード!$B$2:$D$160,3,0)))</f>
        <v>031154</v>
      </c>
      <c r="I1342" t="s">
        <v>3592</v>
      </c>
      <c r="J1342" s="758" t="str">
        <f t="shared" si="75"/>
        <v>北上南中中</v>
      </c>
      <c r="K1342" s="757" t="s">
        <v>3588</v>
      </c>
      <c r="L1342" s="13" t="str">
        <f t="shared" si="74"/>
        <v>ﾏﾂﾀﾞ ﾃｯﾍﾟｲ</v>
      </c>
      <c r="M1342" s="772"/>
    </row>
    <row r="1343" spans="2:13" ht="17" customHeight="1">
      <c r="B1343" s="757"/>
      <c r="C1343" s="757" t="s">
        <v>7598</v>
      </c>
      <c r="D1343" s="757" t="s">
        <v>4409</v>
      </c>
      <c r="E1343" s="757" t="s">
        <v>249</v>
      </c>
      <c r="F1343" s="757">
        <v>1</v>
      </c>
      <c r="G1343" s="757">
        <v>1</v>
      </c>
      <c r="H1343" s="649" t="str">
        <f>IF($E1343="","",(VLOOKUP($E1343,所属・種目コード!$B$2:$D$160,3,0)))</f>
        <v>031154</v>
      </c>
      <c r="I1343" t="s">
        <v>3592</v>
      </c>
      <c r="J1343" s="758" t="str">
        <f t="shared" si="75"/>
        <v>北上南中中</v>
      </c>
      <c r="K1343" s="757" t="s">
        <v>3589</v>
      </c>
      <c r="L1343" s="13" t="str">
        <f t="shared" si="74"/>
        <v>ﾏﾂﾀﾞ ﾐｽﾞｷ</v>
      </c>
      <c r="M1343" s="772"/>
    </row>
    <row r="1344" spans="2:13" ht="17" customHeight="1">
      <c r="B1344" s="757"/>
      <c r="C1344" s="757" t="s">
        <v>7886</v>
      </c>
      <c r="D1344" s="757" t="s">
        <v>1462</v>
      </c>
      <c r="E1344" s="757" t="s">
        <v>249</v>
      </c>
      <c r="F1344" s="757">
        <v>1</v>
      </c>
      <c r="G1344" s="757">
        <v>2</v>
      </c>
      <c r="H1344" s="649" t="str">
        <f>IF($E1344="","",(VLOOKUP($E1344,所属・種目コード!$B$2:$D$160,3,0)))</f>
        <v>031154</v>
      </c>
      <c r="I1344" t="s">
        <v>3592</v>
      </c>
      <c r="J1344" s="758" t="str">
        <f t="shared" si="75"/>
        <v>北上南中中</v>
      </c>
      <c r="K1344" s="757" t="s">
        <v>3590</v>
      </c>
      <c r="L1344" s="13" t="str">
        <f t="shared" si="74"/>
        <v>ﾐﾀ ｲﾂｷ</v>
      </c>
      <c r="M1344" s="772"/>
    </row>
    <row r="1345" spans="2:13" ht="17" customHeight="1">
      <c r="B1345" s="757"/>
      <c r="C1345" s="757" t="s">
        <v>7599</v>
      </c>
      <c r="D1345" s="757" t="s">
        <v>4410</v>
      </c>
      <c r="E1345" s="757" t="s">
        <v>249</v>
      </c>
      <c r="F1345" s="757">
        <v>1</v>
      </c>
      <c r="G1345" s="757">
        <v>1</v>
      </c>
      <c r="H1345" s="649" t="str">
        <f>IF($E1345="","",(VLOOKUP($E1345,所属・種目コード!$B$2:$D$160,3,0)))</f>
        <v>031154</v>
      </c>
      <c r="I1345" t="s">
        <v>3592</v>
      </c>
      <c r="J1345" s="758" t="str">
        <f t="shared" si="75"/>
        <v>北上南中中</v>
      </c>
      <c r="K1345" s="757" t="s">
        <v>3591</v>
      </c>
      <c r="L1345" s="13" t="str">
        <f t="shared" ref="L1345" si="76">ASC(K1345)</f>
        <v>ﾖｼﾀﾞ ｿﾗ</v>
      </c>
      <c r="M1345" s="772"/>
    </row>
  </sheetData>
  <sheetProtection algorithmName="SHA-512" hashValue="mHCn02Od5kJ0k8qooPDIXn2YPidQuanupcaOzA82dn0SZ23Cyl8nWD4nxcH32m6v95ya1hatskl0hPq1Z+x8lQ==" saltValue="aqCojA0dBpBydm1KKABDyA==" spinCount="100000" sheet="1" objects="1" scenarios="1"/>
  <sortState xmlns:xlrd2="http://schemas.microsoft.com/office/spreadsheetml/2017/richdata2" ref="O2:AA1026">
    <sortCondition ref="O2:O1026"/>
    <sortCondition ref="S2:S1026"/>
  </sortState>
  <phoneticPr fontId="4"/>
  <dataValidations count="1">
    <dataValidation type="custom" imeMode="hiragana" allowBlank="1" showInputMessage="1" showErrorMessage="1" sqref="W2:W1026 E3:E102 E122:E334 H1:J1 H3:J1345" xr:uid="{00000000-0002-0000-0600-000000000000}">
      <formula1>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BZ91"/>
  <sheetViews>
    <sheetView zoomScale="83" zoomScaleNormal="83" zoomScaleSheetLayoutView="100" workbookViewId="0">
      <selection activeCell="K44" sqref="K44"/>
    </sheetView>
  </sheetViews>
  <sheetFormatPr defaultColWidth="8.6640625" defaultRowHeight="14"/>
  <cols>
    <col min="1" max="1" width="2.33203125" customWidth="1"/>
    <col min="2" max="2" width="7.33203125" customWidth="1"/>
    <col min="3" max="3" width="8.6640625" customWidth="1"/>
    <col min="4" max="4" width="3.6640625" customWidth="1"/>
    <col min="5" max="5" width="9.58203125" customWidth="1"/>
    <col min="6" max="6" width="15.6640625" style="27" customWidth="1"/>
    <col min="7" max="7" width="10.6640625" customWidth="1"/>
    <col min="8" max="8" width="10.5" style="27" customWidth="1"/>
    <col min="9" max="9" width="11" customWidth="1"/>
    <col min="10" max="10" width="10.1640625" hidden="1" customWidth="1"/>
    <col min="11" max="11" width="11.1640625" customWidth="1"/>
    <col min="12" max="13" width="1" customWidth="1"/>
    <col min="14" max="14" width="8.33203125" customWidth="1"/>
    <col min="15" max="15" width="8.6640625" customWidth="1"/>
    <col min="16" max="16" width="3.6640625" customWidth="1"/>
    <col min="17" max="17" width="9.58203125" customWidth="1"/>
    <col min="18" max="18" width="15.6640625" customWidth="1"/>
    <col min="19" max="19" width="11.1640625" customWidth="1"/>
    <col min="20" max="20" width="11.08203125" customWidth="1"/>
    <col min="21" max="21" width="11.4140625" customWidth="1"/>
    <col min="22" max="22" width="10" hidden="1" customWidth="1"/>
    <col min="23" max="23" width="11.1640625" customWidth="1"/>
    <col min="24" max="24" width="2.5" customWidth="1"/>
    <col min="25" max="25" width="4.9140625" hidden="1" customWidth="1"/>
    <col min="26" max="26" width="0" hidden="1" customWidth="1"/>
    <col min="27" max="27" width="8.6640625" hidden="1" customWidth="1"/>
    <col min="28" max="28" width="15.58203125" hidden="1" customWidth="1"/>
    <col min="29" max="29" width="8.58203125" hidden="1" customWidth="1"/>
    <col min="30" max="30" width="10.6640625" hidden="1" customWidth="1"/>
    <col min="31" max="33" width="8.6640625" hidden="1" customWidth="1"/>
    <col min="34" max="34" width="9.6640625" hidden="1" customWidth="1"/>
    <col min="35" max="35" width="20.6640625" hidden="1" customWidth="1"/>
    <col min="36" max="36" width="22.58203125" hidden="1" customWidth="1"/>
    <col min="37" max="37" width="19.5" hidden="1" customWidth="1"/>
    <col min="38" max="40" width="15.1640625" hidden="1" customWidth="1"/>
    <col min="41" max="41" width="15.1640625" customWidth="1"/>
    <col min="42" max="42" width="9.6640625" customWidth="1"/>
    <col min="43" max="43" width="8.6640625" customWidth="1"/>
    <col min="44" max="44" width="8.58203125" customWidth="1"/>
    <col min="45" max="45" width="8.6640625" customWidth="1"/>
    <col min="46" max="46" width="5.9140625" customWidth="1"/>
    <col min="47" max="47" width="4.6640625" customWidth="1"/>
    <col min="48" max="48" width="13.1640625" customWidth="1"/>
    <col min="49" max="49" width="8.58203125" customWidth="1"/>
    <col min="50" max="50" width="8" customWidth="1"/>
    <col min="51" max="56" width="8.6640625" customWidth="1"/>
  </cols>
  <sheetData>
    <row r="1" spans="1:78">
      <c r="A1" s="179"/>
      <c r="B1" s="179"/>
      <c r="C1" s="179"/>
      <c r="D1" s="179"/>
      <c r="E1" s="179"/>
      <c r="F1" s="180"/>
      <c r="G1" s="179"/>
      <c r="H1" s="180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</row>
    <row r="2" spans="1:78" ht="14.5" thickBot="1">
      <c r="A2" s="179"/>
      <c r="B2" s="604"/>
      <c r="C2" s="604"/>
      <c r="D2" s="604"/>
      <c r="E2" s="604"/>
      <c r="F2" s="604"/>
      <c r="G2" s="604"/>
      <c r="H2" s="604"/>
      <c r="I2" s="604"/>
      <c r="J2" s="604"/>
      <c r="K2" s="618" t="s">
        <v>719</v>
      </c>
      <c r="L2" s="180"/>
      <c r="M2" s="179"/>
      <c r="N2" s="604"/>
      <c r="O2" s="604"/>
      <c r="P2" s="604"/>
      <c r="Q2" s="604"/>
      <c r="R2" s="604"/>
      <c r="S2" s="604"/>
      <c r="T2" s="604"/>
      <c r="U2" s="604"/>
      <c r="V2" s="604"/>
      <c r="W2" s="618" t="s">
        <v>719</v>
      </c>
      <c r="X2" s="179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s="13" customFormat="1" ht="25.25" customHeight="1" thickBot="1">
      <c r="A3" s="181"/>
      <c r="B3" s="604"/>
      <c r="C3" s="1024" t="s">
        <v>600</v>
      </c>
      <c r="D3" s="1025"/>
      <c r="E3" s="1025"/>
      <c r="F3" s="1025"/>
      <c r="G3" s="1025"/>
      <c r="H3" s="1026"/>
      <c r="I3" s="604"/>
      <c r="J3" s="604"/>
      <c r="K3" s="604"/>
      <c r="L3" s="181"/>
      <c r="M3" s="181"/>
      <c r="N3" s="604"/>
      <c r="O3" s="1004" t="s">
        <v>601</v>
      </c>
      <c r="P3" s="1005"/>
      <c r="Q3" s="1005"/>
      <c r="R3" s="1005"/>
      <c r="S3" s="1005"/>
      <c r="T3" s="1006"/>
      <c r="U3" s="604"/>
      <c r="V3" s="604"/>
      <c r="W3" s="604"/>
      <c r="X3" s="181"/>
      <c r="Z3" s="13">
        <v>1000</v>
      </c>
      <c r="AA3" s="1021" t="s">
        <v>454</v>
      </c>
      <c r="AB3" s="1022"/>
      <c r="AC3" s="1022"/>
      <c r="AD3" s="1022"/>
      <c r="AE3" s="1022"/>
      <c r="AF3" s="1023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</row>
    <row r="4" spans="1:78">
      <c r="A4" s="179"/>
      <c r="B4" s="604"/>
      <c r="C4" s="990" t="s">
        <v>463</v>
      </c>
      <c r="D4" s="990"/>
      <c r="E4" s="990"/>
      <c r="F4" s="990"/>
      <c r="G4" s="604"/>
      <c r="H4" s="604"/>
      <c r="I4" s="604"/>
      <c r="J4" s="604"/>
      <c r="K4" s="604"/>
      <c r="L4" s="179"/>
      <c r="M4" s="179"/>
      <c r="N4" s="604"/>
      <c r="O4" s="990" t="s">
        <v>463</v>
      </c>
      <c r="P4" s="990"/>
      <c r="Q4" s="990"/>
      <c r="R4" s="990"/>
      <c r="S4" s="604"/>
      <c r="T4" s="604"/>
      <c r="U4" s="604"/>
      <c r="V4" s="604"/>
      <c r="W4" s="604"/>
      <c r="X4" s="179"/>
      <c r="Z4">
        <v>1066</v>
      </c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14.5" thickBot="1">
      <c r="A5" s="179"/>
      <c r="B5" s="604"/>
      <c r="C5" s="991" t="s">
        <v>464</v>
      </c>
      <c r="D5" s="991"/>
      <c r="E5" s="991"/>
      <c r="F5" s="991"/>
      <c r="G5" s="604"/>
      <c r="H5" s="604"/>
      <c r="I5" s="604"/>
      <c r="J5" s="604"/>
      <c r="K5" s="604"/>
      <c r="L5" s="179"/>
      <c r="M5" s="179"/>
      <c r="N5" s="604"/>
      <c r="O5" s="991" t="s">
        <v>464</v>
      </c>
      <c r="P5" s="991"/>
      <c r="Q5" s="991"/>
      <c r="R5" s="991"/>
      <c r="S5" s="604"/>
      <c r="T5" s="604"/>
      <c r="U5" s="604"/>
      <c r="V5" s="604"/>
      <c r="W5" s="604"/>
      <c r="X5" s="179"/>
      <c r="Z5">
        <f>SUM(O35)</f>
        <v>3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</row>
    <row r="6" spans="1:78" ht="17" thickBot="1">
      <c r="A6" s="179"/>
      <c r="B6" s="604"/>
      <c r="C6" s="604"/>
      <c r="D6" s="604"/>
      <c r="E6" s="604"/>
      <c r="F6" s="604"/>
      <c r="G6" s="619" t="s">
        <v>476</v>
      </c>
      <c r="H6" s="620"/>
      <c r="I6" s="605">
        <f>COUNT(J15,J46)</f>
        <v>0</v>
      </c>
      <c r="J6" s="604"/>
      <c r="K6" s="604"/>
      <c r="L6" s="179"/>
      <c r="M6" s="179"/>
      <c r="N6" s="604"/>
      <c r="O6" s="604"/>
      <c r="P6" s="604"/>
      <c r="Q6" s="604"/>
      <c r="R6" s="604"/>
      <c r="S6" s="619" t="s">
        <v>476</v>
      </c>
      <c r="T6" s="620"/>
      <c r="U6" s="605">
        <f>COUNT(V15,V46)</f>
        <v>0</v>
      </c>
      <c r="V6" s="604"/>
      <c r="W6" s="604"/>
      <c r="X6" s="179"/>
      <c r="Z6">
        <f>SUM(Z3:Z5)</f>
        <v>2069</v>
      </c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</row>
    <row r="7" spans="1:78">
      <c r="A7" s="179"/>
      <c r="B7" s="107"/>
      <c r="C7" s="107"/>
      <c r="D7" s="107"/>
      <c r="E7" s="299"/>
      <c r="F7" s="299"/>
      <c r="G7" s="182"/>
      <c r="H7" s="182"/>
      <c r="I7" s="182"/>
      <c r="J7" s="183"/>
      <c r="K7" s="107"/>
      <c r="L7" s="179"/>
      <c r="M7" s="179"/>
      <c r="N7" s="107"/>
      <c r="O7" s="301"/>
      <c r="P7" s="299"/>
      <c r="Q7" s="299"/>
      <c r="R7" s="299"/>
      <c r="S7" s="182"/>
      <c r="T7" s="182"/>
      <c r="U7" s="182"/>
      <c r="V7" s="183"/>
      <c r="W7" s="107"/>
      <c r="X7" s="179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</row>
    <row r="8" spans="1:78" ht="16.25" customHeight="1">
      <c r="A8" s="179"/>
      <c r="B8" s="107"/>
      <c r="C8" s="996" t="s">
        <v>957</v>
      </c>
      <c r="D8" s="996"/>
      <c r="E8" s="996"/>
      <c r="F8" s="996"/>
      <c r="G8" s="996"/>
      <c r="H8" s="182"/>
      <c r="I8" s="182"/>
      <c r="J8" s="183"/>
      <c r="K8" s="107"/>
      <c r="L8" s="179"/>
      <c r="M8" s="179"/>
      <c r="N8" s="107"/>
      <c r="O8" s="996" t="s">
        <v>957</v>
      </c>
      <c r="P8" s="996"/>
      <c r="Q8" s="996"/>
      <c r="R8" s="996"/>
      <c r="S8" s="996"/>
      <c r="T8" s="229"/>
      <c r="U8" s="229"/>
      <c r="V8" s="183"/>
      <c r="W8" s="107"/>
      <c r="X8" s="179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</row>
    <row r="9" spans="1:78" ht="16.25" customHeight="1" thickBot="1">
      <c r="A9" s="179"/>
      <c r="B9" s="107"/>
      <c r="C9" s="623"/>
      <c r="D9" s="623"/>
      <c r="E9" s="299"/>
      <c r="F9" s="157"/>
      <c r="G9" s="300"/>
      <c r="H9" s="300"/>
      <c r="I9" s="182"/>
      <c r="J9" s="183"/>
      <c r="K9" s="107"/>
      <c r="L9" s="179"/>
      <c r="M9" s="179"/>
      <c r="N9" s="107"/>
      <c r="O9" s="107"/>
      <c r="P9" s="107"/>
      <c r="Q9" s="107"/>
      <c r="R9" s="107"/>
      <c r="S9" s="300"/>
      <c r="T9" s="300"/>
      <c r="U9" s="229"/>
      <c r="V9" s="183"/>
      <c r="W9" s="107"/>
      <c r="X9" s="179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</row>
    <row r="10" spans="1:78" ht="16.25" customHeight="1" thickBot="1">
      <c r="A10" s="179"/>
      <c r="B10" s="107"/>
      <c r="C10" s="630" t="s">
        <v>460</v>
      </c>
      <c r="D10" s="997" t="s">
        <v>531</v>
      </c>
      <c r="E10" s="998"/>
      <c r="F10" s="998"/>
      <c r="G10" s="621"/>
      <c r="H10" s="699" t="s">
        <v>753</v>
      </c>
      <c r="I10" s="628"/>
      <c r="J10" s="183"/>
      <c r="K10" s="107"/>
      <c r="L10" s="179"/>
      <c r="M10" s="179"/>
      <c r="N10" s="107"/>
      <c r="O10" s="622" t="s">
        <v>460</v>
      </c>
      <c r="P10" s="998" t="s">
        <v>531</v>
      </c>
      <c r="Q10" s="998"/>
      <c r="R10" s="998"/>
      <c r="S10" s="621"/>
      <c r="T10" s="700" t="s">
        <v>753</v>
      </c>
      <c r="U10" s="629"/>
      <c r="V10" s="183"/>
      <c r="W10" s="107"/>
      <c r="X10" s="179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</row>
    <row r="11" spans="1:78" ht="20" customHeight="1" thickBot="1">
      <c r="A11" s="179"/>
      <c r="B11" s="107"/>
      <c r="C11" s="107"/>
      <c r="D11" s="107"/>
      <c r="E11" s="1011" t="s">
        <v>524</v>
      </c>
      <c r="F11" s="1011"/>
      <c r="G11" s="107"/>
      <c r="H11" s="995"/>
      <c r="I11" s="995"/>
      <c r="J11" s="107"/>
      <c r="K11" s="107"/>
      <c r="L11" s="179"/>
      <c r="M11" s="179"/>
      <c r="N11" s="107"/>
      <c r="O11" s="107"/>
      <c r="P11" s="107"/>
      <c r="Q11" s="1011" t="s">
        <v>524</v>
      </c>
      <c r="R11" s="1011"/>
      <c r="S11" s="107"/>
      <c r="T11" s="995"/>
      <c r="U11" s="995"/>
      <c r="V11" s="107"/>
      <c r="W11" s="107"/>
      <c r="X11" s="179"/>
      <c r="AA11" s="13" t="s">
        <v>396</v>
      </c>
      <c r="AB11" s="13" t="s">
        <v>397</v>
      </c>
      <c r="AC11" s="13" t="s">
        <v>398</v>
      </c>
      <c r="AD11" s="13" t="s">
        <v>399</v>
      </c>
      <c r="AE11" s="13" t="s">
        <v>400</v>
      </c>
      <c r="AF11" s="26" t="s">
        <v>401</v>
      </c>
      <c r="AG11" s="13" t="s">
        <v>402</v>
      </c>
      <c r="AH11" s="13" t="s">
        <v>47</v>
      </c>
      <c r="AI11" s="13" t="s">
        <v>52</v>
      </c>
      <c r="AJ11" s="13" t="s">
        <v>403</v>
      </c>
      <c r="AK11" s="13" t="s">
        <v>404</v>
      </c>
      <c r="AL11" s="13" t="s">
        <v>405</v>
      </c>
      <c r="AM11" s="13" t="s">
        <v>406</v>
      </c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>
      <c r="A12" s="179"/>
      <c r="B12" s="107"/>
      <c r="C12" s="992" t="s">
        <v>446</v>
      </c>
      <c r="D12" s="993"/>
      <c r="E12" s="233" t="s">
        <v>453</v>
      </c>
      <c r="F12" s="762" t="s">
        <v>510</v>
      </c>
      <c r="G12" s="762" t="s">
        <v>444</v>
      </c>
      <c r="H12" s="233" t="s">
        <v>465</v>
      </c>
      <c r="I12" s="715" t="s">
        <v>445</v>
      </c>
      <c r="J12" s="701" t="s">
        <v>396</v>
      </c>
      <c r="K12" s="107"/>
      <c r="L12" s="179"/>
      <c r="M12" s="179"/>
      <c r="N12" s="107"/>
      <c r="O12" s="992" t="s">
        <v>446</v>
      </c>
      <c r="P12" s="993"/>
      <c r="Q12" s="233" t="s">
        <v>453</v>
      </c>
      <c r="R12" s="762" t="s">
        <v>510</v>
      </c>
      <c r="S12" s="762" t="s">
        <v>444</v>
      </c>
      <c r="T12" s="233" t="s">
        <v>465</v>
      </c>
      <c r="U12" s="715" t="s">
        <v>445</v>
      </c>
      <c r="V12" s="701" t="s">
        <v>396</v>
      </c>
      <c r="W12" s="107"/>
      <c r="X12" s="179"/>
      <c r="AA12" s="13"/>
      <c r="AB12" s="13"/>
      <c r="AC12" s="13"/>
      <c r="AD12" s="13"/>
      <c r="AE12" s="13"/>
      <c r="AF12" s="26"/>
      <c r="AG12" s="13"/>
      <c r="AH12" s="13"/>
      <c r="AI12" s="13"/>
      <c r="AJ12" s="13"/>
      <c r="AK12" s="13"/>
      <c r="AL12" s="13"/>
      <c r="AM12" s="13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>
      <c r="A13" s="179"/>
      <c r="B13" s="107"/>
      <c r="C13" s="57"/>
      <c r="D13" s="139">
        <v>1</v>
      </c>
      <c r="E13" s="631"/>
      <c r="F13" s="140" t="str">
        <f>IF($E13="","",(VLOOKUP($E13,'競技者（中）'!$O$2:$U$1000,3,0)))</f>
        <v/>
      </c>
      <c r="G13" s="496" t="str">
        <f>IF($E13="","",(VLOOKUP($E13,'競技者（中）'!$O$2:$U$1000,5,0)))</f>
        <v/>
      </c>
      <c r="H13" s="1027"/>
      <c r="I13" s="716" t="str">
        <f>IF($G13="","",(VLOOKUP($G13,所属・種目コード!$B$3:$D$170,3,0)))</f>
        <v/>
      </c>
      <c r="J13" s="710"/>
      <c r="K13" s="107"/>
      <c r="L13" s="179"/>
      <c r="M13" s="179"/>
      <c r="N13" s="107"/>
      <c r="O13" s="57"/>
      <c r="P13" s="139">
        <v>1</v>
      </c>
      <c r="Q13" s="631"/>
      <c r="R13" s="140" t="str">
        <f>IF($Q13="","",(VLOOKUP($Q13,'競技者（中）'!$O$2:$U$1000,3,0)))</f>
        <v/>
      </c>
      <c r="S13" s="496" t="str">
        <f>IF($Q13="","",(VLOOKUP($Q13,'競技者（中）'!$O$2:$U$1000,5,0)))</f>
        <v/>
      </c>
      <c r="T13" s="1027"/>
      <c r="U13" s="716" t="str">
        <f>IF($S13="","",(VLOOKUP($S13,所属・種目コード!$B$3:$D$170,3,0)))</f>
        <v/>
      </c>
      <c r="V13" s="710"/>
      <c r="W13" s="107"/>
      <c r="X13" s="179"/>
      <c r="AA13" s="143" t="e">
        <f t="shared" ref="AA13:AA18" si="0">$J$15</f>
        <v>#VALUE!</v>
      </c>
      <c r="AB13" s="144" t="str">
        <f>$I$13</f>
        <v/>
      </c>
      <c r="AC13" s="143" t="str">
        <f>$G$13</f>
        <v/>
      </c>
      <c r="AD13" s="13"/>
      <c r="AE13" s="143">
        <f t="shared" ref="AE13:AE18" si="1">$H$13</f>
        <v>0</v>
      </c>
      <c r="AF13" s="26"/>
      <c r="AG13" s="143">
        <f>$D$13</f>
        <v>1</v>
      </c>
      <c r="AH13" s="143">
        <f>$E$13</f>
        <v>0</v>
      </c>
      <c r="AI13" s="145" t="str">
        <f>$F$13</f>
        <v/>
      </c>
      <c r="AJ13" s="17">
        <v>11</v>
      </c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>
      <c r="A14" s="179"/>
      <c r="B14" s="107"/>
      <c r="C14" s="146" t="s">
        <v>447</v>
      </c>
      <c r="D14" s="147">
        <v>2</v>
      </c>
      <c r="E14" s="631"/>
      <c r="F14" s="140" t="str">
        <f>IF($E14="","",(VLOOKUP($E14,'競技者（中）'!$O$2:$U$1000,3,0)))</f>
        <v/>
      </c>
      <c r="G14" s="496" t="str">
        <f>IF($E14="","",(VLOOKUP($E14,'競技者（中）'!$O$2:$U$1000,5,0)))</f>
        <v/>
      </c>
      <c r="H14" s="1028"/>
      <c r="I14" s="716" t="str">
        <f>IF($G14="","",(VLOOKUP($G14,所属・種目コード!$B$3:$D$170,3,0)))</f>
        <v/>
      </c>
      <c r="J14" s="711"/>
      <c r="K14" s="107"/>
      <c r="L14" s="179"/>
      <c r="M14" s="179"/>
      <c r="N14" s="107"/>
      <c r="O14" s="146" t="s">
        <v>447</v>
      </c>
      <c r="P14" s="147">
        <v>2</v>
      </c>
      <c r="Q14" s="631"/>
      <c r="R14" s="140" t="str">
        <f>IF($Q14="","",(VLOOKUP($Q14,'競技者（中）'!$O$2:$U$1000,3,0)))</f>
        <v/>
      </c>
      <c r="S14" s="496" t="str">
        <f>IF($Q14="","",(VLOOKUP($Q14,'競技者（中）'!$O$2:$U$1000,5,0)))</f>
        <v/>
      </c>
      <c r="T14" s="1028"/>
      <c r="U14" s="716" t="str">
        <f>IF($S14="","",(VLOOKUP($S14,所属・種目コード!$B$3:$D$170,3,0)))</f>
        <v/>
      </c>
      <c r="V14" s="711"/>
      <c r="W14" s="107"/>
      <c r="X14" s="179"/>
      <c r="AA14" s="143" t="e">
        <f t="shared" si="0"/>
        <v>#VALUE!</v>
      </c>
      <c r="AB14" s="144" t="str">
        <f>$I$14</f>
        <v/>
      </c>
      <c r="AC14" s="143" t="str">
        <f>$G$14</f>
        <v/>
      </c>
      <c r="AD14" s="13"/>
      <c r="AE14" s="143">
        <f t="shared" si="1"/>
        <v>0</v>
      </c>
      <c r="AF14" s="26"/>
      <c r="AG14" s="143">
        <f>$D$14</f>
        <v>2</v>
      </c>
      <c r="AH14" s="143">
        <f>$E$14</f>
        <v>0</v>
      </c>
      <c r="AI14" s="145" t="str">
        <f>$F$14</f>
        <v/>
      </c>
      <c r="AJ14" s="17">
        <v>11</v>
      </c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</row>
    <row r="15" spans="1:78" ht="16.5">
      <c r="A15" s="179"/>
      <c r="B15" s="107"/>
      <c r="C15" s="149">
        <v>1</v>
      </c>
      <c r="D15" s="150">
        <v>3</v>
      </c>
      <c r="E15" s="631"/>
      <c r="F15" s="140" t="str">
        <f>IF($E15="","",(VLOOKUP($E15,'競技者（中）'!$O$2:$U$1000,3,0)))</f>
        <v/>
      </c>
      <c r="G15" s="496" t="str">
        <f>IF($E15="","",(VLOOKUP($E15,'競技者（中）'!$O$2:$U$1000,5,0)))</f>
        <v/>
      </c>
      <c r="H15" s="1028"/>
      <c r="I15" s="716" t="str">
        <f>IF($G15="","",(VLOOKUP($G15,所属・種目コード!$B$3:$D$170,3,0)))</f>
        <v/>
      </c>
      <c r="J15" s="712" t="e">
        <f>$C$15+$I$15+2000</f>
        <v>#VALUE!</v>
      </c>
      <c r="K15" s="107"/>
      <c r="L15" s="179"/>
      <c r="M15" s="181"/>
      <c r="N15" s="107"/>
      <c r="O15" s="149">
        <v>1</v>
      </c>
      <c r="P15" s="150">
        <v>3</v>
      </c>
      <c r="Q15" s="631"/>
      <c r="R15" s="140" t="str">
        <f>IF($Q15="","",(VLOOKUP($Q15,'競技者（中）'!$O$2:$U$1000,3,0)))</f>
        <v/>
      </c>
      <c r="S15" s="496" t="str">
        <f>IF($Q15="","",(VLOOKUP($Q15,'競技者（中）'!$O$2:$U$1000,5,0)))</f>
        <v/>
      </c>
      <c r="T15" s="1028"/>
      <c r="U15" s="716" t="str">
        <f>IF($S15="","",(VLOOKUP($S15,所属・種目コード!$B$3:$D$170,3,0)))</f>
        <v/>
      </c>
      <c r="V15" s="712" t="e">
        <f>O15+U15+2100</f>
        <v>#VALUE!</v>
      </c>
      <c r="W15" s="107"/>
      <c r="X15" s="179"/>
      <c r="AA15" s="143" t="e">
        <f t="shared" si="0"/>
        <v>#VALUE!</v>
      </c>
      <c r="AB15" s="144" t="str">
        <f>$I$15</f>
        <v/>
      </c>
      <c r="AC15" s="143" t="str">
        <f>$G$15</f>
        <v/>
      </c>
      <c r="AD15" s="13"/>
      <c r="AE15" s="143">
        <f t="shared" si="1"/>
        <v>0</v>
      </c>
      <c r="AF15" s="26"/>
      <c r="AG15" s="143">
        <f>$D$15</f>
        <v>3</v>
      </c>
      <c r="AH15" s="143">
        <f>$E$15</f>
        <v>0</v>
      </c>
      <c r="AI15" s="145" t="str">
        <f>$F$15</f>
        <v/>
      </c>
      <c r="AJ15" s="17">
        <v>11</v>
      </c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</row>
    <row r="16" spans="1:78">
      <c r="A16" s="179"/>
      <c r="B16" s="107"/>
      <c r="C16" s="58"/>
      <c r="D16" s="150">
        <v>4</v>
      </c>
      <c r="E16" s="631"/>
      <c r="F16" s="140" t="str">
        <f>IF($E16="","",(VLOOKUP($E16,'競技者（中）'!$O$2:$U$1000,3,0)))</f>
        <v/>
      </c>
      <c r="G16" s="496" t="str">
        <f>IF($E16="","",(VLOOKUP($E16,'競技者（中）'!$O$2:$U$1000,5,0)))</f>
        <v/>
      </c>
      <c r="H16" s="1028"/>
      <c r="I16" s="716" t="str">
        <f>IF($G16="","",(VLOOKUP($G16,所属・種目コード!$B$3:$D$170,3,0)))</f>
        <v/>
      </c>
      <c r="J16" s="713"/>
      <c r="K16" s="17"/>
      <c r="L16" s="181"/>
      <c r="M16" s="181"/>
      <c r="N16" s="107"/>
      <c r="O16" s="58"/>
      <c r="P16" s="150">
        <v>4</v>
      </c>
      <c r="Q16" s="631"/>
      <c r="R16" s="140" t="str">
        <f>IF($Q16="","",(VLOOKUP($Q16,'競技者（中）'!$O$2:$U$1000,3,0)))</f>
        <v/>
      </c>
      <c r="S16" s="496" t="str">
        <f>IF($Q16="","",(VLOOKUP($Q16,'競技者（中）'!$O$2:$U$1000,5,0)))</f>
        <v/>
      </c>
      <c r="T16" s="1028"/>
      <c r="U16" s="716" t="str">
        <f>IF($S16="","",(VLOOKUP($S16,所属・種目コード!$B$3:$D$170,3,0)))</f>
        <v/>
      </c>
      <c r="V16" s="713"/>
      <c r="W16" s="17"/>
      <c r="X16" s="181"/>
      <c r="Y16" s="13"/>
      <c r="AA16" s="143" t="e">
        <f t="shared" si="0"/>
        <v>#VALUE!</v>
      </c>
      <c r="AB16" s="144" t="str">
        <f>$I$16</f>
        <v/>
      </c>
      <c r="AC16" s="143" t="str">
        <f>$G$16</f>
        <v/>
      </c>
      <c r="AD16" s="13"/>
      <c r="AE16" s="143">
        <f t="shared" si="1"/>
        <v>0</v>
      </c>
      <c r="AF16" s="26"/>
      <c r="AG16" s="143">
        <f>$D$16</f>
        <v>4</v>
      </c>
      <c r="AH16" s="143">
        <f>$E$16</f>
        <v>0</v>
      </c>
      <c r="AI16" s="145" t="str">
        <f>$F$16</f>
        <v/>
      </c>
      <c r="AJ16" s="17">
        <v>11</v>
      </c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</row>
    <row r="17" spans="1:78">
      <c r="A17" s="179"/>
      <c r="B17" s="107"/>
      <c r="C17" s="58"/>
      <c r="D17" s="150">
        <v>5</v>
      </c>
      <c r="E17" s="631"/>
      <c r="F17" s="140" t="str">
        <f>IF($E17="","",(VLOOKUP($E17,'競技者（中）'!$O$2:$U$1000,3,0)))</f>
        <v/>
      </c>
      <c r="G17" s="496" t="str">
        <f>IF($E17="","",(VLOOKUP($E17,'競技者（中）'!$O$2:$U$1000,5,0)))</f>
        <v/>
      </c>
      <c r="H17" s="1028"/>
      <c r="I17" s="716" t="str">
        <f>IF($G17="","",(VLOOKUP($G17,所属・種目コード!$B$3:$D$170,3,0)))</f>
        <v/>
      </c>
      <c r="J17" s="713"/>
      <c r="K17" s="17"/>
      <c r="L17" s="181"/>
      <c r="M17" s="181"/>
      <c r="N17" s="107"/>
      <c r="O17" s="58"/>
      <c r="P17" s="150">
        <v>5</v>
      </c>
      <c r="Q17" s="631"/>
      <c r="R17" s="140" t="str">
        <f>IF($Q17="","",(VLOOKUP($Q17,'競技者（中）'!$O$2:$U$1000,3,0)))</f>
        <v/>
      </c>
      <c r="S17" s="496" t="str">
        <f>IF($Q17="","",(VLOOKUP($Q17,'競技者（中）'!$O$2:$U$1000,5,0)))</f>
        <v/>
      </c>
      <c r="T17" s="1028"/>
      <c r="U17" s="716" t="str">
        <f>IF($S17="","",(VLOOKUP($S17,所属・種目コード!$B$3:$D$170,3,0)))</f>
        <v/>
      </c>
      <c r="V17" s="713"/>
      <c r="W17" s="17"/>
      <c r="X17" s="181"/>
      <c r="Y17" s="13"/>
      <c r="AA17" s="143" t="e">
        <f t="shared" si="0"/>
        <v>#VALUE!</v>
      </c>
      <c r="AB17" s="144" t="str">
        <f>$I$17</f>
        <v/>
      </c>
      <c r="AC17" s="143" t="str">
        <f>$G$17</f>
        <v/>
      </c>
      <c r="AD17" s="13"/>
      <c r="AE17" s="143">
        <f t="shared" si="1"/>
        <v>0</v>
      </c>
      <c r="AF17" s="26"/>
      <c r="AG17" s="143">
        <f>$D$17</f>
        <v>5</v>
      </c>
      <c r="AH17" s="143">
        <f>$E$17</f>
        <v>0</v>
      </c>
      <c r="AI17" s="145" t="str">
        <f>$F$17</f>
        <v/>
      </c>
      <c r="AJ17" s="17">
        <v>11</v>
      </c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</row>
    <row r="18" spans="1:78" ht="14.5" thickBot="1">
      <c r="A18" s="179"/>
      <c r="B18" s="107"/>
      <c r="C18" s="59"/>
      <c r="D18" s="153">
        <v>6</v>
      </c>
      <c r="E18" s="632"/>
      <c r="F18" s="154" t="str">
        <f>IF($E18="","",(VLOOKUP($E18,'競技者（中）'!$O$2:$U$1000,3,0)))</f>
        <v/>
      </c>
      <c r="G18" s="497" t="str">
        <f>IF($E18="","",(VLOOKUP($E18,'競技者（中）'!$O$2:$U$1000,5,0)))</f>
        <v/>
      </c>
      <c r="H18" s="1029"/>
      <c r="I18" s="717" t="str">
        <f>IF($G18="","",(VLOOKUP($G18,所属・種目コード!$B$3:$D$170,3,0)))</f>
        <v/>
      </c>
      <c r="J18" s="714"/>
      <c r="K18" s="17"/>
      <c r="L18" s="181"/>
      <c r="M18" s="181"/>
      <c r="N18" s="107"/>
      <c r="O18" s="59"/>
      <c r="P18" s="153">
        <v>6</v>
      </c>
      <c r="Q18" s="632"/>
      <c r="R18" s="154" t="str">
        <f>IF($Q18="","",(VLOOKUP($Q18,'競技者（中）'!$O$2:$U$1000,3,0)))</f>
        <v/>
      </c>
      <c r="S18" s="497" t="str">
        <f>IF($Q18="","",(VLOOKUP($Q18,'競技者（中）'!$O$2:$U$1000,5,0)))</f>
        <v/>
      </c>
      <c r="T18" s="1029"/>
      <c r="U18" s="717" t="str">
        <f>IF($S18="","",(VLOOKUP($S18,所属・種目コード!$B$3:$D$170,3,0)))</f>
        <v/>
      </c>
      <c r="V18" s="714"/>
      <c r="W18" s="17"/>
      <c r="X18" s="181"/>
      <c r="Y18" s="13"/>
      <c r="AA18" s="143" t="e">
        <f t="shared" si="0"/>
        <v>#VALUE!</v>
      </c>
      <c r="AB18" s="144" t="str">
        <f>$I$18</f>
        <v/>
      </c>
      <c r="AC18" s="143" t="str">
        <f>$G$18</f>
        <v/>
      </c>
      <c r="AD18" s="13"/>
      <c r="AE18" s="143">
        <f t="shared" si="1"/>
        <v>0</v>
      </c>
      <c r="AF18" s="26"/>
      <c r="AG18" s="143">
        <f>$D$18</f>
        <v>6</v>
      </c>
      <c r="AH18" s="143">
        <f>$E$18</f>
        <v>0</v>
      </c>
      <c r="AI18" s="145" t="str">
        <f>$F$18</f>
        <v/>
      </c>
      <c r="AJ18" s="17">
        <v>11</v>
      </c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</row>
    <row r="19" spans="1:78">
      <c r="A19" s="179"/>
      <c r="B19" s="107"/>
      <c r="C19" s="17"/>
      <c r="D19" s="17"/>
      <c r="E19" s="17"/>
      <c r="F19" s="157"/>
      <c r="G19" s="17"/>
      <c r="H19" s="157"/>
      <c r="I19" s="107"/>
      <c r="J19" s="17"/>
      <c r="K19" s="17"/>
      <c r="L19" s="181"/>
      <c r="M19" s="181"/>
      <c r="N19" s="107"/>
      <c r="O19" s="17"/>
      <c r="P19" s="17"/>
      <c r="Q19" s="17"/>
      <c r="R19" s="157"/>
      <c r="S19" s="17"/>
      <c r="T19" s="157"/>
      <c r="U19" s="107"/>
      <c r="V19" s="17"/>
      <c r="W19" s="17"/>
      <c r="X19" s="181"/>
      <c r="Y19" s="13"/>
      <c r="AA19" s="29" t="e">
        <f>$J$23</f>
        <v>#VALUE!</v>
      </c>
      <c r="AB19" s="30" t="str">
        <f>$I$21</f>
        <v/>
      </c>
      <c r="AC19" s="29" t="str">
        <f>$G$21</f>
        <v/>
      </c>
      <c r="AE19" s="29">
        <f>$H$21</f>
        <v>0</v>
      </c>
      <c r="AG19" s="29">
        <f>$D$21</f>
        <v>1</v>
      </c>
      <c r="AH19" s="29">
        <f>$E$21</f>
        <v>0</v>
      </c>
      <c r="AI19" s="28" t="str">
        <f>$F$21</f>
        <v/>
      </c>
      <c r="AJ19" s="17">
        <v>11</v>
      </c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</row>
    <row r="20" spans="1:78" hidden="1">
      <c r="A20" s="179"/>
      <c r="B20" s="107"/>
      <c r="C20" s="158" t="s">
        <v>446</v>
      </c>
      <c r="D20" s="159"/>
      <c r="E20" s="159" t="s">
        <v>456</v>
      </c>
      <c r="F20" s="159" t="s">
        <v>443</v>
      </c>
      <c r="G20" s="159" t="s">
        <v>444</v>
      </c>
      <c r="H20" s="159" t="s">
        <v>408</v>
      </c>
      <c r="I20" s="159" t="s">
        <v>445</v>
      </c>
      <c r="J20" s="160" t="s">
        <v>448</v>
      </c>
      <c r="K20" s="107"/>
      <c r="L20" s="179"/>
      <c r="M20" s="181"/>
      <c r="N20" s="107"/>
      <c r="O20" s="158" t="s">
        <v>446</v>
      </c>
      <c r="P20" s="159"/>
      <c r="Q20" s="159" t="s">
        <v>456</v>
      </c>
      <c r="R20" s="159" t="s">
        <v>443</v>
      </c>
      <c r="S20" s="159" t="s">
        <v>444</v>
      </c>
      <c r="T20" s="159" t="s">
        <v>408</v>
      </c>
      <c r="U20" s="159" t="s">
        <v>445</v>
      </c>
      <c r="V20" s="160" t="s">
        <v>448</v>
      </c>
      <c r="W20" s="107"/>
      <c r="X20" s="179"/>
      <c r="AA20" s="29" t="e">
        <f>$J$23</f>
        <v>#VALUE!</v>
      </c>
      <c r="AB20" s="30" t="str">
        <f>$I$23</f>
        <v/>
      </c>
      <c r="AC20" s="29" t="str">
        <f>$G$23</f>
        <v/>
      </c>
      <c r="AE20" s="29">
        <f>$H$21</f>
        <v>0</v>
      </c>
      <c r="AG20" s="29">
        <f>$D$23</f>
        <v>3</v>
      </c>
      <c r="AH20" s="29">
        <f>$E$23</f>
        <v>0</v>
      </c>
      <c r="AI20" s="28" t="str">
        <f>$F$23</f>
        <v/>
      </c>
      <c r="AJ20" s="17">
        <v>11</v>
      </c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</row>
    <row r="21" spans="1:78" hidden="1">
      <c r="A21" s="179"/>
      <c r="B21" s="107"/>
      <c r="C21" s="57"/>
      <c r="D21" s="139">
        <v>1</v>
      </c>
      <c r="E21" s="130"/>
      <c r="F21" s="140" t="str">
        <f>IF($E21="","",(VLOOKUP($E21,'競技者（中）'!$O$2:$U$325,3,0)))</f>
        <v/>
      </c>
      <c r="G21" s="140" t="str">
        <f>IF($E21="","",(VLOOKUP($E21,'競技者（中）'!$O$2:$U$325,5,0)))</f>
        <v/>
      </c>
      <c r="H21" s="1007"/>
      <c r="I21" s="141" t="str">
        <f>IF($E21="","",(VLOOKUP($E21,'競技者（中）'!$O$2:$U$325,2,0)))</f>
        <v/>
      </c>
      <c r="J21" s="142"/>
      <c r="K21" s="107"/>
      <c r="L21" s="179"/>
      <c r="M21" s="181"/>
      <c r="N21" s="107"/>
      <c r="O21" s="57"/>
      <c r="P21" s="139">
        <v>1</v>
      </c>
      <c r="Q21" s="130"/>
      <c r="R21" s="140" t="str">
        <f>IF($Q21="","",(VLOOKUP($Q21,'競技者（中）'!$O$2:$U$325,3,0)))</f>
        <v/>
      </c>
      <c r="S21" s="140" t="str">
        <f>IF($Q21="","",(VLOOKUP($Q21,'競技者（中）'!$O$2:$U$325,5,0)))</f>
        <v/>
      </c>
      <c r="T21" s="1007"/>
      <c r="U21" s="141" t="str">
        <f>IF($Q21="","",(VLOOKUP($Q21,'競技者（中）'!$O$2:$U$325,2,0)))</f>
        <v/>
      </c>
      <c r="V21" s="142"/>
      <c r="W21" s="107"/>
      <c r="X21" s="179"/>
      <c r="AA21" s="29" t="e">
        <f>$J$23</f>
        <v>#VALUE!</v>
      </c>
      <c r="AB21" s="30" t="str">
        <f>$I$24</f>
        <v/>
      </c>
      <c r="AC21" s="29" t="str">
        <f>$G$24</f>
        <v/>
      </c>
      <c r="AE21" s="29">
        <f>$H$21</f>
        <v>0</v>
      </c>
      <c r="AG21" s="29">
        <f>$D$24</f>
        <v>4</v>
      </c>
      <c r="AH21" s="29">
        <f>$E$24</f>
        <v>0</v>
      </c>
      <c r="AI21" s="28" t="str">
        <f>$F$24</f>
        <v/>
      </c>
      <c r="AJ21" s="17">
        <v>11</v>
      </c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</row>
    <row r="22" spans="1:78" hidden="1">
      <c r="A22" s="179"/>
      <c r="B22" s="107"/>
      <c r="C22" s="146" t="s">
        <v>447</v>
      </c>
      <c r="D22" s="147">
        <v>2</v>
      </c>
      <c r="E22" s="130"/>
      <c r="F22" s="140" t="str">
        <f>IF($E22="","",(VLOOKUP($E22,'競技者（中）'!$O$2:$U$325,3,0)))</f>
        <v/>
      </c>
      <c r="G22" s="140" t="str">
        <f>IF($E22="","",(VLOOKUP($E22,'競技者（中）'!$O$2:$U$325,5,0)))</f>
        <v/>
      </c>
      <c r="H22" s="1008"/>
      <c r="I22" s="141" t="str">
        <f>IF($E22="","",(VLOOKUP($E22,'競技者（中）'!$O$2:$U$325,2,0)))</f>
        <v/>
      </c>
      <c r="J22" s="148"/>
      <c r="K22" s="107"/>
      <c r="L22" s="179"/>
      <c r="M22" s="181"/>
      <c r="N22" s="107"/>
      <c r="O22" s="146" t="s">
        <v>447</v>
      </c>
      <c r="P22" s="147">
        <v>2</v>
      </c>
      <c r="Q22" s="130"/>
      <c r="R22" s="140" t="str">
        <f>IF($Q22="","",(VLOOKUP($Q22,'競技者（中）'!$O$2:$U$325,3,0)))</f>
        <v/>
      </c>
      <c r="S22" s="140" t="str">
        <f>IF($Q22="","",(VLOOKUP($Q22,'競技者（中）'!$O$2:$U$325,5,0)))</f>
        <v/>
      </c>
      <c r="T22" s="1008"/>
      <c r="U22" s="141" t="str">
        <f>IF($Q22="","",(VLOOKUP($Q22,'競技者（中）'!$O$2:$U$325,2,0)))</f>
        <v/>
      </c>
      <c r="V22" s="148"/>
      <c r="W22" s="107"/>
      <c r="X22" s="179"/>
      <c r="AA22" s="29" t="e">
        <f>$J$23</f>
        <v>#VALUE!</v>
      </c>
      <c r="AB22" s="30" t="str">
        <f>$I$25</f>
        <v/>
      </c>
      <c r="AC22" s="29" t="str">
        <f>$G$25</f>
        <v/>
      </c>
      <c r="AE22" s="29">
        <f>$H$21</f>
        <v>0</v>
      </c>
      <c r="AG22" s="29">
        <f>$D$25</f>
        <v>5</v>
      </c>
      <c r="AH22" s="29">
        <f>$E$25</f>
        <v>0</v>
      </c>
      <c r="AI22" s="28" t="str">
        <f>$F$25</f>
        <v/>
      </c>
      <c r="AJ22" s="17">
        <v>11</v>
      </c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</row>
    <row r="23" spans="1:78" ht="16.5" hidden="1">
      <c r="A23" s="179"/>
      <c r="B23" s="107"/>
      <c r="C23" s="149">
        <v>2</v>
      </c>
      <c r="D23" s="150">
        <v>3</v>
      </c>
      <c r="E23" s="130"/>
      <c r="F23" s="140" t="str">
        <f>IF($E23="","",(VLOOKUP($E23,'競技者（中）'!$O$2:$U$325,3,0)))</f>
        <v/>
      </c>
      <c r="G23" s="140" t="str">
        <f>IF($E23="","",(VLOOKUP($E23,'競技者（中）'!$O$2:$U$325,5,0)))</f>
        <v/>
      </c>
      <c r="H23" s="1008"/>
      <c r="I23" s="141" t="str">
        <f>IF($E23="","",(VLOOKUP($E23,'競技者（中）'!$O$2:$U$325,2,0)))</f>
        <v/>
      </c>
      <c r="J23" s="151" t="e">
        <f>$C$23+$I$23+2000</f>
        <v>#VALUE!</v>
      </c>
      <c r="K23" s="107"/>
      <c r="L23" s="179"/>
      <c r="M23" s="181"/>
      <c r="N23" s="107"/>
      <c r="O23" s="149">
        <v>2</v>
      </c>
      <c r="P23" s="150">
        <v>3</v>
      </c>
      <c r="Q23" s="130"/>
      <c r="R23" s="140" t="str">
        <f>IF($Q23="","",(VLOOKUP($Q23,'競技者（中）'!$O$2:$U$325,3,0)))</f>
        <v/>
      </c>
      <c r="S23" s="140" t="str">
        <f>IF($Q23="","",(VLOOKUP($Q23,'競技者（中）'!$O$2:$U$325,5,0)))</f>
        <v/>
      </c>
      <c r="T23" s="1008"/>
      <c r="U23" s="141" t="str">
        <f>IF($Q23="","",(VLOOKUP($Q23,'競技者（中）'!$O$2:$U$325,2,0)))</f>
        <v/>
      </c>
      <c r="V23" s="151" t="e">
        <f>O23+U23+2100</f>
        <v>#VALUE!</v>
      </c>
      <c r="W23" s="107"/>
      <c r="X23" s="179"/>
      <c r="AA23" s="29" t="e">
        <f>$J$23</f>
        <v>#VALUE!</v>
      </c>
      <c r="AB23" s="30" t="str">
        <f>$I$26</f>
        <v/>
      </c>
      <c r="AC23" s="29" t="str">
        <f>$G$26</f>
        <v/>
      </c>
      <c r="AE23" s="29">
        <f>$H$21</f>
        <v>0</v>
      </c>
      <c r="AG23" s="29">
        <f>$D$26</f>
        <v>6</v>
      </c>
      <c r="AH23" s="29">
        <f>$E$26</f>
        <v>0</v>
      </c>
      <c r="AI23" s="28" t="str">
        <f>$F$26</f>
        <v/>
      </c>
      <c r="AJ23" s="17">
        <v>11</v>
      </c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</row>
    <row r="24" spans="1:78" hidden="1">
      <c r="A24" s="179"/>
      <c r="B24" s="107"/>
      <c r="C24" s="58"/>
      <c r="D24" s="150">
        <v>4</v>
      </c>
      <c r="E24" s="130"/>
      <c r="F24" s="140" t="str">
        <f>IF($E24="","",(VLOOKUP($E24,'競技者（中）'!$O$2:$U$325,3,0)))</f>
        <v/>
      </c>
      <c r="G24" s="140" t="str">
        <f>IF($E24="","",(VLOOKUP($E24,'競技者（中）'!$O$2:$U$325,5,0)))</f>
        <v/>
      </c>
      <c r="H24" s="1008"/>
      <c r="I24" s="141" t="str">
        <f>IF($E24="","",(VLOOKUP($E24,'競技者（中）'!$O$2:$U$325,2,0)))</f>
        <v/>
      </c>
      <c r="J24" s="152"/>
      <c r="K24" s="17"/>
      <c r="L24" s="181"/>
      <c r="M24" s="181"/>
      <c r="N24" s="107"/>
      <c r="O24" s="58"/>
      <c r="P24" s="150">
        <v>4</v>
      </c>
      <c r="Q24" s="130"/>
      <c r="R24" s="140" t="str">
        <f>IF($Q24="","",(VLOOKUP($Q24,'競技者（中）'!$O$2:$U$325,3,0)))</f>
        <v/>
      </c>
      <c r="S24" s="140" t="str">
        <f>IF($Q24="","",(VLOOKUP($Q24,'競技者（中）'!$O$2:$U$325,5,0)))</f>
        <v/>
      </c>
      <c r="T24" s="1008"/>
      <c r="U24" s="141" t="str">
        <f>IF($Q24="","",(VLOOKUP($Q24,'競技者（中）'!$O$2:$U$325,2,0)))</f>
        <v/>
      </c>
      <c r="V24" s="152"/>
      <c r="W24" s="17"/>
      <c r="X24" s="181"/>
      <c r="Y24" s="13"/>
      <c r="AA24" s="161" t="e">
        <f>#REF!</f>
        <v>#REF!</v>
      </c>
      <c r="AB24" s="162" t="e">
        <f>#REF!</f>
        <v>#REF!</v>
      </c>
      <c r="AC24" s="161" t="e">
        <f>#REF!</f>
        <v>#REF!</v>
      </c>
      <c r="AE24" s="161" t="e">
        <f>#REF!</f>
        <v>#REF!</v>
      </c>
      <c r="AG24" s="161" t="e">
        <f>#REF!</f>
        <v>#REF!</v>
      </c>
      <c r="AH24" s="13" t="e">
        <f>#REF!</f>
        <v>#REF!</v>
      </c>
      <c r="AI24" s="163" t="e">
        <f>#REF!</f>
        <v>#REF!</v>
      </c>
      <c r="AJ24" s="17">
        <v>11</v>
      </c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</row>
    <row r="25" spans="1:78" hidden="1">
      <c r="A25" s="179"/>
      <c r="B25" s="107"/>
      <c r="C25" s="58"/>
      <c r="D25" s="150">
        <v>5</v>
      </c>
      <c r="E25" s="130"/>
      <c r="F25" s="140" t="str">
        <f>IF($E25="","",(VLOOKUP($E25,'競技者（中）'!$O$2:$U$325,3,0)))</f>
        <v/>
      </c>
      <c r="G25" s="140" t="str">
        <f>IF($E25="","",(VLOOKUP($E25,'競技者（中）'!$O$2:$U$325,5,0)))</f>
        <v/>
      </c>
      <c r="H25" s="1008"/>
      <c r="I25" s="141" t="str">
        <f>IF($E25="","",(VLOOKUP($E25,'競技者（中）'!$O$2:$U$325,2,0)))</f>
        <v/>
      </c>
      <c r="J25" s="152"/>
      <c r="K25" s="17"/>
      <c r="L25" s="181"/>
      <c r="M25" s="181"/>
      <c r="N25" s="107"/>
      <c r="O25" s="58"/>
      <c r="P25" s="150">
        <v>5</v>
      </c>
      <c r="Q25" s="130"/>
      <c r="R25" s="140" t="str">
        <f>IF($Q25="","",(VLOOKUP($Q25,'競技者（中）'!$O$2:$U$325,3,0)))</f>
        <v/>
      </c>
      <c r="S25" s="140" t="str">
        <f>IF($Q25="","",(VLOOKUP($Q25,'競技者（中）'!$O$2:$U$325,5,0)))</f>
        <v/>
      </c>
      <c r="T25" s="1008"/>
      <c r="U25" s="141" t="str">
        <f>IF($Q25="","",(VLOOKUP($Q25,'競技者（中）'!$O$2:$U$325,2,0)))</f>
        <v/>
      </c>
      <c r="V25" s="152"/>
      <c r="W25" s="17"/>
      <c r="X25" s="181"/>
      <c r="Y25" s="13"/>
      <c r="AA25" s="161" t="e">
        <f>#REF!</f>
        <v>#REF!</v>
      </c>
      <c r="AB25" s="162" t="e">
        <f>#REF!</f>
        <v>#REF!</v>
      </c>
      <c r="AC25" s="161" t="e">
        <f>#REF!</f>
        <v>#REF!</v>
      </c>
      <c r="AE25" s="161" t="e">
        <f>#REF!</f>
        <v>#REF!</v>
      </c>
      <c r="AG25" s="161" t="e">
        <f>#REF!</f>
        <v>#REF!</v>
      </c>
      <c r="AH25" s="13" t="e">
        <f>#REF!</f>
        <v>#REF!</v>
      </c>
      <c r="AI25" s="163" t="e">
        <f>#REF!</f>
        <v>#REF!</v>
      </c>
      <c r="AJ25" s="17">
        <v>11</v>
      </c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</row>
    <row r="26" spans="1:78" ht="14.5" hidden="1" thickBot="1">
      <c r="A26" s="179"/>
      <c r="B26" s="107"/>
      <c r="C26" s="59"/>
      <c r="D26" s="153">
        <v>6</v>
      </c>
      <c r="E26" s="131"/>
      <c r="F26" s="154" t="str">
        <f>IF($E26="","",(VLOOKUP($E26,'競技者（中）'!$O$2:$U$325,3,0)))</f>
        <v/>
      </c>
      <c r="G26" s="154" t="str">
        <f>IF($E26="","",(VLOOKUP($E26,'競技者（中）'!$O$2:$U$325,5,0)))</f>
        <v/>
      </c>
      <c r="H26" s="1009"/>
      <c r="I26" s="155" t="str">
        <f>IF($E26="","",(VLOOKUP($E26,'競技者（中）'!$O$2:$U$325,2,0)))</f>
        <v/>
      </c>
      <c r="J26" s="156"/>
      <c r="K26" s="17"/>
      <c r="L26" s="181"/>
      <c r="M26" s="181"/>
      <c r="N26" s="107"/>
      <c r="O26" s="59"/>
      <c r="P26" s="153">
        <v>6</v>
      </c>
      <c r="Q26" s="131"/>
      <c r="R26" s="154" t="str">
        <f>IF($Q26="","",(VLOOKUP($Q26,'競技者（中）'!$O$2:$U$325,3,0)))</f>
        <v/>
      </c>
      <c r="S26" s="154" t="str">
        <f>IF($Q26="","",(VLOOKUP($Q26,'競技者（中）'!$O$2:$U$325,5,0)))</f>
        <v/>
      </c>
      <c r="T26" s="1009"/>
      <c r="U26" s="155" t="str">
        <f>IF($Q26="","",(VLOOKUP($Q26,'競技者（中）'!$O$2:$U$325,2,0)))</f>
        <v/>
      </c>
      <c r="V26" s="156"/>
      <c r="W26" s="17"/>
      <c r="X26" s="181"/>
      <c r="Y26" s="13"/>
      <c r="AA26" s="161" t="e">
        <f>#REF!</f>
        <v>#REF!</v>
      </c>
      <c r="AB26" s="162" t="e">
        <f>#REF!</f>
        <v>#REF!</v>
      </c>
      <c r="AC26" s="161" t="e">
        <f>#REF!</f>
        <v>#REF!</v>
      </c>
      <c r="AE26" s="161" t="e">
        <f>#REF!</f>
        <v>#REF!</v>
      </c>
      <c r="AG26" s="161" t="e">
        <f>#REF!</f>
        <v>#REF!</v>
      </c>
      <c r="AH26" s="13" t="e">
        <f>#REF!</f>
        <v>#REF!</v>
      </c>
      <c r="AI26" s="163" t="e">
        <f>#REF!</f>
        <v>#REF!</v>
      </c>
      <c r="AJ26" s="17">
        <v>11</v>
      </c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6"/>
    </row>
    <row r="27" spans="1:78" ht="14.5" hidden="1" thickBot="1">
      <c r="A27" s="179"/>
      <c r="B27" s="107"/>
      <c r="C27" s="1019" t="s">
        <v>460</v>
      </c>
      <c r="D27" s="1020"/>
      <c r="E27" s="299" t="s">
        <v>531</v>
      </c>
      <c r="F27" s="157"/>
      <c r="G27" s="107"/>
      <c r="H27" s="157"/>
      <c r="I27" s="107"/>
      <c r="J27" s="17"/>
      <c r="K27" s="17"/>
      <c r="L27" s="181"/>
      <c r="M27" s="181"/>
      <c r="N27" s="107"/>
      <c r="O27" s="1019" t="s">
        <v>460</v>
      </c>
      <c r="P27" s="1020"/>
      <c r="Q27" s="299" t="s">
        <v>531</v>
      </c>
      <c r="R27" s="157"/>
      <c r="S27" s="107"/>
      <c r="T27" s="157"/>
      <c r="U27" s="107"/>
      <c r="V27" s="17"/>
      <c r="W27" s="17"/>
      <c r="X27" s="181"/>
      <c r="Y27" s="13"/>
      <c r="AA27" s="167" t="e">
        <f>$J$46</f>
        <v>#VALUE!</v>
      </c>
      <c r="AB27" s="168" t="str">
        <f>$I$44</f>
        <v/>
      </c>
      <c r="AC27" s="167">
        <f>$G$44</f>
        <v>0</v>
      </c>
      <c r="AE27" s="167">
        <f>$H$44</f>
        <v>0</v>
      </c>
      <c r="AG27" s="167">
        <f>$D$44</f>
        <v>1</v>
      </c>
      <c r="AH27" s="167">
        <f>$E$44</f>
        <v>0</v>
      </c>
      <c r="AI27" s="169">
        <f>$F$44</f>
        <v>0</v>
      </c>
      <c r="AJ27" s="17">
        <v>11</v>
      </c>
      <c r="AO27" s="66"/>
      <c r="AP27" s="66"/>
      <c r="AQ27" s="66"/>
      <c r="AR27" s="66"/>
      <c r="AS27" s="66"/>
      <c r="AT27" s="66"/>
      <c r="AU27" s="66"/>
      <c r="AV27" s="66"/>
      <c r="AW27" s="66"/>
      <c r="AX27" s="66"/>
      <c r="AY27" s="66"/>
      <c r="AZ27" s="66"/>
      <c r="BA27" s="66"/>
      <c r="BB27" s="66"/>
      <c r="BC27" s="66"/>
      <c r="BD27" s="66"/>
      <c r="BE27" s="66"/>
      <c r="BF27" s="66"/>
      <c r="BG27" s="66"/>
      <c r="BH27" s="66"/>
      <c r="BI27" s="66"/>
      <c r="BJ27" s="66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6"/>
    </row>
    <row r="28" spans="1:78" hidden="1">
      <c r="A28" s="179"/>
      <c r="B28" s="107"/>
      <c r="C28" s="17"/>
      <c r="D28" s="17"/>
      <c r="E28" s="107"/>
      <c r="F28" s="157"/>
      <c r="G28" s="107"/>
      <c r="H28" s="157"/>
      <c r="I28" s="107"/>
      <c r="J28" s="17"/>
      <c r="K28" s="17"/>
      <c r="L28" s="181"/>
      <c r="M28" s="181"/>
      <c r="N28" s="107"/>
      <c r="O28" s="17"/>
      <c r="P28" s="17"/>
      <c r="Q28" s="107"/>
      <c r="R28" s="157"/>
      <c r="S28" s="107"/>
      <c r="T28" s="157"/>
      <c r="U28" s="107"/>
      <c r="V28" s="17"/>
      <c r="W28" s="17"/>
      <c r="X28" s="181"/>
      <c r="Y28" s="13"/>
      <c r="AA28" s="167"/>
      <c r="AB28" s="168"/>
      <c r="AC28" s="167"/>
      <c r="AE28" s="167"/>
      <c r="AG28" s="167"/>
      <c r="AH28" s="167"/>
      <c r="AI28" s="169"/>
      <c r="AJ28" s="17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</row>
    <row r="29" spans="1:78" hidden="1">
      <c r="A29" s="179"/>
      <c r="B29" s="107"/>
      <c r="C29" s="17"/>
      <c r="D29" s="171" t="s">
        <v>576</v>
      </c>
      <c r="E29" s="296"/>
      <c r="F29" s="297"/>
      <c r="G29" s="107"/>
      <c r="H29" s="157"/>
      <c r="I29" s="107"/>
      <c r="J29" s="17"/>
      <c r="K29" s="17"/>
      <c r="L29" s="181"/>
      <c r="M29" s="181"/>
      <c r="N29" s="107"/>
      <c r="O29" s="17"/>
      <c r="P29" s="171" t="s">
        <v>576</v>
      </c>
      <c r="Q29" s="296"/>
      <c r="R29" s="297"/>
      <c r="S29" s="107"/>
      <c r="T29" s="157"/>
      <c r="U29" s="107"/>
      <c r="V29" s="17"/>
      <c r="W29" s="17"/>
      <c r="X29" s="181"/>
      <c r="Y29" s="13"/>
      <c r="AA29" s="167"/>
      <c r="AB29" s="168"/>
      <c r="AC29" s="167"/>
      <c r="AE29" s="167"/>
      <c r="AG29" s="167"/>
      <c r="AH29" s="167"/>
      <c r="AI29" s="169"/>
      <c r="AJ29" s="17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</row>
    <row r="30" spans="1:78" hidden="1">
      <c r="A30" s="179"/>
      <c r="B30" s="107"/>
      <c r="C30" s="17"/>
      <c r="D30" s="17"/>
      <c r="E30" s="107"/>
      <c r="F30" s="157"/>
      <c r="G30" s="107"/>
      <c r="H30" s="157"/>
      <c r="I30" s="107"/>
      <c r="J30" s="17"/>
      <c r="K30" s="17"/>
      <c r="L30" s="181"/>
      <c r="M30" s="181"/>
      <c r="N30" s="107"/>
      <c r="O30" s="17"/>
      <c r="P30" s="17"/>
      <c r="Q30" s="107"/>
      <c r="R30" s="157"/>
      <c r="S30" s="107"/>
      <c r="T30" s="157"/>
      <c r="U30" s="107"/>
      <c r="V30" s="17"/>
      <c r="W30" s="17"/>
      <c r="X30" s="181"/>
      <c r="Y30" s="13"/>
      <c r="AA30" s="167"/>
      <c r="AB30" s="168"/>
      <c r="AC30" s="167"/>
      <c r="AE30" s="167"/>
      <c r="AG30" s="167"/>
      <c r="AH30" s="167"/>
      <c r="AI30" s="169"/>
      <c r="AJ30" s="17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6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6"/>
    </row>
    <row r="31" spans="1:78" ht="14.5" hidden="1" thickBot="1">
      <c r="A31" s="179"/>
      <c r="B31" s="107"/>
      <c r="C31" s="1010" t="s">
        <v>507</v>
      </c>
      <c r="D31" s="1010"/>
      <c r="E31" s="1010"/>
      <c r="F31" s="1010"/>
      <c r="G31" s="170"/>
      <c r="H31" s="302" t="s">
        <v>575</v>
      </c>
      <c r="I31" s="171"/>
      <c r="J31" s="17"/>
      <c r="K31" s="17"/>
      <c r="L31" s="181"/>
      <c r="M31" s="181"/>
      <c r="N31" s="107"/>
      <c r="O31" s="1010" t="s">
        <v>507</v>
      </c>
      <c r="P31" s="1010"/>
      <c r="Q31" s="1010"/>
      <c r="R31" s="1010"/>
      <c r="S31" s="170"/>
      <c r="T31" s="302" t="s">
        <v>575</v>
      </c>
      <c r="U31" s="171"/>
      <c r="V31" s="171"/>
      <c r="W31" s="17"/>
      <c r="X31" s="181"/>
      <c r="Y31" s="13"/>
      <c r="AA31" s="167" t="e">
        <f>$J$46</f>
        <v>#VALUE!</v>
      </c>
      <c r="AB31" s="168" t="str">
        <f>$I$45</f>
        <v/>
      </c>
      <c r="AC31" s="167">
        <f>$G$45</f>
        <v>0</v>
      </c>
      <c r="AE31" s="167">
        <f>$H$44</f>
        <v>0</v>
      </c>
      <c r="AG31" s="167">
        <f>$D$45</f>
        <v>2</v>
      </c>
      <c r="AH31" s="167">
        <f>$E$45</f>
        <v>0</v>
      </c>
      <c r="AI31" s="169">
        <f>$F$45</f>
        <v>0</v>
      </c>
      <c r="AJ31" s="17">
        <v>11</v>
      </c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</row>
    <row r="32" spans="1:78" hidden="1">
      <c r="A32" s="179"/>
      <c r="B32" s="107"/>
      <c r="C32" s="1012" t="s">
        <v>446</v>
      </c>
      <c r="D32" s="1013"/>
      <c r="E32" s="172" t="s">
        <v>453</v>
      </c>
      <c r="F32" s="105" t="s">
        <v>457</v>
      </c>
      <c r="G32" s="173" t="s">
        <v>444</v>
      </c>
      <c r="H32" s="174" t="s">
        <v>465</v>
      </c>
      <c r="I32" s="175" t="s">
        <v>445</v>
      </c>
      <c r="J32" s="176" t="s">
        <v>396</v>
      </c>
      <c r="K32" s="107"/>
      <c r="L32" s="179"/>
      <c r="M32" s="181"/>
      <c r="N32" s="107"/>
      <c r="O32" s="1012" t="s">
        <v>446</v>
      </c>
      <c r="P32" s="1013"/>
      <c r="Q32" s="172" t="s">
        <v>453</v>
      </c>
      <c r="R32" s="105" t="s">
        <v>457</v>
      </c>
      <c r="S32" s="173" t="s">
        <v>444</v>
      </c>
      <c r="T32" s="174" t="s">
        <v>465</v>
      </c>
      <c r="U32" s="175" t="s">
        <v>445</v>
      </c>
      <c r="V32" s="176" t="s">
        <v>396</v>
      </c>
      <c r="W32" s="107"/>
      <c r="X32" s="179"/>
      <c r="AA32" s="167" t="e">
        <f>$J$46</f>
        <v>#VALUE!</v>
      </c>
      <c r="AB32" s="168" t="str">
        <f>$I$46</f>
        <v/>
      </c>
      <c r="AC32" s="167">
        <f>$G$46</f>
        <v>0</v>
      </c>
      <c r="AE32" s="167">
        <f>$H$44</f>
        <v>0</v>
      </c>
      <c r="AG32" s="167">
        <f>$D$46</f>
        <v>3</v>
      </c>
      <c r="AH32" s="167">
        <f>$E$46</f>
        <v>0</v>
      </c>
      <c r="AI32" s="169">
        <f>$F$46</f>
        <v>0</v>
      </c>
      <c r="AJ32" s="17">
        <v>11</v>
      </c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</row>
    <row r="33" spans="1:78" hidden="1">
      <c r="A33" s="179"/>
      <c r="B33" s="107"/>
      <c r="C33" s="57"/>
      <c r="D33" s="139">
        <v>1</v>
      </c>
      <c r="E33" s="130"/>
      <c r="F33" s="106"/>
      <c r="G33" s="132"/>
      <c r="H33" s="1007"/>
      <c r="I33" s="141" t="str">
        <f>IF($G33="","",(VLOOKUP($G33,所属・種目コード!$F$3:$H$68,2,0)))</f>
        <v/>
      </c>
      <c r="J33" s="142"/>
      <c r="K33" s="107"/>
      <c r="L33" s="179"/>
      <c r="M33" s="181"/>
      <c r="N33" s="107"/>
      <c r="O33" s="57"/>
      <c r="P33" s="139">
        <v>1</v>
      </c>
      <c r="Q33" s="130"/>
      <c r="R33" s="106"/>
      <c r="S33" s="132"/>
      <c r="T33" s="1007"/>
      <c r="U33" s="141" t="str">
        <f>IF($S33="","",(VLOOKUP($S33,所属・種目コード!$F$3:$H$68,2,0)))</f>
        <v/>
      </c>
      <c r="V33" s="142"/>
      <c r="W33" s="107"/>
      <c r="X33" s="179"/>
      <c r="AA33" s="167" t="e">
        <f>$J$46</f>
        <v>#VALUE!</v>
      </c>
      <c r="AB33" s="168" t="str">
        <f>$I$47</f>
        <v/>
      </c>
      <c r="AC33" s="167">
        <f>$G$47</f>
        <v>0</v>
      </c>
      <c r="AE33" s="167">
        <f>$H$44</f>
        <v>0</v>
      </c>
      <c r="AG33" s="167">
        <f>$D$47</f>
        <v>4</v>
      </c>
      <c r="AH33" s="167">
        <f>$E$47</f>
        <v>0</v>
      </c>
      <c r="AI33" s="169">
        <f>$F$47</f>
        <v>0</v>
      </c>
      <c r="AJ33" s="17">
        <v>11</v>
      </c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</row>
    <row r="34" spans="1:78" hidden="1">
      <c r="A34" s="179"/>
      <c r="B34" s="107"/>
      <c r="C34" s="146" t="s">
        <v>447</v>
      </c>
      <c r="D34" s="147">
        <v>2</v>
      </c>
      <c r="E34" s="130"/>
      <c r="F34" s="106"/>
      <c r="G34" s="132"/>
      <c r="H34" s="1008"/>
      <c r="I34" s="141" t="str">
        <f>IF($G34="","",(VLOOKUP($G34,所属・種目コード!$F$3:$H$68,2,0)))</f>
        <v/>
      </c>
      <c r="J34" s="148"/>
      <c r="K34" s="107"/>
      <c r="L34" s="179"/>
      <c r="M34" s="181"/>
      <c r="N34" s="107"/>
      <c r="O34" s="146" t="s">
        <v>447</v>
      </c>
      <c r="P34" s="147">
        <v>2</v>
      </c>
      <c r="Q34" s="130"/>
      <c r="R34" s="106"/>
      <c r="S34" s="132"/>
      <c r="T34" s="1008"/>
      <c r="U34" s="141" t="str">
        <f>IF($S34="","",(VLOOKUP($S34,所属・種目コード!$F$3:$H$68,2,0)))</f>
        <v/>
      </c>
      <c r="V34" s="148"/>
      <c r="W34" s="107"/>
      <c r="X34" s="179"/>
      <c r="AA34" s="167" t="e">
        <f>$J$46</f>
        <v>#VALUE!</v>
      </c>
      <c r="AB34" s="168" t="str">
        <f>$I$48</f>
        <v/>
      </c>
      <c r="AC34" s="167">
        <f>$G$48</f>
        <v>0</v>
      </c>
      <c r="AE34" s="167">
        <f>$H$44</f>
        <v>0</v>
      </c>
      <c r="AG34" s="167">
        <f>$D$48</f>
        <v>5</v>
      </c>
      <c r="AH34" s="167">
        <f>$E$48</f>
        <v>0</v>
      </c>
      <c r="AI34" s="169">
        <f>$F$48</f>
        <v>0</v>
      </c>
      <c r="AJ34" s="17">
        <v>11</v>
      </c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</row>
    <row r="35" spans="1:78" ht="16.5" hidden="1">
      <c r="A35" s="179"/>
      <c r="B35" s="107"/>
      <c r="C35" s="149">
        <v>3</v>
      </c>
      <c r="D35" s="150">
        <v>3</v>
      </c>
      <c r="E35" s="130"/>
      <c r="F35" s="106"/>
      <c r="G35" s="132"/>
      <c r="H35" s="1008"/>
      <c r="I35" s="141" t="str">
        <f>IF($G35="","",(VLOOKUP($G35,所属・種目コード!$F$3:$H$68,2,0)))</f>
        <v/>
      </c>
      <c r="J35" s="151" t="e">
        <f>$C$35+$I$35+2000</f>
        <v>#VALUE!</v>
      </c>
      <c r="K35" s="17"/>
      <c r="L35" s="181"/>
      <c r="M35" s="181"/>
      <c r="N35" s="107"/>
      <c r="O35" s="149">
        <v>3</v>
      </c>
      <c r="P35" s="150">
        <v>3</v>
      </c>
      <c r="Q35" s="130"/>
      <c r="R35" s="106"/>
      <c r="S35" s="132"/>
      <c r="T35" s="1008"/>
      <c r="U35" s="141" t="str">
        <f>IF($S35="","",(VLOOKUP($S35,所属・種目コード!$F$3:$H$68,2,0)))</f>
        <v/>
      </c>
      <c r="V35" s="151" t="e">
        <f>$C$35+$U$35+2100</f>
        <v>#VALUE!</v>
      </c>
      <c r="W35" s="17"/>
      <c r="X35" s="181"/>
      <c r="Y35" s="13"/>
      <c r="AA35" s="167" t="e">
        <f>$J$46</f>
        <v>#VALUE!</v>
      </c>
      <c r="AB35" s="168" t="str">
        <f>$I$49</f>
        <v/>
      </c>
      <c r="AC35" s="167">
        <f>$G$49</f>
        <v>0</v>
      </c>
      <c r="AE35" s="167">
        <f>$H$44</f>
        <v>0</v>
      </c>
      <c r="AG35" s="167">
        <f>$D$49</f>
        <v>6</v>
      </c>
      <c r="AH35" s="167">
        <f>$E$49</f>
        <v>0</v>
      </c>
      <c r="AI35" s="169">
        <f>$F$49</f>
        <v>0</v>
      </c>
      <c r="AJ35" s="17">
        <v>11</v>
      </c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</row>
    <row r="36" spans="1:78" hidden="1">
      <c r="A36" s="179"/>
      <c r="B36" s="107"/>
      <c r="C36" s="58"/>
      <c r="D36" s="150">
        <v>4</v>
      </c>
      <c r="E36" s="130"/>
      <c r="F36" s="106"/>
      <c r="G36" s="132"/>
      <c r="H36" s="1008"/>
      <c r="I36" s="141" t="str">
        <f>IF($G36="","",(VLOOKUP($G36,所属・種目コード!$F$3:$H$68,2,0)))</f>
        <v/>
      </c>
      <c r="J36" s="152"/>
      <c r="K36" s="17"/>
      <c r="L36" s="181"/>
      <c r="M36" s="181"/>
      <c r="N36" s="107"/>
      <c r="O36" s="58"/>
      <c r="P36" s="150">
        <v>4</v>
      </c>
      <c r="Q36" s="130"/>
      <c r="R36" s="106"/>
      <c r="S36" s="132"/>
      <c r="T36" s="1008"/>
      <c r="U36" s="141" t="str">
        <f>IF($S36="","",(VLOOKUP($S36,所属・種目コード!$F$3:$H$68,2,0)))</f>
        <v/>
      </c>
      <c r="V36" s="152"/>
      <c r="W36" s="17"/>
      <c r="X36" s="181"/>
      <c r="Y36" s="13"/>
      <c r="AA36" s="13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</row>
    <row r="37" spans="1:78" hidden="1">
      <c r="A37" s="179"/>
      <c r="B37" s="107"/>
      <c r="C37" s="58"/>
      <c r="D37" s="150">
        <v>5</v>
      </c>
      <c r="E37" s="130"/>
      <c r="F37" s="106"/>
      <c r="G37" s="132"/>
      <c r="H37" s="1008"/>
      <c r="I37" s="141" t="str">
        <f>IF($G37="","",(VLOOKUP($G37,所属・種目コード!$F$3:$H$68,2,0)))</f>
        <v/>
      </c>
      <c r="J37" s="152"/>
      <c r="K37" s="17"/>
      <c r="L37" s="181"/>
      <c r="M37" s="181"/>
      <c r="N37" s="107"/>
      <c r="O37" s="58"/>
      <c r="P37" s="150">
        <v>5</v>
      </c>
      <c r="Q37" s="130"/>
      <c r="R37" s="106"/>
      <c r="S37" s="132"/>
      <c r="T37" s="1008"/>
      <c r="U37" s="141" t="str">
        <f>IF($S37="","",(VLOOKUP($S37,所属・種目コード!$F$3:$H$68,2,0)))</f>
        <v/>
      </c>
      <c r="V37" s="152"/>
      <c r="W37" s="17"/>
      <c r="X37" s="181"/>
      <c r="Y37" s="13"/>
      <c r="AA37" s="13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</row>
    <row r="38" spans="1:78" ht="14.5" hidden="1" thickBot="1">
      <c r="A38" s="179"/>
      <c r="B38" s="107"/>
      <c r="C38" s="59"/>
      <c r="D38" s="153">
        <v>6</v>
      </c>
      <c r="E38" s="131"/>
      <c r="F38" s="133"/>
      <c r="G38" s="134"/>
      <c r="H38" s="1009"/>
      <c r="I38" s="155" t="str">
        <f>IF($G38="","",(VLOOKUP($G38,所属・種目コード!$F$3:$H$68,2,0)))</f>
        <v/>
      </c>
      <c r="J38" s="156"/>
      <c r="K38" s="17"/>
      <c r="L38" s="181"/>
      <c r="M38" s="181"/>
      <c r="N38" s="107"/>
      <c r="O38" s="59"/>
      <c r="P38" s="153">
        <v>6</v>
      </c>
      <c r="Q38" s="131"/>
      <c r="R38" s="133"/>
      <c r="S38" s="134"/>
      <c r="T38" s="1009"/>
      <c r="U38" s="155" t="str">
        <f>IF($S38="","",(VLOOKUP($S38,所属・種目コード!$F$3:$H$68,2,0)))</f>
        <v/>
      </c>
      <c r="V38" s="156"/>
      <c r="W38" s="17"/>
      <c r="X38" s="181"/>
      <c r="Y38" s="13"/>
      <c r="AA38" s="13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6"/>
    </row>
    <row r="39" spans="1:78" ht="14.5" thickBot="1">
      <c r="A39" s="179"/>
      <c r="B39" s="107"/>
      <c r="C39" s="17"/>
      <c r="D39" s="17"/>
      <c r="E39" s="107"/>
      <c r="F39" s="157"/>
      <c r="G39" s="107"/>
      <c r="H39" s="107"/>
      <c r="I39" s="107"/>
      <c r="J39" s="17"/>
      <c r="K39" s="17"/>
      <c r="L39" s="181"/>
      <c r="M39" s="181"/>
      <c r="N39" s="107"/>
      <c r="O39" s="17"/>
      <c r="P39" s="17"/>
      <c r="Q39" s="107"/>
      <c r="R39" s="157"/>
      <c r="S39" s="107"/>
      <c r="T39" s="157"/>
      <c r="U39" s="107"/>
      <c r="V39" s="17"/>
      <c r="W39" s="17"/>
      <c r="X39" s="181"/>
      <c r="Y39" s="13"/>
      <c r="AA39" s="13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6"/>
    </row>
    <row r="40" spans="1:78" ht="16" thickBot="1">
      <c r="A40" s="179"/>
      <c r="B40" s="107"/>
      <c r="C40" s="17"/>
      <c r="D40" s="17"/>
      <c r="E40" s="107"/>
      <c r="F40" s="157"/>
      <c r="G40" s="107"/>
      <c r="H40" s="699" t="s">
        <v>753</v>
      </c>
      <c r="I40" s="628"/>
      <c r="J40" s="17"/>
      <c r="K40" s="17"/>
      <c r="L40" s="181"/>
      <c r="M40" s="181"/>
      <c r="N40" s="107"/>
      <c r="O40" s="17"/>
      <c r="P40" s="17"/>
      <c r="Q40" s="107"/>
      <c r="R40" s="157"/>
      <c r="S40" s="107"/>
      <c r="T40" s="700" t="s">
        <v>753</v>
      </c>
      <c r="U40" s="629"/>
      <c r="V40" s="17"/>
      <c r="W40" s="17"/>
      <c r="X40" s="181"/>
      <c r="Y40" s="13"/>
      <c r="AA40" s="13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6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6"/>
    </row>
    <row r="41" spans="1:78" ht="14.5" thickBot="1">
      <c r="A41" s="179"/>
      <c r="B41" s="107"/>
      <c r="C41" s="17"/>
      <c r="D41" s="17"/>
      <c r="E41" s="107"/>
      <c r="F41" s="157"/>
      <c r="G41" s="107"/>
      <c r="H41" s="478"/>
      <c r="I41" s="478"/>
      <c r="J41" s="17"/>
      <c r="K41" s="17"/>
      <c r="L41" s="181"/>
      <c r="M41" s="181"/>
      <c r="N41" s="107"/>
      <c r="O41" s="17"/>
      <c r="P41" s="17"/>
      <c r="Q41" s="107"/>
      <c r="R41" s="157"/>
      <c r="S41" s="107"/>
      <c r="T41" s="1015"/>
      <c r="U41" s="1015"/>
      <c r="V41" s="17"/>
      <c r="W41" s="17"/>
      <c r="X41" s="181"/>
      <c r="Y41" s="13"/>
      <c r="AA41" s="13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</row>
    <row r="42" spans="1:78" ht="17" thickBot="1">
      <c r="A42" s="179"/>
      <c r="B42" s="107"/>
      <c r="C42" s="1030" t="s">
        <v>955</v>
      </c>
      <c r="D42" s="1030"/>
      <c r="E42" s="1030"/>
      <c r="F42" s="1030"/>
      <c r="G42" s="170"/>
      <c r="H42" s="624" t="s">
        <v>524</v>
      </c>
      <c r="I42" s="171"/>
      <c r="J42" s="171"/>
      <c r="K42" s="17"/>
      <c r="L42" s="181"/>
      <c r="M42" s="181"/>
      <c r="N42" s="107"/>
      <c r="O42" s="1030" t="s">
        <v>955</v>
      </c>
      <c r="P42" s="1030"/>
      <c r="Q42" s="1030"/>
      <c r="R42" s="1030"/>
      <c r="S42" s="170"/>
      <c r="T42" s="624" t="s">
        <v>524</v>
      </c>
      <c r="U42" s="171"/>
      <c r="V42" s="171"/>
      <c r="W42" s="17"/>
      <c r="X42" s="181"/>
      <c r="Y42" s="13"/>
      <c r="AA42" s="1021" t="s">
        <v>455</v>
      </c>
      <c r="AB42" s="1022"/>
      <c r="AC42" s="1022"/>
      <c r="AD42" s="1022"/>
      <c r="AE42" s="1022"/>
      <c r="AF42" s="1023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</row>
    <row r="43" spans="1:78">
      <c r="A43" s="179"/>
      <c r="B43" s="107"/>
      <c r="C43" s="1012" t="s">
        <v>446</v>
      </c>
      <c r="D43" s="1018"/>
      <c r="E43" s="233" t="s">
        <v>453</v>
      </c>
      <c r="F43" s="105" t="s">
        <v>457</v>
      </c>
      <c r="G43" s="586" t="s">
        <v>444</v>
      </c>
      <c r="H43" s="233" t="s">
        <v>465</v>
      </c>
      <c r="I43" s="230" t="s">
        <v>445</v>
      </c>
      <c r="J43" s="176" t="s">
        <v>396</v>
      </c>
      <c r="K43" s="17"/>
      <c r="L43" s="181"/>
      <c r="M43" s="181"/>
      <c r="N43" s="107"/>
      <c r="O43" s="1012" t="s">
        <v>446</v>
      </c>
      <c r="P43" s="1018"/>
      <c r="Q43" s="233" t="s">
        <v>453</v>
      </c>
      <c r="R43" s="105" t="s">
        <v>457</v>
      </c>
      <c r="S43" s="586" t="s">
        <v>444</v>
      </c>
      <c r="T43" s="233" t="s">
        <v>465</v>
      </c>
      <c r="U43" s="230" t="s">
        <v>445</v>
      </c>
      <c r="V43" s="176" t="s">
        <v>396</v>
      </c>
      <c r="W43" s="17"/>
      <c r="X43" s="181"/>
      <c r="Y43" s="13"/>
      <c r="AA43" s="13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</row>
    <row r="44" spans="1:78">
      <c r="A44" s="179"/>
      <c r="B44" s="107"/>
      <c r="C44" s="57"/>
      <c r="D44" s="139">
        <v>1</v>
      </c>
      <c r="E44" s="631"/>
      <c r="F44" s="633"/>
      <c r="G44" s="611"/>
      <c r="H44" s="1027"/>
      <c r="I44" s="716" t="str">
        <f>IF($G44="","",(VLOOKUP($G44,所属・種目コード!$B$3:$D$170,3,0)))</f>
        <v/>
      </c>
      <c r="J44" s="142"/>
      <c r="K44" s="17"/>
      <c r="L44" s="181"/>
      <c r="M44" s="181"/>
      <c r="N44" s="107"/>
      <c r="O44" s="57"/>
      <c r="P44" s="139">
        <v>1</v>
      </c>
      <c r="Q44" s="631"/>
      <c r="R44" s="633"/>
      <c r="S44" s="611"/>
      <c r="T44" s="1027"/>
      <c r="U44" s="716" t="str">
        <f>IF($S44="","",(VLOOKUP($S44,所属・種目コード!$B$3:$D$170,3,0)))</f>
        <v/>
      </c>
      <c r="V44" s="142"/>
      <c r="W44" s="17"/>
      <c r="X44" s="181"/>
      <c r="Y44" s="13"/>
      <c r="AA44" s="13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</row>
    <row r="45" spans="1:78">
      <c r="A45" s="179"/>
      <c r="B45" s="107"/>
      <c r="C45" s="146" t="s">
        <v>508</v>
      </c>
      <c r="D45" s="147">
        <v>2</v>
      </c>
      <c r="E45" s="631"/>
      <c r="F45" s="633"/>
      <c r="G45" s="611"/>
      <c r="H45" s="1028"/>
      <c r="I45" s="716" t="str">
        <f>IF($G45="","",(VLOOKUP($G45,所属・種目コード!$B$3:$D$170,3,0)))</f>
        <v/>
      </c>
      <c r="J45" s="148"/>
      <c r="K45" s="17"/>
      <c r="L45" s="181"/>
      <c r="M45" s="181"/>
      <c r="N45" s="107"/>
      <c r="O45" s="146" t="s">
        <v>447</v>
      </c>
      <c r="P45" s="147">
        <v>2</v>
      </c>
      <c r="Q45" s="631"/>
      <c r="R45" s="633"/>
      <c r="S45" s="611"/>
      <c r="T45" s="1028"/>
      <c r="U45" s="716" t="str">
        <f>IF($S45="","",(VLOOKUP($S45,所属・種目コード!$B$3:$D$170,3,0)))</f>
        <v/>
      </c>
      <c r="V45" s="148"/>
      <c r="W45" s="17"/>
      <c r="X45" s="181"/>
      <c r="Y45" s="13"/>
      <c r="AA45" s="13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6"/>
    </row>
    <row r="46" spans="1:78" ht="16.5">
      <c r="A46" s="179"/>
      <c r="B46" s="107"/>
      <c r="C46" s="149">
        <v>2</v>
      </c>
      <c r="D46" s="150">
        <v>3</v>
      </c>
      <c r="E46" s="631"/>
      <c r="F46" s="633"/>
      <c r="G46" s="611"/>
      <c r="H46" s="1028"/>
      <c r="I46" s="716" t="str">
        <f>IF($G46="","",(VLOOKUP($G46,所属・種目コード!$B$3:$D$170,3,0)))</f>
        <v/>
      </c>
      <c r="J46" s="151" t="e">
        <f>$C$46+$I$46+2000</f>
        <v>#VALUE!</v>
      </c>
      <c r="K46" s="17"/>
      <c r="L46" s="181"/>
      <c r="M46" s="181"/>
      <c r="N46" s="107"/>
      <c r="O46" s="149">
        <v>2</v>
      </c>
      <c r="P46" s="150">
        <v>3</v>
      </c>
      <c r="Q46" s="631"/>
      <c r="R46" s="633"/>
      <c r="S46" s="611"/>
      <c r="T46" s="1028"/>
      <c r="U46" s="716" t="str">
        <f>IF($S46="","",(VLOOKUP($S46,所属・種目コード!$B$3:$D$170,3,0)))</f>
        <v/>
      </c>
      <c r="V46" s="151" t="e">
        <f>$C$46+$U$46+2100</f>
        <v>#VALUE!</v>
      </c>
      <c r="W46" s="17"/>
      <c r="X46" s="181"/>
      <c r="Y46" s="13"/>
      <c r="AA46" s="13" t="s">
        <v>396</v>
      </c>
      <c r="AB46" s="13" t="s">
        <v>397</v>
      </c>
      <c r="AC46" s="13" t="s">
        <v>398</v>
      </c>
      <c r="AD46" s="13" t="s">
        <v>399</v>
      </c>
      <c r="AE46" s="13" t="s">
        <v>400</v>
      </c>
      <c r="AF46" s="26" t="s">
        <v>401</v>
      </c>
      <c r="AG46" s="13" t="s">
        <v>402</v>
      </c>
      <c r="AH46" s="13" t="s">
        <v>47</v>
      </c>
      <c r="AI46" s="13" t="s">
        <v>52</v>
      </c>
      <c r="AJ46" s="13" t="s">
        <v>403</v>
      </c>
      <c r="AK46" s="13" t="s">
        <v>404</v>
      </c>
      <c r="AL46" s="13" t="s">
        <v>405</v>
      </c>
      <c r="AM46" s="13" t="s">
        <v>406</v>
      </c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6"/>
    </row>
    <row r="47" spans="1:78">
      <c r="A47" s="179"/>
      <c r="B47" s="107"/>
      <c r="C47" s="58"/>
      <c r="D47" s="150">
        <v>4</v>
      </c>
      <c r="E47" s="631"/>
      <c r="F47" s="633"/>
      <c r="G47" s="611"/>
      <c r="H47" s="1028"/>
      <c r="I47" s="716" t="str">
        <f>IF($G47="","",(VLOOKUP($G47,所属・種目コード!$B$3:$D$170,3,0)))</f>
        <v/>
      </c>
      <c r="J47" s="152"/>
      <c r="K47" s="17"/>
      <c r="L47" s="181"/>
      <c r="M47" s="181"/>
      <c r="N47" s="107"/>
      <c r="O47" s="58"/>
      <c r="P47" s="150">
        <v>4</v>
      </c>
      <c r="Q47" s="631"/>
      <c r="R47" s="633"/>
      <c r="S47" s="611"/>
      <c r="T47" s="1028"/>
      <c r="U47" s="716" t="str">
        <f>IF($S47="","",(VLOOKUP($S47,所属・種目コード!$B$3:$D$170,3,0)))</f>
        <v/>
      </c>
      <c r="V47" s="152"/>
      <c r="W47" s="17"/>
      <c r="X47" s="181"/>
      <c r="Y47" s="13"/>
      <c r="AA47" s="143" t="e">
        <f>$V$15</f>
        <v>#VALUE!</v>
      </c>
      <c r="AB47" s="144" t="str">
        <f>$U$13</f>
        <v/>
      </c>
      <c r="AC47" s="143" t="str">
        <f>$S$13</f>
        <v/>
      </c>
      <c r="AD47" s="13"/>
      <c r="AE47" s="143">
        <f>$T$13</f>
        <v>0</v>
      </c>
      <c r="AF47" s="26"/>
      <c r="AG47" s="143">
        <f t="shared" ref="AG47:AH50" si="2">P13</f>
        <v>1</v>
      </c>
      <c r="AH47" s="143">
        <f t="shared" si="2"/>
        <v>0</v>
      </c>
      <c r="AI47" s="145" t="str">
        <f>$R$13</f>
        <v/>
      </c>
      <c r="AJ47" s="17">
        <v>11</v>
      </c>
      <c r="AN47" s="13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6"/>
    </row>
    <row r="48" spans="1:78">
      <c r="A48" s="179"/>
      <c r="B48" s="107"/>
      <c r="C48" s="58"/>
      <c r="D48" s="150">
        <v>5</v>
      </c>
      <c r="E48" s="631"/>
      <c r="F48" s="633"/>
      <c r="G48" s="611"/>
      <c r="H48" s="1028"/>
      <c r="I48" s="716" t="str">
        <f>IF($G48="","",(VLOOKUP($G48,所属・種目コード!$B$3:$D$170,3,0)))</f>
        <v/>
      </c>
      <c r="J48" s="152"/>
      <c r="K48" s="17"/>
      <c r="L48" s="181"/>
      <c r="M48" s="181"/>
      <c r="N48" s="107"/>
      <c r="O48" s="58"/>
      <c r="P48" s="150">
        <v>5</v>
      </c>
      <c r="Q48" s="631"/>
      <c r="R48" s="633"/>
      <c r="S48" s="611"/>
      <c r="T48" s="1028"/>
      <c r="U48" s="716" t="str">
        <f>IF($S48="","",(VLOOKUP($S48,所属・種目コード!$B$3:$D$170,3,0)))</f>
        <v/>
      </c>
      <c r="V48" s="152"/>
      <c r="W48" s="17"/>
      <c r="X48" s="181"/>
      <c r="Y48" s="13"/>
      <c r="AA48" s="143" t="e">
        <f t="shared" ref="AA48:AA55" si="3">$V$15</f>
        <v>#VALUE!</v>
      </c>
      <c r="AB48" s="144" t="str">
        <f>$U$14</f>
        <v/>
      </c>
      <c r="AC48" s="143" t="str">
        <f>$S$14</f>
        <v/>
      </c>
      <c r="AD48" s="13"/>
      <c r="AE48" s="143">
        <f t="shared" ref="AE48:AE55" si="4">$T$13</f>
        <v>0</v>
      </c>
      <c r="AF48" s="26"/>
      <c r="AG48" s="143">
        <f t="shared" si="2"/>
        <v>2</v>
      </c>
      <c r="AH48" s="143">
        <f t="shared" si="2"/>
        <v>0</v>
      </c>
      <c r="AI48" s="145" t="str">
        <f>$R$14</f>
        <v/>
      </c>
      <c r="AJ48" s="17">
        <v>11</v>
      </c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6"/>
    </row>
    <row r="49" spans="1:78" ht="14.5" thickBot="1">
      <c r="A49" s="179"/>
      <c r="B49" s="107"/>
      <c r="C49" s="59"/>
      <c r="D49" s="153">
        <v>6</v>
      </c>
      <c r="E49" s="632"/>
      <c r="F49" s="634"/>
      <c r="G49" s="613"/>
      <c r="H49" s="1029"/>
      <c r="I49" s="717" t="str">
        <f>IF($G49="","",(VLOOKUP($G49,所属・種目コード!$B$3:$D$170,3,0)))</f>
        <v/>
      </c>
      <c r="J49" s="156"/>
      <c r="K49" s="17"/>
      <c r="L49" s="181"/>
      <c r="M49" s="181"/>
      <c r="N49" s="107"/>
      <c r="O49" s="59"/>
      <c r="P49" s="153">
        <v>6</v>
      </c>
      <c r="Q49" s="632"/>
      <c r="R49" s="634"/>
      <c r="S49" s="613"/>
      <c r="T49" s="1029"/>
      <c r="U49" s="717" t="str">
        <f>IF($S49="","",(VLOOKUP($S49,所属・種目コード!$B$3:$D$170,3,0)))</f>
        <v/>
      </c>
      <c r="V49" s="156"/>
      <c r="W49" s="17"/>
      <c r="X49" s="181"/>
      <c r="Y49" s="13"/>
      <c r="AA49" s="143" t="e">
        <f t="shared" si="3"/>
        <v>#VALUE!</v>
      </c>
      <c r="AB49" s="144" t="str">
        <f>$U$15</f>
        <v/>
      </c>
      <c r="AC49" s="143" t="str">
        <f>$S$15</f>
        <v/>
      </c>
      <c r="AD49" s="13"/>
      <c r="AE49" s="143">
        <f t="shared" si="4"/>
        <v>0</v>
      </c>
      <c r="AF49" s="26"/>
      <c r="AG49" s="143">
        <f t="shared" si="2"/>
        <v>3</v>
      </c>
      <c r="AH49" s="143">
        <f t="shared" si="2"/>
        <v>0</v>
      </c>
      <c r="AI49" s="145" t="str">
        <f>$R$15</f>
        <v/>
      </c>
      <c r="AJ49" s="17">
        <v>11</v>
      </c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  <c r="BL49" s="66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6"/>
    </row>
    <row r="50" spans="1:78">
      <c r="A50" s="179"/>
      <c r="B50" s="107"/>
      <c r="C50" s="17"/>
      <c r="D50" s="17"/>
      <c r="E50" s="107"/>
      <c r="F50" s="157"/>
      <c r="G50" s="107"/>
      <c r="H50" s="157"/>
      <c r="I50" s="107"/>
      <c r="J50" s="17"/>
      <c r="K50" s="17"/>
      <c r="L50" s="181"/>
      <c r="M50" s="181"/>
      <c r="N50" s="107"/>
      <c r="O50" s="17"/>
      <c r="P50" s="17"/>
      <c r="Q50" s="107"/>
      <c r="R50" s="157"/>
      <c r="S50" s="107"/>
      <c r="T50" s="157"/>
      <c r="U50" s="107"/>
      <c r="V50" s="17"/>
      <c r="W50" s="17"/>
      <c r="X50" s="181"/>
      <c r="Y50" s="13"/>
      <c r="AA50" s="143" t="e">
        <f t="shared" si="3"/>
        <v>#VALUE!</v>
      </c>
      <c r="AB50" s="144" t="str">
        <f>$U$16</f>
        <v/>
      </c>
      <c r="AC50" s="143" t="str">
        <f>$S$16</f>
        <v/>
      </c>
      <c r="AD50" s="13"/>
      <c r="AE50" s="143">
        <f t="shared" si="4"/>
        <v>0</v>
      </c>
      <c r="AF50" s="26"/>
      <c r="AG50" s="143">
        <f t="shared" si="2"/>
        <v>4</v>
      </c>
      <c r="AH50" s="143">
        <f t="shared" si="2"/>
        <v>0</v>
      </c>
      <c r="AI50" s="145" t="str">
        <f>$R$16</f>
        <v/>
      </c>
      <c r="AJ50" s="17">
        <v>11</v>
      </c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6"/>
    </row>
    <row r="51" spans="1:78">
      <c r="A51" s="179"/>
      <c r="B51" s="107"/>
      <c r="C51" s="17"/>
      <c r="D51" s="17"/>
      <c r="E51" s="107"/>
      <c r="F51" s="157"/>
      <c r="G51" s="107"/>
      <c r="H51" s="157"/>
      <c r="I51" s="107"/>
      <c r="J51" s="17"/>
      <c r="K51" s="17"/>
      <c r="L51" s="181"/>
      <c r="M51" s="181"/>
      <c r="N51" s="107"/>
      <c r="O51" s="17"/>
      <c r="P51" s="17"/>
      <c r="Q51" s="107"/>
      <c r="R51" s="157"/>
      <c r="S51" s="107"/>
      <c r="T51" s="157"/>
      <c r="U51" s="107"/>
      <c r="V51" s="17"/>
      <c r="W51" s="17"/>
      <c r="X51" s="181"/>
      <c r="Y51" s="13"/>
      <c r="AA51" s="143"/>
      <c r="AB51" s="144"/>
      <c r="AC51" s="143"/>
      <c r="AD51" s="13"/>
      <c r="AE51" s="143"/>
      <c r="AF51" s="26"/>
      <c r="AG51" s="143"/>
      <c r="AH51" s="143"/>
      <c r="AI51" s="145"/>
      <c r="AJ51" s="17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  <c r="BL51" s="66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6"/>
    </row>
    <row r="52" spans="1:78" ht="20.399999999999999" customHeight="1">
      <c r="A52" s="179"/>
      <c r="B52" s="107"/>
      <c r="C52" s="17"/>
      <c r="D52" s="17"/>
      <c r="E52" s="107"/>
      <c r="F52" s="157"/>
      <c r="G52" s="107"/>
      <c r="H52" s="157"/>
      <c r="I52" s="107"/>
      <c r="J52" s="17"/>
      <c r="K52" s="17"/>
      <c r="L52" s="181"/>
      <c r="M52" s="181"/>
      <c r="N52" s="107"/>
      <c r="O52" s="17"/>
      <c r="P52" s="17"/>
      <c r="Q52" s="107"/>
      <c r="R52" s="157"/>
      <c r="S52" s="107"/>
      <c r="T52" s="157"/>
      <c r="U52" s="107"/>
      <c r="V52" s="17"/>
      <c r="W52" s="17"/>
      <c r="X52" s="181"/>
      <c r="Y52" s="13"/>
      <c r="AA52" s="143"/>
      <c r="AB52" s="144"/>
      <c r="AC52" s="143"/>
      <c r="AD52" s="13"/>
      <c r="AE52" s="143"/>
      <c r="AF52" s="26"/>
      <c r="AG52" s="143"/>
      <c r="AH52" s="143"/>
      <c r="AI52" s="145"/>
      <c r="AJ52" s="17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6"/>
    </row>
    <row r="53" spans="1:78">
      <c r="A53" s="179"/>
      <c r="B53" s="107"/>
      <c r="C53" s="17"/>
      <c r="D53" s="17"/>
      <c r="E53" s="107"/>
      <c r="F53" s="157"/>
      <c r="G53" s="107"/>
      <c r="H53" s="157"/>
      <c r="I53" s="107"/>
      <c r="J53" s="17"/>
      <c r="K53" s="17"/>
      <c r="L53" s="181"/>
      <c r="M53" s="181"/>
      <c r="N53" s="107"/>
      <c r="O53" s="17"/>
      <c r="P53" s="17"/>
      <c r="Q53" s="107"/>
      <c r="R53" s="157"/>
      <c r="S53" s="107"/>
      <c r="T53" s="157"/>
      <c r="U53" s="107"/>
      <c r="V53" s="17"/>
      <c r="W53" s="17"/>
      <c r="X53" s="181"/>
      <c r="Y53" s="13"/>
      <c r="AA53" s="143"/>
      <c r="AB53" s="144"/>
      <c r="AC53" s="143"/>
      <c r="AD53" s="13"/>
      <c r="AE53" s="143"/>
      <c r="AF53" s="26"/>
      <c r="AG53" s="143"/>
      <c r="AH53" s="143"/>
      <c r="AI53" s="145"/>
      <c r="AJ53" s="17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66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6"/>
    </row>
    <row r="54" spans="1:78">
      <c r="A54" s="179"/>
      <c r="B54" s="107"/>
      <c r="C54" s="17"/>
      <c r="D54" s="17"/>
      <c r="E54" s="107"/>
      <c r="F54" s="157"/>
      <c r="G54" s="107"/>
      <c r="H54" s="157"/>
      <c r="I54" s="107"/>
      <c r="J54" s="17"/>
      <c r="K54" s="17"/>
      <c r="L54" s="181"/>
      <c r="M54" s="181"/>
      <c r="N54" s="107"/>
      <c r="O54" s="17"/>
      <c r="P54" s="17"/>
      <c r="Q54" s="107"/>
      <c r="R54" s="157"/>
      <c r="S54" s="107"/>
      <c r="T54" s="157"/>
      <c r="U54" s="107"/>
      <c r="V54" s="17"/>
      <c r="W54" s="17"/>
      <c r="X54" s="181"/>
      <c r="Y54" s="13"/>
      <c r="AA54" s="143" t="e">
        <f t="shared" si="3"/>
        <v>#VALUE!</v>
      </c>
      <c r="AB54" s="144" t="str">
        <f>$U$17</f>
        <v/>
      </c>
      <c r="AC54" s="143" t="str">
        <f>$S$17</f>
        <v/>
      </c>
      <c r="AD54" s="13"/>
      <c r="AE54" s="143">
        <f t="shared" si="4"/>
        <v>0</v>
      </c>
      <c r="AF54" s="26"/>
      <c r="AG54" s="143">
        <f>P17</f>
        <v>5</v>
      </c>
      <c r="AH54" s="143">
        <f>Q17</f>
        <v>0</v>
      </c>
      <c r="AI54" s="145" t="str">
        <f>$R$17</f>
        <v/>
      </c>
      <c r="AJ54" s="17">
        <v>11</v>
      </c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6"/>
    </row>
    <row r="55" spans="1:78">
      <c r="A55" s="179"/>
      <c r="B55" s="179"/>
      <c r="C55" s="181"/>
      <c r="D55" s="181"/>
      <c r="E55" s="179"/>
      <c r="F55" s="180"/>
      <c r="G55" s="179"/>
      <c r="H55" s="180"/>
      <c r="I55" s="179"/>
      <c r="J55" s="181"/>
      <c r="K55" s="181"/>
      <c r="L55" s="181"/>
      <c r="M55" s="181"/>
      <c r="N55" s="181"/>
      <c r="O55" s="181"/>
      <c r="P55" s="181"/>
      <c r="Q55" s="181"/>
      <c r="R55" s="179"/>
      <c r="S55" s="179"/>
      <c r="T55" s="179"/>
      <c r="U55" s="179"/>
      <c r="V55" s="179"/>
      <c r="W55" s="179"/>
      <c r="X55" s="179"/>
      <c r="AA55" s="143" t="e">
        <f t="shared" si="3"/>
        <v>#VALUE!</v>
      </c>
      <c r="AB55" s="144" t="str">
        <f>$U$18</f>
        <v/>
      </c>
      <c r="AC55" s="143" t="str">
        <f>$S$18</f>
        <v/>
      </c>
      <c r="AD55" s="13"/>
      <c r="AE55" s="143">
        <f t="shared" si="4"/>
        <v>0</v>
      </c>
      <c r="AF55" s="26"/>
      <c r="AG55" s="143">
        <f>P18</f>
        <v>6</v>
      </c>
      <c r="AH55" s="143">
        <f>Q18</f>
        <v>0</v>
      </c>
      <c r="AI55" s="145" t="str">
        <f>$R$18</f>
        <v/>
      </c>
      <c r="AJ55" s="17">
        <v>11</v>
      </c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</row>
    <row r="56" spans="1:78">
      <c r="A56" s="66"/>
      <c r="B56" s="66"/>
      <c r="C56" s="66"/>
      <c r="D56" s="66"/>
      <c r="E56" s="66"/>
      <c r="F56" s="68"/>
      <c r="G56" s="66"/>
      <c r="H56" s="68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AA56" s="29" t="e">
        <f t="shared" ref="AA56:AA61" si="5">$J$23</f>
        <v>#VALUE!</v>
      </c>
      <c r="AB56" s="30" t="str">
        <f>$U$21</f>
        <v/>
      </c>
      <c r="AC56" s="29" t="str">
        <f>$S$21</f>
        <v/>
      </c>
      <c r="AE56" s="29">
        <f t="shared" ref="AE56:AE61" si="6">$T$21</f>
        <v>0</v>
      </c>
      <c r="AG56" s="29">
        <f>$P$21</f>
        <v>1</v>
      </c>
      <c r="AH56" s="29">
        <f>$Q$21</f>
        <v>0</v>
      </c>
      <c r="AI56" s="28" t="str">
        <f>$R$21</f>
        <v/>
      </c>
      <c r="AJ56" s="17">
        <v>11</v>
      </c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  <c r="BL56" s="66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6"/>
    </row>
    <row r="57" spans="1:78">
      <c r="A57" s="66"/>
      <c r="B57" s="66"/>
      <c r="C57" s="66"/>
      <c r="D57" s="66"/>
      <c r="E57" s="66"/>
      <c r="F57" s="68"/>
      <c r="G57" s="66"/>
      <c r="H57" s="68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AA57" s="29" t="e">
        <f t="shared" si="5"/>
        <v>#VALUE!</v>
      </c>
      <c r="AB57" s="30" t="str">
        <f>$U$22</f>
        <v/>
      </c>
      <c r="AC57" s="29" t="str">
        <f>$S$22</f>
        <v/>
      </c>
      <c r="AE57" s="29">
        <f t="shared" si="6"/>
        <v>0</v>
      </c>
      <c r="AG57" s="29">
        <f>$P$22</f>
        <v>2</v>
      </c>
      <c r="AH57" s="29">
        <f>$Q$22</f>
        <v>0</v>
      </c>
      <c r="AI57" s="28" t="str">
        <f>$R$22</f>
        <v/>
      </c>
      <c r="AJ57" s="17">
        <v>11</v>
      </c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  <c r="BL57" s="66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6"/>
    </row>
    <row r="58" spans="1:78">
      <c r="A58" s="66"/>
      <c r="B58" s="66"/>
      <c r="C58" s="66"/>
      <c r="D58" s="66"/>
      <c r="E58" s="66"/>
      <c r="F58" s="68"/>
      <c r="G58" s="66"/>
      <c r="H58" s="68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AA58" s="29" t="e">
        <f t="shared" si="5"/>
        <v>#VALUE!</v>
      </c>
      <c r="AB58" s="30" t="str">
        <f>$U$23</f>
        <v/>
      </c>
      <c r="AC58" s="29" t="str">
        <f>$S$23</f>
        <v/>
      </c>
      <c r="AE58" s="29">
        <f t="shared" si="6"/>
        <v>0</v>
      </c>
      <c r="AG58" s="29">
        <f>$P$23</f>
        <v>3</v>
      </c>
      <c r="AH58" s="29">
        <f>$Q$23</f>
        <v>0</v>
      </c>
      <c r="AI58" s="28" t="str">
        <f>$R$23</f>
        <v/>
      </c>
      <c r="AJ58" s="17">
        <v>11</v>
      </c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6"/>
    </row>
    <row r="59" spans="1:78">
      <c r="A59" s="66"/>
      <c r="B59" s="66"/>
      <c r="C59" s="66"/>
      <c r="D59" s="66"/>
      <c r="E59" s="66"/>
      <c r="F59" s="68"/>
      <c r="G59" s="66"/>
      <c r="H59" s="68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AA59" s="29" t="e">
        <f t="shared" si="5"/>
        <v>#VALUE!</v>
      </c>
      <c r="AB59" s="30" t="str">
        <f>$U$24</f>
        <v/>
      </c>
      <c r="AC59" s="29" t="str">
        <f>$S$24</f>
        <v/>
      </c>
      <c r="AE59" s="29">
        <f t="shared" si="6"/>
        <v>0</v>
      </c>
      <c r="AG59" s="29">
        <f>$P$24</f>
        <v>4</v>
      </c>
      <c r="AH59" s="29">
        <f>$Q$24</f>
        <v>0</v>
      </c>
      <c r="AI59" s="28" t="str">
        <f>$R$24</f>
        <v/>
      </c>
      <c r="AJ59" s="17">
        <v>11</v>
      </c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6"/>
    </row>
    <row r="60" spans="1:78">
      <c r="A60" s="66"/>
      <c r="B60" s="66"/>
      <c r="C60" s="66"/>
      <c r="D60" s="66"/>
      <c r="E60" s="66"/>
      <c r="F60" s="68"/>
      <c r="G60" s="66"/>
      <c r="H60" s="68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AA60" s="29" t="e">
        <f t="shared" si="5"/>
        <v>#VALUE!</v>
      </c>
      <c r="AB60" s="30" t="str">
        <f>$U$25</f>
        <v/>
      </c>
      <c r="AC60" s="29" t="str">
        <f>$S$25</f>
        <v/>
      </c>
      <c r="AE60" s="29">
        <f t="shared" si="6"/>
        <v>0</v>
      </c>
      <c r="AG60" s="29">
        <f>$P$25</f>
        <v>5</v>
      </c>
      <c r="AH60" s="29">
        <f>$Q$25</f>
        <v>0</v>
      </c>
      <c r="AI60" s="28" t="str">
        <f>$R$25</f>
        <v/>
      </c>
      <c r="AJ60" s="17">
        <v>11</v>
      </c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</row>
    <row r="61" spans="1:78">
      <c r="A61" s="66"/>
      <c r="B61" s="66"/>
      <c r="C61" s="66"/>
      <c r="D61" s="66"/>
      <c r="E61" s="66"/>
      <c r="F61" s="68"/>
      <c r="G61" s="66"/>
      <c r="H61" s="68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AA61" s="29" t="e">
        <f t="shared" si="5"/>
        <v>#VALUE!</v>
      </c>
      <c r="AB61" s="30" t="str">
        <f>$U$26</f>
        <v/>
      </c>
      <c r="AC61" s="29" t="str">
        <f>$S$26</f>
        <v/>
      </c>
      <c r="AE61" s="29">
        <f t="shared" si="6"/>
        <v>0</v>
      </c>
      <c r="AG61" s="29">
        <f>$P$26</f>
        <v>6</v>
      </c>
      <c r="AH61" s="29">
        <f>$Q$26</f>
        <v>0</v>
      </c>
      <c r="AI61" s="28" t="str">
        <f>$R$26</f>
        <v/>
      </c>
      <c r="AJ61" s="17">
        <v>11</v>
      </c>
      <c r="AM61" s="13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6"/>
    </row>
    <row r="62" spans="1:78">
      <c r="A62" s="66"/>
      <c r="B62" s="66"/>
      <c r="C62" s="66"/>
      <c r="D62" s="66"/>
      <c r="E62" s="66"/>
      <c r="F62" s="68"/>
      <c r="G62" s="66"/>
      <c r="H62" s="68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AA62" s="161" t="e">
        <f>#REF!</f>
        <v>#REF!</v>
      </c>
      <c r="AB62" s="162" t="e">
        <f>#REF!</f>
        <v>#REF!</v>
      </c>
      <c r="AC62" s="161" t="e">
        <f>#REF!</f>
        <v>#REF!</v>
      </c>
      <c r="AE62" s="161" t="e">
        <f>#REF!</f>
        <v>#REF!</v>
      </c>
      <c r="AG62" s="161" t="e">
        <f>#REF!</f>
        <v>#REF!</v>
      </c>
      <c r="AH62" s="13" t="e">
        <f>#REF!</f>
        <v>#REF!</v>
      </c>
      <c r="AI62" s="163" t="e">
        <f>#REF!</f>
        <v>#REF!</v>
      </c>
      <c r="AJ62" s="17">
        <v>11</v>
      </c>
      <c r="AM62" s="13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</row>
    <row r="63" spans="1:78">
      <c r="A63" s="66"/>
      <c r="B63" s="66"/>
      <c r="C63" s="66"/>
      <c r="D63" s="66"/>
      <c r="E63" s="66"/>
      <c r="F63" s="68"/>
      <c r="G63" s="66"/>
      <c r="H63" s="68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AA63" s="161" t="e">
        <f>#REF!</f>
        <v>#REF!</v>
      </c>
      <c r="AB63" s="162" t="e">
        <f>#REF!</f>
        <v>#REF!</v>
      </c>
      <c r="AC63" s="161" t="e">
        <f>#REF!</f>
        <v>#REF!</v>
      </c>
      <c r="AE63" s="161" t="e">
        <f>#REF!</f>
        <v>#REF!</v>
      </c>
      <c r="AG63" s="161" t="e">
        <f>#REF!</f>
        <v>#REF!</v>
      </c>
      <c r="AH63" s="13" t="e">
        <f>#REF!</f>
        <v>#REF!</v>
      </c>
      <c r="AI63" s="163" t="e">
        <f>#REF!</f>
        <v>#REF!</v>
      </c>
      <c r="AJ63" s="17">
        <v>11</v>
      </c>
      <c r="AM63" s="13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6"/>
    </row>
    <row r="64" spans="1:78">
      <c r="A64" s="66"/>
      <c r="B64" s="66"/>
      <c r="C64" s="66"/>
      <c r="D64" s="66"/>
      <c r="E64" s="66"/>
      <c r="F64" s="68"/>
      <c r="G64" s="66"/>
      <c r="H64" s="68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AA64" s="161" t="e">
        <f>#REF!</f>
        <v>#REF!</v>
      </c>
      <c r="AB64" s="162" t="e">
        <f>#REF!</f>
        <v>#REF!</v>
      </c>
      <c r="AC64" s="161" t="e">
        <f>#REF!</f>
        <v>#REF!</v>
      </c>
      <c r="AE64" s="161" t="e">
        <f>#REF!</f>
        <v>#REF!</v>
      </c>
      <c r="AG64" s="161" t="e">
        <f>#REF!</f>
        <v>#REF!</v>
      </c>
      <c r="AH64" s="13" t="e">
        <f>#REF!</f>
        <v>#REF!</v>
      </c>
      <c r="AI64" s="163" t="e">
        <f>#REF!</f>
        <v>#REF!</v>
      </c>
      <c r="AJ64" s="17">
        <v>11</v>
      </c>
      <c r="AM64" s="13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</row>
    <row r="65" spans="1:78">
      <c r="A65" s="66"/>
      <c r="B65" s="66"/>
      <c r="C65" s="66"/>
      <c r="D65" s="66"/>
      <c r="E65" s="66"/>
      <c r="F65" s="68"/>
      <c r="G65" s="66"/>
      <c r="H65" s="68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AA65" s="161" t="e">
        <f>#REF!</f>
        <v>#REF!</v>
      </c>
      <c r="AB65" s="162" t="e">
        <f>#REF!</f>
        <v>#REF!</v>
      </c>
      <c r="AC65" s="161" t="e">
        <f>#REF!</f>
        <v>#REF!</v>
      </c>
      <c r="AE65" s="161" t="e">
        <f>#REF!</f>
        <v>#REF!</v>
      </c>
      <c r="AG65" s="161" t="e">
        <f>#REF!</f>
        <v>#REF!</v>
      </c>
      <c r="AH65" s="13" t="e">
        <f>#REF!</f>
        <v>#REF!</v>
      </c>
      <c r="AI65" s="163" t="e">
        <f>#REF!</f>
        <v>#REF!</v>
      </c>
      <c r="AJ65" s="17">
        <v>11</v>
      </c>
      <c r="AM65" s="13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</row>
    <row r="66" spans="1:78">
      <c r="A66" s="66"/>
      <c r="B66" s="66"/>
      <c r="C66" s="66"/>
      <c r="D66" s="66"/>
      <c r="E66" s="66"/>
      <c r="F66" s="68"/>
      <c r="G66" s="66"/>
      <c r="H66" s="68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AA66" s="161" t="e">
        <f>#REF!</f>
        <v>#REF!</v>
      </c>
      <c r="AB66" s="162" t="e">
        <f>#REF!</f>
        <v>#REF!</v>
      </c>
      <c r="AC66" s="161" t="e">
        <f>#REF!</f>
        <v>#REF!</v>
      </c>
      <c r="AE66" s="161" t="e">
        <f>#REF!</f>
        <v>#REF!</v>
      </c>
      <c r="AG66" s="161" t="e">
        <f>#REF!</f>
        <v>#REF!</v>
      </c>
      <c r="AH66" s="13" t="e">
        <f>#REF!</f>
        <v>#REF!</v>
      </c>
      <c r="AI66" s="163" t="e">
        <f>#REF!</f>
        <v>#REF!</v>
      </c>
      <c r="AJ66" s="17">
        <v>11</v>
      </c>
      <c r="AM66" s="13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</row>
    <row r="67" spans="1:78">
      <c r="A67" s="66"/>
      <c r="B67" s="66"/>
      <c r="C67" s="66"/>
      <c r="D67" s="66"/>
      <c r="E67" s="66"/>
      <c r="F67" s="68"/>
      <c r="G67" s="66"/>
      <c r="H67" s="68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AA67" s="161" t="e">
        <f>#REF!</f>
        <v>#REF!</v>
      </c>
      <c r="AB67" s="162" t="e">
        <f>#REF!</f>
        <v>#REF!</v>
      </c>
      <c r="AC67" s="161" t="e">
        <f>#REF!</f>
        <v>#REF!</v>
      </c>
      <c r="AE67" s="161" t="e">
        <f>#REF!</f>
        <v>#REF!</v>
      </c>
      <c r="AG67" s="161" t="e">
        <f>#REF!</f>
        <v>#REF!</v>
      </c>
      <c r="AH67" s="13" t="e">
        <f>#REF!</f>
        <v>#REF!</v>
      </c>
      <c r="AI67" s="163" t="e">
        <f>#REF!</f>
        <v>#REF!</v>
      </c>
      <c r="AJ67" s="17">
        <v>11</v>
      </c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</row>
    <row r="68" spans="1:78">
      <c r="A68" s="66"/>
      <c r="B68" s="66"/>
      <c r="C68" s="66"/>
      <c r="D68" s="66"/>
      <c r="E68" s="66"/>
      <c r="F68" s="68"/>
      <c r="G68" s="66"/>
      <c r="H68" s="68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AA68" s="164" t="e">
        <f t="shared" ref="AA68:AA73" si="7">$V$35</f>
        <v>#VALUE!</v>
      </c>
      <c r="AB68" s="165" t="str">
        <f>$U$33</f>
        <v/>
      </c>
      <c r="AC68" s="164">
        <f>$S$33</f>
        <v>0</v>
      </c>
      <c r="AE68" s="164">
        <f t="shared" ref="AE68:AE73" si="8">$T$33</f>
        <v>0</v>
      </c>
      <c r="AG68" s="164">
        <f>$P$33</f>
        <v>1</v>
      </c>
      <c r="AH68" s="13">
        <f>$Q$33</f>
        <v>0</v>
      </c>
      <c r="AI68" s="166">
        <f>$R$33</f>
        <v>0</v>
      </c>
      <c r="AJ68" s="17">
        <v>11</v>
      </c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6"/>
    </row>
    <row r="69" spans="1:78">
      <c r="A69" s="66"/>
      <c r="B69" s="66"/>
      <c r="C69" s="66"/>
      <c r="D69" s="66"/>
      <c r="E69" s="66"/>
      <c r="F69" s="68"/>
      <c r="G69" s="66"/>
      <c r="H69" s="68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AA69" s="164" t="e">
        <f t="shared" si="7"/>
        <v>#VALUE!</v>
      </c>
      <c r="AB69" s="165" t="str">
        <f>$U$34</f>
        <v/>
      </c>
      <c r="AC69" s="164">
        <f>$S$34</f>
        <v>0</v>
      </c>
      <c r="AE69" s="164">
        <f t="shared" si="8"/>
        <v>0</v>
      </c>
      <c r="AG69" s="164">
        <f>$P$34</f>
        <v>2</v>
      </c>
      <c r="AH69" s="13">
        <f>$Q$34</f>
        <v>0</v>
      </c>
      <c r="AI69" s="166">
        <f>$R$34</f>
        <v>0</v>
      </c>
      <c r="AJ69" s="17">
        <v>11</v>
      </c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6"/>
    </row>
    <row r="70" spans="1:78">
      <c r="A70" s="66"/>
      <c r="B70" s="66"/>
      <c r="C70" s="66"/>
      <c r="D70" s="66"/>
      <c r="E70" s="66"/>
      <c r="F70" s="68"/>
      <c r="G70" s="66"/>
      <c r="H70" s="68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AA70" s="164" t="e">
        <f t="shared" si="7"/>
        <v>#VALUE!</v>
      </c>
      <c r="AB70" s="165" t="str">
        <f>$U$35</f>
        <v/>
      </c>
      <c r="AC70" s="164">
        <f>$S$35</f>
        <v>0</v>
      </c>
      <c r="AE70" s="164">
        <f t="shared" si="8"/>
        <v>0</v>
      </c>
      <c r="AG70" s="164">
        <f>$P$35</f>
        <v>3</v>
      </c>
      <c r="AH70" s="13">
        <f>$Q$35</f>
        <v>0</v>
      </c>
      <c r="AI70" s="166">
        <f>$R$35</f>
        <v>0</v>
      </c>
      <c r="AJ70" s="17">
        <v>11</v>
      </c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</row>
    <row r="71" spans="1:78">
      <c r="A71" s="66"/>
      <c r="B71" s="66"/>
      <c r="C71" s="66"/>
      <c r="D71" s="66"/>
      <c r="E71" s="66"/>
      <c r="F71" s="68"/>
      <c r="G71" s="66"/>
      <c r="H71" s="68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AA71" s="164" t="e">
        <f t="shared" si="7"/>
        <v>#VALUE!</v>
      </c>
      <c r="AB71" s="165" t="str">
        <f>$U$36</f>
        <v/>
      </c>
      <c r="AC71" s="164">
        <f>$S$36</f>
        <v>0</v>
      </c>
      <c r="AE71" s="164">
        <f t="shared" si="8"/>
        <v>0</v>
      </c>
      <c r="AG71" s="164">
        <f>$P$36</f>
        <v>4</v>
      </c>
      <c r="AH71" s="13">
        <f>$Q$36</f>
        <v>0</v>
      </c>
      <c r="AI71" s="166">
        <f>$R$36</f>
        <v>0</v>
      </c>
      <c r="AJ71" s="17">
        <v>11</v>
      </c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</row>
    <row r="72" spans="1:78">
      <c r="A72" s="66"/>
      <c r="B72" s="66"/>
      <c r="C72" s="66"/>
      <c r="D72" s="66"/>
      <c r="E72" s="66"/>
      <c r="F72" s="68"/>
      <c r="G72" s="66"/>
      <c r="H72" s="68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AA72" s="164" t="e">
        <f t="shared" si="7"/>
        <v>#VALUE!</v>
      </c>
      <c r="AB72" s="165" t="str">
        <f>$U$37</f>
        <v/>
      </c>
      <c r="AC72" s="164">
        <f>$S$37</f>
        <v>0</v>
      </c>
      <c r="AE72" s="164">
        <f t="shared" si="8"/>
        <v>0</v>
      </c>
      <c r="AG72" s="164">
        <f>$P$37</f>
        <v>5</v>
      </c>
      <c r="AH72" s="13">
        <f>$Q$37</f>
        <v>0</v>
      </c>
      <c r="AI72" s="166">
        <f>$R$37</f>
        <v>0</v>
      </c>
      <c r="AJ72" s="17">
        <v>11</v>
      </c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</row>
    <row r="73" spans="1:78">
      <c r="A73" s="66"/>
      <c r="B73" s="66"/>
      <c r="C73" s="66"/>
      <c r="D73" s="66"/>
      <c r="E73" s="66"/>
      <c r="F73" s="68"/>
      <c r="G73" s="66"/>
      <c r="H73" s="68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AA73" s="164" t="e">
        <f t="shared" si="7"/>
        <v>#VALUE!</v>
      </c>
      <c r="AB73" s="165" t="str">
        <f>$U$38</f>
        <v/>
      </c>
      <c r="AC73" s="164">
        <f>$S$38</f>
        <v>0</v>
      </c>
      <c r="AE73" s="164">
        <f t="shared" si="8"/>
        <v>0</v>
      </c>
      <c r="AG73" s="164">
        <f>$P$38</f>
        <v>6</v>
      </c>
      <c r="AH73" s="13">
        <f>$Q$38</f>
        <v>0</v>
      </c>
      <c r="AI73" s="166">
        <f>$R$38</f>
        <v>0</v>
      </c>
      <c r="AJ73" s="17">
        <v>11</v>
      </c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</row>
    <row r="74" spans="1:78">
      <c r="A74" s="66"/>
      <c r="B74" s="66"/>
      <c r="C74" s="66"/>
      <c r="D74" s="66"/>
      <c r="E74" s="66"/>
      <c r="F74" s="68"/>
      <c r="G74" s="66"/>
      <c r="H74" s="68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AA74" s="167" t="e">
        <f t="shared" ref="AA74:AA79" si="9">$V$46</f>
        <v>#VALUE!</v>
      </c>
      <c r="AB74" s="168" t="str">
        <f>$U$44</f>
        <v/>
      </c>
      <c r="AC74" s="167">
        <f>$S$44</f>
        <v>0</v>
      </c>
      <c r="AE74" s="167">
        <f t="shared" ref="AE74:AE79" si="10">$H$44</f>
        <v>0</v>
      </c>
      <c r="AG74" s="167">
        <f>$P$44</f>
        <v>1</v>
      </c>
      <c r="AH74" s="167">
        <f>$Q$44</f>
        <v>0</v>
      </c>
      <c r="AI74" s="169">
        <f>$R$44</f>
        <v>0</v>
      </c>
      <c r="AJ74" s="17">
        <v>11</v>
      </c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</row>
    <row r="75" spans="1:78">
      <c r="A75" s="66"/>
      <c r="B75" s="66"/>
      <c r="C75" s="66"/>
      <c r="D75" s="66"/>
      <c r="E75" s="66"/>
      <c r="F75" s="68"/>
      <c r="G75" s="66"/>
      <c r="H75" s="68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AA75" s="167" t="e">
        <f t="shared" si="9"/>
        <v>#VALUE!</v>
      </c>
      <c r="AB75" s="168" t="str">
        <f>$U$45</f>
        <v/>
      </c>
      <c r="AC75" s="167">
        <f>$S$45</f>
        <v>0</v>
      </c>
      <c r="AE75" s="167">
        <f t="shared" si="10"/>
        <v>0</v>
      </c>
      <c r="AG75" s="167">
        <f>$P$45</f>
        <v>2</v>
      </c>
      <c r="AH75" s="167">
        <f>$Q$45</f>
        <v>0</v>
      </c>
      <c r="AI75" s="169">
        <f>$R$45</f>
        <v>0</v>
      </c>
      <c r="AJ75" s="17">
        <v>11</v>
      </c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</row>
    <row r="76" spans="1:78">
      <c r="A76" s="66"/>
      <c r="B76" s="66"/>
      <c r="C76" s="66"/>
      <c r="D76" s="66"/>
      <c r="E76" s="66"/>
      <c r="F76" s="68"/>
      <c r="G76" s="66"/>
      <c r="H76" s="68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AA76" s="167" t="e">
        <f t="shared" si="9"/>
        <v>#VALUE!</v>
      </c>
      <c r="AB76" s="168" t="str">
        <f>$U$46</f>
        <v/>
      </c>
      <c r="AC76" s="167">
        <f>$S$46</f>
        <v>0</v>
      </c>
      <c r="AE76" s="167">
        <f t="shared" si="10"/>
        <v>0</v>
      </c>
      <c r="AG76" s="167">
        <f>$P$46</f>
        <v>3</v>
      </c>
      <c r="AH76" s="167">
        <f>$Q$46</f>
        <v>0</v>
      </c>
      <c r="AI76" s="169">
        <f>$R$46</f>
        <v>0</v>
      </c>
      <c r="AJ76" s="17">
        <v>11</v>
      </c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6"/>
    </row>
    <row r="77" spans="1:78">
      <c r="A77" s="66"/>
      <c r="B77" s="66"/>
      <c r="C77" s="66"/>
      <c r="D77" s="66"/>
      <c r="E77" s="66"/>
      <c r="F77" s="68"/>
      <c r="G77" s="66"/>
      <c r="H77" s="68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AA77" s="167" t="e">
        <f t="shared" si="9"/>
        <v>#VALUE!</v>
      </c>
      <c r="AB77" s="168" t="str">
        <f>$U$47</f>
        <v/>
      </c>
      <c r="AC77" s="167">
        <f>$S$47</f>
        <v>0</v>
      </c>
      <c r="AE77" s="167">
        <f t="shared" si="10"/>
        <v>0</v>
      </c>
      <c r="AG77" s="167">
        <f>$P$47</f>
        <v>4</v>
      </c>
      <c r="AH77" s="167">
        <f>$Q$47</f>
        <v>0</v>
      </c>
      <c r="AI77" s="169">
        <f>$R$47</f>
        <v>0</v>
      </c>
      <c r="AJ77" s="17">
        <v>11</v>
      </c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</row>
    <row r="78" spans="1:78">
      <c r="A78" s="66"/>
      <c r="B78" s="66"/>
      <c r="C78" s="66"/>
      <c r="D78" s="66"/>
      <c r="E78" s="66"/>
      <c r="F78" s="68"/>
      <c r="G78" s="66"/>
      <c r="H78" s="68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AA78" s="167" t="e">
        <f t="shared" si="9"/>
        <v>#VALUE!</v>
      </c>
      <c r="AB78" s="168" t="str">
        <f>$U$48</f>
        <v/>
      </c>
      <c r="AC78" s="167">
        <f>$S$48</f>
        <v>0</v>
      </c>
      <c r="AE78" s="167">
        <f t="shared" si="10"/>
        <v>0</v>
      </c>
      <c r="AG78" s="167">
        <f>$P$48</f>
        <v>5</v>
      </c>
      <c r="AH78" s="167">
        <f>$Q$48</f>
        <v>0</v>
      </c>
      <c r="AI78" s="169">
        <f>$R$48</f>
        <v>0</v>
      </c>
      <c r="AJ78" s="17">
        <v>11</v>
      </c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</row>
    <row r="79" spans="1:78">
      <c r="A79" s="66"/>
      <c r="B79" s="66"/>
      <c r="C79" s="66"/>
      <c r="D79" s="66"/>
      <c r="E79" s="66"/>
      <c r="F79" s="68"/>
      <c r="G79" s="66"/>
      <c r="H79" s="68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AA79" s="167" t="e">
        <f t="shared" si="9"/>
        <v>#VALUE!</v>
      </c>
      <c r="AB79" s="168" t="str">
        <f>$U$49</f>
        <v/>
      </c>
      <c r="AC79" s="167">
        <f>$S$49</f>
        <v>0</v>
      </c>
      <c r="AE79" s="167">
        <f t="shared" si="10"/>
        <v>0</v>
      </c>
      <c r="AG79" s="167">
        <f>$P$49</f>
        <v>6</v>
      </c>
      <c r="AH79" s="167">
        <f>$Q$49</f>
        <v>0</v>
      </c>
      <c r="AI79" s="169">
        <f>$R$49</f>
        <v>0</v>
      </c>
      <c r="AJ79" s="17">
        <v>11</v>
      </c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6"/>
    </row>
    <row r="80" spans="1:78">
      <c r="A80" s="66"/>
      <c r="B80" s="66"/>
      <c r="C80" s="66"/>
      <c r="D80" s="66"/>
      <c r="E80" s="66"/>
      <c r="F80" s="68"/>
      <c r="G80" s="66"/>
      <c r="H80" s="68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</row>
    <row r="81" spans="1:78">
      <c r="A81" s="66"/>
      <c r="B81" s="66"/>
      <c r="C81" s="66"/>
      <c r="D81" s="66"/>
      <c r="E81" s="66"/>
      <c r="F81" s="68"/>
      <c r="G81" s="66"/>
      <c r="H81" s="68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</row>
    <row r="82" spans="1:78">
      <c r="A82" s="66"/>
      <c r="B82" s="66"/>
      <c r="C82" s="66"/>
      <c r="D82" s="66"/>
      <c r="E82" s="66"/>
      <c r="F82" s="68"/>
      <c r="G82" s="66"/>
      <c r="H82" s="68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  <c r="BL82" s="66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6"/>
    </row>
    <row r="83" spans="1:78">
      <c r="A83" s="66"/>
      <c r="B83" s="66"/>
      <c r="C83" s="66"/>
      <c r="D83" s="66"/>
      <c r="E83" s="66"/>
      <c r="F83" s="68"/>
      <c r="G83" s="66"/>
      <c r="H83" s="68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  <c r="BL83" s="66"/>
      <c r="BM83" s="66"/>
      <c r="BN83" s="66"/>
      <c r="BO83" s="66"/>
      <c r="BP83" s="66"/>
      <c r="BQ83" s="66"/>
      <c r="BR83" s="66"/>
      <c r="BS83" s="66"/>
      <c r="BT83" s="66"/>
      <c r="BU83" s="66"/>
      <c r="BV83" s="66"/>
      <c r="BW83" s="66"/>
      <c r="BX83" s="66"/>
      <c r="BY83" s="66"/>
      <c r="BZ83" s="66"/>
    </row>
    <row r="84" spans="1:78">
      <c r="A84" s="66"/>
      <c r="B84" s="66"/>
      <c r="C84" s="66"/>
      <c r="D84" s="66"/>
      <c r="E84" s="66"/>
      <c r="F84" s="68"/>
      <c r="G84" s="66"/>
      <c r="H84" s="68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</row>
    <row r="85" spans="1:78">
      <c r="A85" s="66"/>
      <c r="B85" s="66"/>
      <c r="C85" s="66"/>
      <c r="D85" s="66"/>
      <c r="E85" s="66"/>
      <c r="F85" s="68"/>
      <c r="G85" s="66"/>
      <c r="H85" s="68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  <c r="BL85" s="66"/>
      <c r="BM85" s="66"/>
      <c r="BN85" s="66"/>
      <c r="BO85" s="66"/>
      <c r="BP85" s="66"/>
      <c r="BQ85" s="66"/>
      <c r="BR85" s="66"/>
      <c r="BS85" s="66"/>
      <c r="BT85" s="66"/>
      <c r="BU85" s="66"/>
      <c r="BV85" s="66"/>
      <c r="BW85" s="66"/>
      <c r="BX85" s="66"/>
      <c r="BY85" s="66"/>
      <c r="BZ85" s="66"/>
    </row>
    <row r="86" spans="1:78"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  <c r="BL86" s="66"/>
      <c r="BM86" s="66"/>
      <c r="BN86" s="66"/>
      <c r="BO86" s="66"/>
      <c r="BP86" s="66"/>
      <c r="BQ86" s="66"/>
      <c r="BR86" s="66"/>
      <c r="BS86" s="66"/>
      <c r="BT86" s="66"/>
      <c r="BU86" s="66"/>
      <c r="BV86" s="66"/>
      <c r="BW86" s="66"/>
      <c r="BX86" s="66"/>
      <c r="BY86" s="66"/>
      <c r="BZ86" s="66"/>
    </row>
    <row r="87" spans="1:78"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  <c r="BL88" s="66"/>
      <c r="BM88" s="66"/>
      <c r="BN88" s="66"/>
      <c r="BO88" s="66"/>
      <c r="BP88" s="66"/>
      <c r="BQ88" s="66"/>
      <c r="BR88" s="66"/>
      <c r="BS88" s="66"/>
      <c r="BT88" s="66"/>
      <c r="BU88" s="66"/>
      <c r="BV88" s="66"/>
      <c r="BW88" s="66"/>
      <c r="BX88" s="66"/>
      <c r="BY88" s="66"/>
      <c r="BZ88" s="66"/>
    </row>
    <row r="89" spans="1:78"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R89" s="66"/>
      <c r="BS89" s="66"/>
      <c r="BT89" s="66"/>
      <c r="BU89" s="66"/>
      <c r="BV89" s="66"/>
      <c r="BW89" s="66"/>
      <c r="BX89" s="66"/>
      <c r="BY89" s="66"/>
      <c r="BZ89" s="66"/>
    </row>
    <row r="90" spans="1:78">
      <c r="N90" s="13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  <c r="BL90" s="66"/>
      <c r="BM90" s="66"/>
      <c r="BN90" s="66"/>
      <c r="BO90" s="66"/>
      <c r="BP90" s="66"/>
      <c r="BQ90" s="66"/>
      <c r="BR90" s="66"/>
      <c r="BS90" s="66"/>
      <c r="BT90" s="66"/>
      <c r="BU90" s="66"/>
      <c r="BV90" s="66"/>
      <c r="BW90" s="66"/>
      <c r="BX90" s="66"/>
      <c r="BY90" s="66"/>
      <c r="BZ90" s="66"/>
    </row>
    <row r="91" spans="1:78"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R91" s="66"/>
      <c r="BS91" s="66"/>
      <c r="BT91" s="66"/>
      <c r="BU91" s="66"/>
      <c r="BV91" s="66"/>
      <c r="BW91" s="66"/>
      <c r="BX91" s="66"/>
      <c r="BY91" s="66"/>
      <c r="BZ91" s="66"/>
    </row>
  </sheetData>
  <sheetProtection algorithmName="SHA-512" hashValue="q+qeex0kgQjCDblcOpgMvMCzc34KQASPNalPANUBSz4D8CamUO7HCQpogs49ptzFuvaeU/OKA/lLDN0AGYOwkA==" saltValue="CHIepwM/wvItNsTksExKMg==" spinCount="100000" sheet="1" objects="1" scenarios="1"/>
  <protectedRanges>
    <protectedRange sqref="G32 S32" name="範囲1_2_1_3"/>
  </protectedRanges>
  <mergeCells count="37">
    <mergeCell ref="H44:H49"/>
    <mergeCell ref="T44:T49"/>
    <mergeCell ref="T13:T18"/>
    <mergeCell ref="C43:D43"/>
    <mergeCell ref="O43:P43"/>
    <mergeCell ref="C42:F42"/>
    <mergeCell ref="O42:R42"/>
    <mergeCell ref="H33:H38"/>
    <mergeCell ref="C12:D12"/>
    <mergeCell ref="O12:P12"/>
    <mergeCell ref="C32:D32"/>
    <mergeCell ref="C31:F31"/>
    <mergeCell ref="O32:P32"/>
    <mergeCell ref="O31:R31"/>
    <mergeCell ref="C27:D27"/>
    <mergeCell ref="O27:P27"/>
    <mergeCell ref="H21:H26"/>
    <mergeCell ref="H13:H18"/>
    <mergeCell ref="E11:F11"/>
    <mergeCell ref="C3:H3"/>
    <mergeCell ref="H11:I11"/>
    <mergeCell ref="D10:F10"/>
    <mergeCell ref="C8:G8"/>
    <mergeCell ref="C5:F5"/>
    <mergeCell ref="C4:F4"/>
    <mergeCell ref="AA3:AF3"/>
    <mergeCell ref="AA42:AF42"/>
    <mergeCell ref="O3:T3"/>
    <mergeCell ref="T21:T26"/>
    <mergeCell ref="T33:T38"/>
    <mergeCell ref="Q11:R11"/>
    <mergeCell ref="T11:U11"/>
    <mergeCell ref="T41:U41"/>
    <mergeCell ref="O4:R4"/>
    <mergeCell ref="P10:R10"/>
    <mergeCell ref="O8:S8"/>
    <mergeCell ref="O5:R5"/>
  </mergeCells>
  <phoneticPr fontId="4"/>
  <dataValidations count="4">
    <dataValidation imeMode="halfAlpha" allowBlank="1" showInputMessage="1" showErrorMessage="1" sqref="E33:E38 E44:E49 Q33:Q38 Q44:Q49 U40 I10 I40 U10 Q13:Q18 E13:E18" xr:uid="{00000000-0002-0000-0700-000000000000}"/>
    <dataValidation imeMode="hiragana" allowBlank="1" showInputMessage="1" showErrorMessage="1" sqref="F33:F38 F44:F49 H33:H38 R44:R49 T33:T38 R33:R38" xr:uid="{00000000-0002-0000-0700-000001000000}"/>
    <dataValidation type="list" allowBlank="1" showInputMessage="1" showErrorMessage="1" sqref="S33:S38" xr:uid="{00000000-0002-0000-0700-000002000000}">
      <formula1>$B$2:$B$79</formula1>
    </dataValidation>
    <dataValidation imeMode="halfAlpha" allowBlank="1" showInputMessage="1" showErrorMessage="1" prompt="説明を読んで！" sqref="H10 T40 H40 T10" xr:uid="{00000000-0002-0000-0700-000003000000}"/>
  </dataValidations>
  <pageMargins left="0.23622047244094491" right="0.23622047244094491" top="0.74803149606299213" bottom="0.74803149606299213" header="0.31496062992125984" footer="0.31496062992125984"/>
  <pageSetup paperSize="9" scale="70" orientation="landscape" verticalDpi="0" r:id="rId1"/>
  <colBreaks count="1" manualBreakCount="1">
    <brk id="24" max="53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種目入力" error="正しい種目データではありません" xr:uid="{00000000-0002-0000-0700-000004000000}">
          <x14:formula1>
            <xm:f>'C:\Users\TAKAHASHI\Desktop\秋季・テスト\[H29・秋季申し込みフォーム・小学.xlsx]所属・種目コード'!#REF!</xm:f>
          </x14:formula1>
          <xm:sqref>S32 G32</xm:sqref>
        </x14:dataValidation>
        <x14:dataValidation type="list" allowBlank="1" showInputMessage="1" showErrorMessage="1" xr:uid="{00000000-0002-0000-0700-000005000000}">
          <x14:formula1>
            <xm:f>所属・種目コード!$F$2:$F$77</xm:f>
          </x14:formula1>
          <xm:sqref>G33:G38</xm:sqref>
        </x14:dataValidation>
        <x14:dataValidation type="list" allowBlank="1" showInputMessage="1" showErrorMessage="1" xr:uid="{FC2FBA73-0491-4DC9-8C66-D466BC90A652}">
          <x14:formula1>
            <xm:f>所属・種目コード!$B$2:$B$154</xm:f>
          </x14:formula1>
          <xm:sqref>G44:G49 S44:S49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F81"/>
  <sheetViews>
    <sheetView view="pageBreakPreview" zoomScale="115" zoomScaleNormal="100" zoomScaleSheetLayoutView="115" workbookViewId="0">
      <selection activeCell="E14" sqref="E14"/>
    </sheetView>
  </sheetViews>
  <sheetFormatPr defaultRowHeight="14"/>
  <cols>
    <col min="2" max="2" width="3.08203125" customWidth="1"/>
    <col min="5" max="5" width="15.58203125" customWidth="1"/>
    <col min="6" max="6" width="10.4140625" customWidth="1"/>
    <col min="14" max="14" width="3.58203125" customWidth="1"/>
    <col min="16" max="16" width="8.83203125" hidden="1" customWidth="1"/>
    <col min="17" max="22" width="8.83203125" style="16" hidden="1" customWidth="1"/>
    <col min="23" max="23" width="6.08203125" style="16" hidden="1" customWidth="1"/>
    <col min="24" max="24" width="7.9140625" style="16" hidden="1" customWidth="1"/>
    <col min="25" max="25" width="8.83203125" style="16" hidden="1" customWidth="1"/>
  </cols>
  <sheetData>
    <row r="1" spans="1:32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486"/>
      <c r="R1" s="486"/>
      <c r="S1" s="486"/>
      <c r="T1" s="486"/>
      <c r="U1" s="486"/>
      <c r="V1" s="486"/>
      <c r="W1" s="486"/>
      <c r="X1" s="486"/>
      <c r="Y1" s="486"/>
      <c r="Z1" s="107"/>
      <c r="AA1" s="107"/>
      <c r="AB1" s="107"/>
      <c r="AC1" s="107"/>
      <c r="AD1" s="107"/>
      <c r="AE1" s="107"/>
      <c r="AF1" s="107"/>
    </row>
    <row r="2" spans="1:32" ht="14.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486"/>
      <c r="R2" s="486"/>
      <c r="S2" s="486"/>
      <c r="T2" s="486"/>
      <c r="U2" s="486"/>
      <c r="V2" s="486"/>
      <c r="W2" s="486"/>
      <c r="X2" s="486"/>
      <c r="Y2" s="486"/>
      <c r="Z2" s="107"/>
      <c r="AA2" s="107"/>
      <c r="AB2" s="107"/>
      <c r="AC2" s="107"/>
      <c r="AD2" s="107"/>
      <c r="AE2" s="107"/>
      <c r="AF2" s="107"/>
    </row>
    <row r="3" spans="1:32" ht="21.5" thickBot="1">
      <c r="A3" s="107"/>
      <c r="B3" s="107"/>
      <c r="C3" s="107"/>
      <c r="D3" s="107"/>
      <c r="E3" s="1031" t="s">
        <v>894</v>
      </c>
      <c r="F3" s="1032"/>
      <c r="G3" s="1032"/>
      <c r="H3" s="1032"/>
      <c r="I3" s="1033"/>
      <c r="J3" s="107"/>
      <c r="K3" s="107"/>
      <c r="L3" s="1034" t="str">
        <f>'女子リレ-入力'!G13</f>
        <v/>
      </c>
      <c r="M3" s="1034"/>
      <c r="N3" s="107"/>
      <c r="O3" s="107"/>
      <c r="P3" s="107"/>
      <c r="Q3" s="486"/>
      <c r="R3" s="486"/>
      <c r="S3" s="486"/>
      <c r="T3" s="486"/>
      <c r="U3" s="486"/>
      <c r="V3" s="486"/>
      <c r="W3" s="486"/>
      <c r="X3" s="486"/>
      <c r="Y3" s="486"/>
      <c r="Z3" s="107"/>
      <c r="AA3" s="107"/>
      <c r="AB3" s="107"/>
      <c r="AC3" s="107"/>
      <c r="AD3" s="107"/>
      <c r="AE3" s="107"/>
      <c r="AF3" s="107"/>
    </row>
    <row r="4" spans="1:32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486"/>
      <c r="R4" s="486"/>
      <c r="S4" s="486"/>
      <c r="T4" s="486"/>
      <c r="U4" s="486"/>
      <c r="V4" s="486"/>
      <c r="W4" s="486"/>
      <c r="X4" s="486"/>
      <c r="Y4" s="486"/>
      <c r="Z4" s="107"/>
      <c r="AA4" s="107"/>
      <c r="AB4" s="107"/>
      <c r="AC4" s="107"/>
      <c r="AD4" s="107"/>
      <c r="AE4" s="107"/>
      <c r="AF4" s="107"/>
    </row>
    <row r="5" spans="1:32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486"/>
      <c r="R5" s="486"/>
      <c r="S5" s="486"/>
      <c r="T5" s="486"/>
      <c r="U5" s="486"/>
      <c r="V5" s="486"/>
      <c r="W5" s="486"/>
      <c r="X5" s="486"/>
      <c r="Y5" s="486"/>
      <c r="Z5" s="107"/>
      <c r="AA5" s="107"/>
      <c r="AB5" s="107"/>
      <c r="AC5" s="107"/>
      <c r="AD5" s="107"/>
      <c r="AE5" s="107"/>
      <c r="AF5" s="107"/>
    </row>
    <row r="6" spans="1:32" ht="16.5">
      <c r="A6" s="107"/>
      <c r="B6" s="107"/>
      <c r="C6" s="1039" t="s">
        <v>717</v>
      </c>
      <c r="D6" s="1039"/>
      <c r="E6" s="449"/>
      <c r="F6" s="449"/>
      <c r="G6" s="449"/>
      <c r="H6" s="449"/>
      <c r="I6" s="449"/>
      <c r="J6" s="449"/>
      <c r="K6" s="449"/>
      <c r="L6" s="449"/>
      <c r="M6" s="449"/>
      <c r="N6" s="107"/>
      <c r="O6" s="107"/>
      <c r="P6" s="107"/>
      <c r="Q6" s="486"/>
      <c r="R6" s="486"/>
      <c r="S6" s="486"/>
      <c r="T6" s="486"/>
      <c r="U6" s="486"/>
      <c r="V6" s="486"/>
      <c r="W6" s="486"/>
      <c r="X6" s="486"/>
      <c r="Y6" s="486"/>
      <c r="Z6" s="107"/>
      <c r="AA6" s="107"/>
      <c r="AB6" s="107"/>
      <c r="AC6" s="107"/>
      <c r="AD6" s="107"/>
      <c r="AE6" s="107"/>
      <c r="AF6" s="107"/>
    </row>
    <row r="7" spans="1:32" ht="16.5">
      <c r="A7" s="107"/>
      <c r="B7" s="107"/>
      <c r="C7" s="1038" t="s">
        <v>713</v>
      </c>
      <c r="D7" s="1038"/>
      <c r="E7" s="477"/>
      <c r="F7" s="477"/>
      <c r="G7" s="477"/>
      <c r="H7" s="477"/>
      <c r="I7" s="477"/>
      <c r="J7" s="477"/>
      <c r="K7" s="477"/>
      <c r="L7" s="477"/>
      <c r="M7" s="477"/>
      <c r="N7" s="107"/>
      <c r="O7" s="107"/>
      <c r="P7" s="107"/>
      <c r="Q7" s="486"/>
      <c r="R7" s="486"/>
      <c r="S7" s="486"/>
      <c r="T7" s="486"/>
      <c r="U7" s="486"/>
      <c r="V7" s="486"/>
      <c r="W7" s="486"/>
      <c r="X7" s="486"/>
      <c r="Y7" s="486"/>
      <c r="Z7" s="107"/>
      <c r="AA7" s="107"/>
      <c r="AB7" s="107"/>
      <c r="AC7" s="107"/>
      <c r="AD7" s="107"/>
      <c r="AE7" s="107"/>
      <c r="AF7" s="107"/>
    </row>
    <row r="8" spans="1:32" ht="16.5">
      <c r="A8" s="107"/>
      <c r="B8" s="107"/>
      <c r="C8" s="477"/>
      <c r="D8" s="494" t="s">
        <v>702</v>
      </c>
      <c r="E8" s="494" t="s">
        <v>703</v>
      </c>
      <c r="F8" s="494" t="s">
        <v>704</v>
      </c>
      <c r="G8" s="494" t="s">
        <v>705</v>
      </c>
      <c r="H8" s="494" t="s">
        <v>706</v>
      </c>
      <c r="I8" s="494" t="s">
        <v>707</v>
      </c>
      <c r="J8" s="494" t="s">
        <v>708</v>
      </c>
      <c r="K8" s="494" t="s">
        <v>709</v>
      </c>
      <c r="L8" s="494" t="s">
        <v>710</v>
      </c>
      <c r="M8" s="494" t="s">
        <v>711</v>
      </c>
      <c r="N8" s="501"/>
      <c r="O8" s="486"/>
      <c r="P8" s="1035" t="s">
        <v>717</v>
      </c>
      <c r="Q8" s="1035"/>
      <c r="R8" s="1036" t="s">
        <v>713</v>
      </c>
      <c r="S8" s="1036"/>
      <c r="T8" s="486"/>
      <c r="U8" s="486"/>
      <c r="V8" s="486"/>
      <c r="W8" s="486"/>
      <c r="X8" s="486"/>
      <c r="Y8" s="107"/>
      <c r="Z8" s="107"/>
      <c r="AA8" s="107"/>
      <c r="AB8" s="107"/>
      <c r="AC8" s="107"/>
      <c r="AD8" s="107"/>
      <c r="AE8" s="107"/>
      <c r="AF8" s="107"/>
    </row>
    <row r="9" spans="1:32">
      <c r="A9" s="107"/>
      <c r="B9" s="107"/>
      <c r="D9" t="str">
        <f>'女子リレ-入力'!I13</f>
        <v/>
      </c>
      <c r="E9">
        <f>'女子リレ-入力'!H13</f>
        <v>0</v>
      </c>
      <c r="G9" t="str">
        <f>R11</f>
        <v>0000</v>
      </c>
      <c r="H9" s="13" t="str">
        <f>CONCATENATE(Q10,P10)</f>
        <v>0*</v>
      </c>
      <c r="I9" s="13" t="str">
        <f>CONCATENATE(R10,P10)</f>
        <v>0*</v>
      </c>
      <c r="J9" s="13" t="str">
        <f>CONCATENATE(S10,P10)</f>
        <v>0*</v>
      </c>
      <c r="K9" s="13" t="str">
        <f>CONCATENATE(T10,P10)</f>
        <v>0*</v>
      </c>
      <c r="L9" s="13" t="str">
        <f>CONCATENATE(U10,P10)</f>
        <v>0*</v>
      </c>
      <c r="M9" s="13" t="str">
        <f>CONCATENATE(V10,P10)</f>
        <v>0*</v>
      </c>
      <c r="N9" s="17"/>
      <c r="O9" s="486"/>
      <c r="P9" s="486"/>
      <c r="Q9" s="486"/>
      <c r="R9" s="486"/>
      <c r="S9" s="486"/>
      <c r="T9" s="486"/>
      <c r="U9" s="486"/>
      <c r="V9" s="486"/>
      <c r="W9" s="486"/>
      <c r="X9" s="486"/>
      <c r="Y9" s="486"/>
      <c r="Z9" s="107"/>
      <c r="AA9" s="107"/>
      <c r="AB9" s="107"/>
      <c r="AC9" s="107"/>
      <c r="AD9" s="107"/>
      <c r="AE9" s="107"/>
      <c r="AF9" s="107"/>
    </row>
    <row r="10" spans="1:32">
      <c r="A10" s="107"/>
      <c r="B10" s="107"/>
      <c r="N10" s="107"/>
      <c r="O10" s="486"/>
      <c r="P10" s="488" t="s">
        <v>712</v>
      </c>
      <c r="Q10" s="489">
        <f>'女子リレ-入力'!E13</f>
        <v>0</v>
      </c>
      <c r="R10" s="489">
        <f>'女子リレ-入力'!E14</f>
        <v>0</v>
      </c>
      <c r="S10" s="489">
        <f>'女子リレ-入力'!E15</f>
        <v>0</v>
      </c>
      <c r="T10" s="489">
        <f>'女子リレ-入力'!E16</f>
        <v>0</v>
      </c>
      <c r="U10" s="489">
        <f>'女子リレ-入力'!E17</f>
        <v>0</v>
      </c>
      <c r="V10" s="489">
        <f>'女子リレ-入力'!E18</f>
        <v>0</v>
      </c>
      <c r="W10" s="489" t="s">
        <v>603</v>
      </c>
      <c r="X10" s="489" t="str">
        <f>'女子リレ-入力'!I13</f>
        <v/>
      </c>
      <c r="Y10" s="490" t="str">
        <f>CONCATENATE(W10,X10)</f>
        <v>03</v>
      </c>
      <c r="Z10" s="107"/>
      <c r="AA10" s="107"/>
      <c r="AB10" s="107"/>
      <c r="AC10" s="107"/>
      <c r="AD10" s="107"/>
      <c r="AE10" s="107"/>
      <c r="AF10" s="107"/>
    </row>
    <row r="11" spans="1:32" ht="16.5">
      <c r="A11" s="107"/>
      <c r="B11" s="107"/>
      <c r="C11" s="1037" t="s">
        <v>714</v>
      </c>
      <c r="D11" s="1037"/>
      <c r="E11" s="447"/>
      <c r="F11" s="447"/>
      <c r="G11" s="447"/>
      <c r="H11" s="447"/>
      <c r="I11" s="447"/>
      <c r="J11" s="447"/>
      <c r="K11" s="447"/>
      <c r="L11" s="447"/>
      <c r="M11" s="447"/>
      <c r="N11" s="107"/>
      <c r="O11" s="107"/>
      <c r="P11" s="489" t="s">
        <v>754</v>
      </c>
      <c r="Q11" s="489">
        <f>'女子リレ-入力'!I10</f>
        <v>0</v>
      </c>
      <c r="R11" s="492" t="str">
        <f>CONCATENATE(P11,Q11)</f>
        <v>0000</v>
      </c>
      <c r="S11" s="489"/>
      <c r="T11" s="489"/>
      <c r="U11" s="489"/>
      <c r="V11" s="489"/>
      <c r="W11" s="489"/>
      <c r="X11" s="489"/>
      <c r="Y11" s="489"/>
      <c r="Z11" s="107"/>
      <c r="AA11" s="107"/>
      <c r="AB11" s="107"/>
      <c r="AC11" s="107"/>
      <c r="AD11" s="107"/>
      <c r="AE11" s="107"/>
      <c r="AF11" s="107"/>
    </row>
    <row r="12" spans="1:32">
      <c r="A12" s="107"/>
      <c r="B12" s="107"/>
      <c r="C12" s="447"/>
      <c r="D12" s="495" t="s">
        <v>702</v>
      </c>
      <c r="E12" s="495" t="s">
        <v>703</v>
      </c>
      <c r="F12" s="495" t="s">
        <v>704</v>
      </c>
      <c r="G12" s="495" t="s">
        <v>705</v>
      </c>
      <c r="H12" s="495" t="s">
        <v>706</v>
      </c>
      <c r="I12" s="495" t="s">
        <v>707</v>
      </c>
      <c r="J12" s="495" t="s">
        <v>708</v>
      </c>
      <c r="K12" s="495" t="s">
        <v>709</v>
      </c>
      <c r="L12" s="495" t="s">
        <v>710</v>
      </c>
      <c r="M12" s="495" t="s">
        <v>711</v>
      </c>
      <c r="N12" s="501"/>
      <c r="O12" s="107"/>
      <c r="P12" s="107"/>
      <c r="Q12" s="486"/>
      <c r="R12" s="486"/>
      <c r="S12" s="486"/>
      <c r="T12" s="486"/>
      <c r="U12" s="486"/>
      <c r="V12" s="486"/>
      <c r="W12" s="486"/>
      <c r="X12" s="486"/>
      <c r="Y12" s="486"/>
      <c r="Z12" s="107"/>
      <c r="AA12" s="107"/>
      <c r="AB12" s="107"/>
      <c r="AC12" s="107"/>
      <c r="AD12" s="107"/>
      <c r="AE12" s="107"/>
      <c r="AF12" s="107"/>
    </row>
    <row r="13" spans="1:32" ht="16.5">
      <c r="A13" s="107"/>
      <c r="B13" s="107"/>
      <c r="D13" t="str">
        <f>'女子リレ-入力'!I44</f>
        <v/>
      </c>
      <c r="E13">
        <f>'女子リレ-入力'!H44</f>
        <v>0</v>
      </c>
      <c r="G13" t="str">
        <f>R16</f>
        <v>0000</v>
      </c>
      <c r="H13" s="13" t="str">
        <f>CONCATENATE(Q15,P15)</f>
        <v>0*</v>
      </c>
      <c r="I13" s="13" t="str">
        <f>CONCATENATE(R15,P15)</f>
        <v>0*</v>
      </c>
      <c r="J13" s="13" t="str">
        <f>CONCATENATE(S15,P15)</f>
        <v>0*</v>
      </c>
      <c r="K13" s="13" t="str">
        <f>CONCATENATE(T15,P15)</f>
        <v>0*</v>
      </c>
      <c r="L13" s="13" t="str">
        <f>CONCATENATE(U15,P15)</f>
        <v>0*</v>
      </c>
      <c r="M13" s="13" t="str">
        <f>CONCATENATE(V15,P15)</f>
        <v>0*</v>
      </c>
      <c r="N13" s="17"/>
      <c r="O13" s="107"/>
      <c r="P13" s="1035" t="s">
        <v>717</v>
      </c>
      <c r="Q13" s="1035"/>
      <c r="R13" s="1036" t="s">
        <v>714</v>
      </c>
      <c r="S13" s="1036"/>
      <c r="T13" s="486"/>
      <c r="U13" s="486"/>
      <c r="V13" s="486"/>
      <c r="W13" s="486"/>
      <c r="X13" s="486"/>
      <c r="Y13" s="486"/>
      <c r="Z13" s="107"/>
      <c r="AA13" s="107"/>
      <c r="AB13" s="107"/>
      <c r="AC13" s="107"/>
      <c r="AD13" s="107"/>
      <c r="AE13" s="107"/>
      <c r="AF13" s="107"/>
    </row>
    <row r="14" spans="1:32">
      <c r="A14" s="107"/>
      <c r="B14" s="107"/>
      <c r="N14" s="107"/>
      <c r="O14" s="107"/>
      <c r="P14" s="107"/>
      <c r="Q14" s="486"/>
      <c r="R14" s="486"/>
      <c r="S14" s="486"/>
      <c r="T14" s="486"/>
      <c r="U14" s="486"/>
      <c r="V14" s="486"/>
      <c r="W14" s="486"/>
      <c r="X14" s="486"/>
      <c r="Y14" s="486"/>
      <c r="Z14" s="107"/>
      <c r="AA14" s="107"/>
      <c r="AB14" s="107"/>
      <c r="AC14" s="107"/>
      <c r="AD14" s="107"/>
      <c r="AE14" s="107"/>
      <c r="AF14" s="107"/>
    </row>
    <row r="15" spans="1:32">
      <c r="A15" s="107"/>
      <c r="B15" s="107"/>
      <c r="N15" s="107"/>
      <c r="O15" s="107"/>
      <c r="P15" s="488" t="s">
        <v>712</v>
      </c>
      <c r="Q15" s="489">
        <f>'女子リレ-入力'!E44</f>
        <v>0</v>
      </c>
      <c r="R15" s="489">
        <f>'女子リレ-入力'!E45</f>
        <v>0</v>
      </c>
      <c r="S15" s="489">
        <f>'女子リレ-入力'!E46</f>
        <v>0</v>
      </c>
      <c r="T15" s="489">
        <f>'女子リレ-入力'!E47</f>
        <v>0</v>
      </c>
      <c r="U15" s="489">
        <f>'女子リレ-入力'!E48</f>
        <v>0</v>
      </c>
      <c r="V15" s="489">
        <f>'女子リレ-入力'!E49</f>
        <v>0</v>
      </c>
      <c r="W15" s="489" t="s">
        <v>603</v>
      </c>
      <c r="X15" s="489" t="str">
        <f>'女子リレ-入力'!I44</f>
        <v/>
      </c>
      <c r="Y15" s="490" t="str">
        <f>CONCATENATE(W15,X15)</f>
        <v>03</v>
      </c>
      <c r="Z15" s="107"/>
      <c r="AA15" s="107"/>
      <c r="AB15" s="107"/>
      <c r="AC15" s="107"/>
      <c r="AD15" s="107"/>
      <c r="AE15" s="107"/>
      <c r="AF15" s="107"/>
    </row>
    <row r="16" spans="1:32" ht="16.5">
      <c r="A16" s="107"/>
      <c r="B16" s="107"/>
      <c r="C16" s="1040" t="s">
        <v>718</v>
      </c>
      <c r="D16" s="1040"/>
      <c r="E16" s="344"/>
      <c r="F16" s="344"/>
      <c r="G16" s="344"/>
      <c r="H16" s="344"/>
      <c r="I16" s="344"/>
      <c r="J16" s="344"/>
      <c r="K16" s="344"/>
      <c r="L16" s="344"/>
      <c r="M16" s="344"/>
      <c r="N16" s="107"/>
      <c r="O16" s="107"/>
      <c r="P16" s="489" t="s">
        <v>754</v>
      </c>
      <c r="Q16" s="489">
        <f>'女子リレ-入力'!I40</f>
        <v>0</v>
      </c>
      <c r="R16" s="492" t="str">
        <f>CONCATENATE(P16,Q16)</f>
        <v>0000</v>
      </c>
      <c r="S16" s="489"/>
      <c r="T16" s="489"/>
      <c r="U16" s="489"/>
      <c r="V16" s="489"/>
      <c r="W16" s="489"/>
      <c r="X16" s="489"/>
      <c r="Y16" s="489"/>
      <c r="Z16" s="107"/>
      <c r="AA16" s="107"/>
      <c r="AB16" s="107"/>
      <c r="AC16" s="107"/>
      <c r="AD16" s="107"/>
      <c r="AE16" s="107"/>
      <c r="AF16" s="107"/>
    </row>
    <row r="17" spans="1:32" ht="16.5">
      <c r="A17" s="107"/>
      <c r="B17" s="107"/>
      <c r="C17" s="1038" t="s">
        <v>713</v>
      </c>
      <c r="D17" s="1038"/>
      <c r="E17" s="477"/>
      <c r="F17" s="477"/>
      <c r="G17" s="477"/>
      <c r="H17" s="477"/>
      <c r="I17" s="477"/>
      <c r="J17" s="477"/>
      <c r="K17" s="477"/>
      <c r="L17" s="477"/>
      <c r="M17" s="477"/>
      <c r="N17" s="107"/>
      <c r="O17" s="107"/>
      <c r="P17" s="107"/>
      <c r="Q17" s="486"/>
      <c r="R17" s="486"/>
      <c r="S17" s="486"/>
      <c r="T17" s="486"/>
      <c r="U17" s="486"/>
      <c r="V17" s="486"/>
      <c r="W17" s="486"/>
      <c r="X17" s="486"/>
      <c r="Y17" s="486"/>
      <c r="Z17" s="107"/>
      <c r="AA17" s="107"/>
      <c r="AB17" s="107"/>
      <c r="AC17" s="107"/>
      <c r="AD17" s="107"/>
      <c r="AE17" s="107"/>
      <c r="AF17" s="107"/>
    </row>
    <row r="18" spans="1:32">
      <c r="A18" s="107"/>
      <c r="B18" s="107"/>
      <c r="C18" s="477"/>
      <c r="D18" s="494" t="s">
        <v>702</v>
      </c>
      <c r="E18" s="494" t="s">
        <v>703</v>
      </c>
      <c r="F18" s="494" t="s">
        <v>704</v>
      </c>
      <c r="G18" s="494" t="s">
        <v>705</v>
      </c>
      <c r="H18" s="494" t="s">
        <v>706</v>
      </c>
      <c r="I18" s="494" t="s">
        <v>707</v>
      </c>
      <c r="J18" s="494" t="s">
        <v>708</v>
      </c>
      <c r="K18" s="494" t="s">
        <v>709</v>
      </c>
      <c r="L18" s="494" t="s">
        <v>710</v>
      </c>
      <c r="M18" s="494" t="s">
        <v>711</v>
      </c>
      <c r="N18" s="501"/>
      <c r="O18" s="107"/>
      <c r="P18" s="107"/>
      <c r="Q18" s="486"/>
      <c r="R18" s="486"/>
      <c r="S18" s="486"/>
      <c r="T18" s="486"/>
      <c r="U18" s="486"/>
      <c r="V18" s="486"/>
      <c r="W18" s="486"/>
      <c r="X18" s="486"/>
      <c r="Y18" s="486"/>
      <c r="Z18" s="107"/>
      <c r="AA18" s="107"/>
      <c r="AB18" s="107"/>
      <c r="AC18" s="107"/>
      <c r="AD18" s="107"/>
      <c r="AE18" s="107"/>
      <c r="AF18" s="107"/>
    </row>
    <row r="19" spans="1:32" ht="16.5">
      <c r="A19" s="107"/>
      <c r="B19" s="107"/>
      <c r="D19" t="str">
        <f>'女子リレ-入力'!U13</f>
        <v/>
      </c>
      <c r="E19">
        <f>'女子リレ-入力'!T13</f>
        <v>0</v>
      </c>
      <c r="G19" t="str">
        <f>R24</f>
        <v>000</v>
      </c>
      <c r="H19" s="13" t="str">
        <f>CONCATENATE(Q23,P23)</f>
        <v>0*</v>
      </c>
      <c r="I19" s="13" t="str">
        <f>CONCATENATE(R23,P23)</f>
        <v>0*</v>
      </c>
      <c r="J19" s="13" t="str">
        <f>CONCATENATE(S23,P23)</f>
        <v>0*</v>
      </c>
      <c r="K19" s="13" t="str">
        <f>CONCATENATE(T23,P23)</f>
        <v>0*</v>
      </c>
      <c r="L19" s="13" t="str">
        <f>CONCATENATE(U23,P23)</f>
        <v>0*</v>
      </c>
      <c r="M19" s="13" t="str">
        <f>CONCATENATE(V23,P23)</f>
        <v>0*</v>
      </c>
      <c r="N19" s="17"/>
      <c r="O19" s="107"/>
      <c r="P19" s="1035" t="s">
        <v>718</v>
      </c>
      <c r="Q19" s="1035"/>
      <c r="R19" s="1036" t="s">
        <v>713</v>
      </c>
      <c r="S19" s="1036"/>
      <c r="T19" s="486"/>
      <c r="U19" s="486"/>
      <c r="V19" s="486"/>
      <c r="W19" s="486"/>
      <c r="X19" s="486"/>
      <c r="Y19" s="486"/>
      <c r="Z19" s="107"/>
      <c r="AA19" s="107"/>
      <c r="AB19" s="107"/>
      <c r="AC19" s="107"/>
      <c r="AD19" s="107"/>
      <c r="AE19" s="107"/>
      <c r="AF19" s="107"/>
    </row>
    <row r="20" spans="1:32">
      <c r="A20" s="107"/>
      <c r="B20" s="107"/>
      <c r="N20" s="107"/>
      <c r="O20" s="107"/>
      <c r="P20" s="107"/>
      <c r="Q20" s="486"/>
      <c r="R20" s="486"/>
      <c r="S20" s="486"/>
      <c r="T20" s="486"/>
      <c r="U20" s="486"/>
      <c r="V20" s="486"/>
      <c r="W20" s="486"/>
      <c r="X20" s="486"/>
      <c r="Y20" s="486"/>
      <c r="Z20" s="107"/>
      <c r="AA20" s="107"/>
      <c r="AB20" s="107"/>
      <c r="AC20" s="107"/>
      <c r="AD20" s="107"/>
      <c r="AE20" s="107"/>
      <c r="AF20" s="107"/>
    </row>
    <row r="21" spans="1:32" ht="16.5">
      <c r="A21" s="107"/>
      <c r="B21" s="107"/>
      <c r="C21" s="1037" t="s">
        <v>714</v>
      </c>
      <c r="D21" s="1037"/>
      <c r="E21" s="447"/>
      <c r="F21" s="447"/>
      <c r="G21" s="447"/>
      <c r="H21" s="447"/>
      <c r="I21" s="447"/>
      <c r="J21" s="447"/>
      <c r="K21" s="447"/>
      <c r="L21" s="447"/>
      <c r="M21" s="447"/>
      <c r="N21" s="107"/>
      <c r="O21" s="107"/>
      <c r="P21" s="107"/>
      <c r="Q21" s="486"/>
      <c r="R21" s="486"/>
      <c r="S21" s="486"/>
      <c r="T21" s="486"/>
      <c r="U21" s="486"/>
      <c r="V21" s="486"/>
      <c r="W21" s="486"/>
      <c r="X21" s="486"/>
      <c r="Y21" s="486"/>
      <c r="Z21" s="107"/>
      <c r="AA21" s="107"/>
      <c r="AB21" s="107"/>
      <c r="AC21" s="107"/>
      <c r="AD21" s="107"/>
      <c r="AE21" s="107"/>
      <c r="AF21" s="107"/>
    </row>
    <row r="22" spans="1:32">
      <c r="A22" s="107"/>
      <c r="B22" s="107"/>
      <c r="C22" s="447"/>
      <c r="D22" s="495" t="s">
        <v>702</v>
      </c>
      <c r="E22" s="495" t="s">
        <v>703</v>
      </c>
      <c r="F22" s="495" t="s">
        <v>704</v>
      </c>
      <c r="G22" s="495" t="s">
        <v>705</v>
      </c>
      <c r="H22" s="495" t="s">
        <v>706</v>
      </c>
      <c r="I22" s="495" t="s">
        <v>707</v>
      </c>
      <c r="J22" s="495" t="s">
        <v>708</v>
      </c>
      <c r="K22" s="495" t="s">
        <v>709</v>
      </c>
      <c r="L22" s="495" t="s">
        <v>710</v>
      </c>
      <c r="M22" s="495" t="s">
        <v>711</v>
      </c>
      <c r="N22" s="501"/>
      <c r="O22" s="107"/>
      <c r="P22" s="502"/>
      <c r="Q22" s="486"/>
      <c r="R22" s="486"/>
      <c r="S22" s="486"/>
      <c r="T22" s="486"/>
      <c r="U22" s="486"/>
      <c r="V22" s="486"/>
      <c r="W22" s="486"/>
      <c r="X22" s="486"/>
      <c r="Y22" s="503"/>
      <c r="Z22" s="107"/>
      <c r="AA22" s="107"/>
      <c r="AB22" s="107"/>
      <c r="AC22" s="107"/>
      <c r="AD22" s="107"/>
      <c r="AE22" s="107"/>
      <c r="AF22" s="107"/>
    </row>
    <row r="23" spans="1:32">
      <c r="A23" s="107"/>
      <c r="B23" s="107"/>
      <c r="D23" t="str">
        <f>'女子リレ-入力'!U44</f>
        <v/>
      </c>
      <c r="E23">
        <f>'女子リレ-入力'!T44</f>
        <v>0</v>
      </c>
      <c r="G23" t="str">
        <f>R29</f>
        <v>000</v>
      </c>
      <c r="H23" s="13" t="str">
        <f>CONCATENATE(Q28,P28)</f>
        <v>0*</v>
      </c>
      <c r="I23" s="13" t="str">
        <f>CONCATENATE(R28,P28)</f>
        <v>0*</v>
      </c>
      <c r="J23" s="13" t="str">
        <f>CONCATENATE(S28,P28)</f>
        <v>0*</v>
      </c>
      <c r="K23" s="13" t="str">
        <f>CONCATENATE(T28,P28)</f>
        <v>0*</v>
      </c>
      <c r="L23" s="13" t="str">
        <f>CONCATENATE(U28,P28)</f>
        <v>0*</v>
      </c>
      <c r="M23" s="13" t="str">
        <f>CONCATENATE(V28,P28)</f>
        <v>0*</v>
      </c>
      <c r="N23" s="17"/>
      <c r="O23" s="107"/>
      <c r="P23" s="488" t="s">
        <v>712</v>
      </c>
      <c r="Q23" s="489">
        <f>'女子リレ-入力'!Q13</f>
        <v>0</v>
      </c>
      <c r="R23" s="489">
        <f>'女子リレ-入力'!Q14</f>
        <v>0</v>
      </c>
      <c r="S23" s="489">
        <f>'女子リレ-入力'!Q15</f>
        <v>0</v>
      </c>
      <c r="T23" s="489">
        <f>'女子リレ-入力'!Q16</f>
        <v>0</v>
      </c>
      <c r="U23" s="489">
        <f>'女子リレ-入力'!Q17</f>
        <v>0</v>
      </c>
      <c r="V23" s="489">
        <f>'女子リレ-入力'!Q18</f>
        <v>0</v>
      </c>
      <c r="W23" s="489" t="s">
        <v>603</v>
      </c>
      <c r="X23" s="489" t="str">
        <f>'女子リレ-入力'!U13</f>
        <v/>
      </c>
      <c r="Y23" s="490" t="str">
        <f>CONCATENATE(W23,X23)</f>
        <v>03</v>
      </c>
      <c r="Z23" s="107"/>
      <c r="AA23" s="107"/>
      <c r="AB23" s="107"/>
      <c r="AC23" s="107"/>
      <c r="AD23" s="107"/>
      <c r="AE23" s="107"/>
      <c r="AF23" s="107"/>
    </row>
    <row r="24" spans="1:32">
      <c r="A24" s="107"/>
      <c r="B24" s="107"/>
      <c r="N24" s="107"/>
      <c r="O24" s="107"/>
      <c r="P24" s="489" t="s">
        <v>755</v>
      </c>
      <c r="Q24" s="489">
        <f>'女子リレ-入力'!U10</f>
        <v>0</v>
      </c>
      <c r="R24" s="492" t="str">
        <f>CONCATENATE(P24,Q24)</f>
        <v>000</v>
      </c>
      <c r="S24" s="489"/>
      <c r="T24" s="489"/>
      <c r="U24" s="489"/>
      <c r="V24" s="489"/>
      <c r="W24" s="489"/>
      <c r="X24" s="489"/>
      <c r="Y24" s="489"/>
      <c r="Z24" s="107"/>
      <c r="AA24" s="107"/>
      <c r="AB24" s="107"/>
      <c r="AC24" s="107"/>
      <c r="AD24" s="107"/>
      <c r="AE24" s="107"/>
      <c r="AF24" s="107"/>
    </row>
    <row r="25" spans="1:32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486"/>
      <c r="R25" s="486"/>
      <c r="S25" s="486"/>
      <c r="T25" s="486"/>
      <c r="U25" s="486"/>
      <c r="V25" s="486"/>
      <c r="W25" s="486"/>
      <c r="X25" s="486"/>
      <c r="Y25" s="486"/>
      <c r="Z25" s="107"/>
      <c r="AA25" s="107"/>
      <c r="AB25" s="107"/>
      <c r="AC25" s="107"/>
      <c r="AD25" s="107"/>
      <c r="AE25" s="107"/>
      <c r="AF25" s="107"/>
    </row>
    <row r="26" spans="1:32" ht="16.5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35" t="s">
        <v>718</v>
      </c>
      <c r="Q26" s="1035"/>
      <c r="R26" s="1036" t="s">
        <v>714</v>
      </c>
      <c r="S26" s="1036"/>
      <c r="T26" s="486"/>
      <c r="U26" s="486"/>
      <c r="V26" s="486"/>
      <c r="W26" s="486"/>
      <c r="X26" s="486"/>
      <c r="Y26" s="486"/>
      <c r="Z26" s="107"/>
      <c r="AA26" s="107"/>
      <c r="AB26" s="107"/>
      <c r="AC26" s="107"/>
      <c r="AD26" s="107"/>
      <c r="AE26" s="107"/>
      <c r="AF26" s="107"/>
    </row>
    <row r="27" spans="1:32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486"/>
      <c r="R27" s="486"/>
      <c r="S27" s="486"/>
      <c r="T27" s="486"/>
      <c r="U27" s="486"/>
      <c r="V27" s="486"/>
      <c r="W27" s="486"/>
      <c r="X27" s="486"/>
      <c r="Y27" s="486"/>
      <c r="Z27" s="107"/>
      <c r="AA27" s="107"/>
      <c r="AB27" s="107"/>
      <c r="AC27" s="107"/>
      <c r="AD27" s="107"/>
      <c r="AE27" s="107"/>
      <c r="AF27" s="107"/>
    </row>
    <row r="28" spans="1:32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488" t="s">
        <v>712</v>
      </c>
      <c r="Q28" s="489">
        <f>'女子リレ-入力'!Q44</f>
        <v>0</v>
      </c>
      <c r="R28" s="489">
        <f>'女子リレ-入力'!Q45</f>
        <v>0</v>
      </c>
      <c r="S28" s="489">
        <f>'女子リレ-入力'!Q46</f>
        <v>0</v>
      </c>
      <c r="T28" s="489">
        <f>'女子リレ-入力'!Q47</f>
        <v>0</v>
      </c>
      <c r="U28" s="489">
        <f>'女子リレ-入力'!Q48</f>
        <v>0</v>
      </c>
      <c r="V28" s="489">
        <f>'女子リレ-入力'!Q49</f>
        <v>0</v>
      </c>
      <c r="W28" s="489" t="s">
        <v>603</v>
      </c>
      <c r="X28" s="493" t="str">
        <f>'女子リレ-入力'!U44</f>
        <v/>
      </c>
      <c r="Y28" s="490" t="str">
        <f>CONCATENATE(W28,X28)</f>
        <v>03</v>
      </c>
      <c r="Z28" s="107"/>
      <c r="AA28" s="107"/>
      <c r="AB28" s="107"/>
      <c r="AC28" s="107"/>
      <c r="AD28" s="107"/>
      <c r="AE28" s="107"/>
      <c r="AF28" s="107"/>
    </row>
    <row r="29" spans="1:32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489" t="s">
        <v>755</v>
      </c>
      <c r="Q29" s="489">
        <f>'女子リレ-入力'!U40</f>
        <v>0</v>
      </c>
      <c r="R29" s="492" t="str">
        <f>CONCATENATE(P29,Q29)</f>
        <v>000</v>
      </c>
      <c r="S29" s="489"/>
      <c r="T29" s="489"/>
      <c r="U29" s="489"/>
      <c r="V29" s="489"/>
      <c r="W29" s="489"/>
      <c r="X29" s="489"/>
      <c r="Y29" s="489"/>
      <c r="Z29" s="107"/>
      <c r="AA29" s="107"/>
      <c r="AB29" s="107"/>
      <c r="AC29" s="107"/>
      <c r="AD29" s="107"/>
      <c r="AE29" s="107"/>
      <c r="AF29" s="107"/>
    </row>
    <row r="30" spans="1:32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486"/>
      <c r="R30" s="486"/>
      <c r="S30" s="486"/>
      <c r="T30" s="486"/>
      <c r="U30" s="486"/>
      <c r="V30" s="486"/>
      <c r="W30" s="486"/>
      <c r="X30" s="486"/>
      <c r="Y30" s="486"/>
      <c r="Z30" s="107"/>
      <c r="AA30" s="107"/>
      <c r="AB30" s="107"/>
      <c r="AC30" s="107"/>
      <c r="AD30" s="107"/>
      <c r="AE30" s="107"/>
      <c r="AF30" s="107"/>
    </row>
    <row r="31" spans="1:32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486"/>
      <c r="R31" s="486"/>
      <c r="S31" s="486"/>
      <c r="T31" s="486"/>
      <c r="U31" s="486"/>
      <c r="V31" s="486"/>
      <c r="W31" s="486"/>
      <c r="X31" s="486"/>
      <c r="Y31" s="486"/>
      <c r="Z31" s="107"/>
      <c r="AA31" s="107"/>
      <c r="AB31" s="107"/>
      <c r="AC31" s="107"/>
      <c r="AD31" s="107"/>
      <c r="AE31" s="107"/>
      <c r="AF31" s="107"/>
    </row>
    <row r="32" spans="1:3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486"/>
      <c r="R32" s="486"/>
      <c r="S32" s="486"/>
      <c r="T32" s="486"/>
      <c r="U32" s="486"/>
      <c r="V32" s="486"/>
      <c r="W32" s="486"/>
      <c r="X32" s="486"/>
      <c r="Y32" s="486"/>
      <c r="Z32" s="107"/>
      <c r="AA32" s="107"/>
      <c r="AB32" s="107"/>
      <c r="AC32" s="107"/>
      <c r="AD32" s="107"/>
      <c r="AE32" s="107"/>
      <c r="AF32" s="107"/>
    </row>
    <row r="33" spans="1:32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486"/>
      <c r="R33" s="486"/>
      <c r="S33" s="486"/>
      <c r="T33" s="486"/>
      <c r="U33" s="486"/>
      <c r="V33" s="486"/>
      <c r="W33" s="486"/>
      <c r="X33" s="486"/>
      <c r="Y33" s="486"/>
      <c r="Z33" s="107"/>
      <c r="AA33" s="107"/>
      <c r="AB33" s="107"/>
      <c r="AC33" s="107"/>
      <c r="AD33" s="107"/>
      <c r="AE33" s="107"/>
      <c r="AF33" s="107"/>
    </row>
    <row r="34" spans="1:32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486"/>
      <c r="R34" s="486"/>
      <c r="S34" s="486"/>
      <c r="T34" s="486"/>
      <c r="U34" s="486"/>
      <c r="V34" s="486"/>
      <c r="W34" s="486"/>
      <c r="X34" s="486"/>
      <c r="Y34" s="486"/>
      <c r="Z34" s="107"/>
      <c r="AA34" s="107"/>
      <c r="AB34" s="107"/>
      <c r="AC34" s="107"/>
      <c r="AD34" s="107"/>
      <c r="AE34" s="107"/>
      <c r="AF34" s="107"/>
    </row>
    <row r="35" spans="1:3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486"/>
      <c r="R35" s="486"/>
      <c r="S35" s="486"/>
      <c r="T35" s="486"/>
      <c r="U35" s="486"/>
      <c r="V35" s="486"/>
      <c r="W35" s="486"/>
      <c r="X35" s="486"/>
      <c r="Y35" s="486"/>
      <c r="Z35" s="107"/>
      <c r="AA35" s="107"/>
      <c r="AB35" s="107"/>
      <c r="AC35" s="107"/>
      <c r="AD35" s="107"/>
      <c r="AE35" s="107"/>
      <c r="AF35" s="107"/>
    </row>
    <row r="36" spans="1:32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486"/>
      <c r="S36" s="486"/>
      <c r="T36" s="486"/>
      <c r="U36" s="486"/>
      <c r="V36" s="486"/>
      <c r="W36" s="486"/>
      <c r="X36" s="486"/>
      <c r="Y36" s="486"/>
      <c r="Z36" s="107"/>
      <c r="AA36" s="107"/>
      <c r="AB36" s="107"/>
      <c r="AC36" s="107"/>
      <c r="AD36" s="107"/>
      <c r="AE36" s="107"/>
      <c r="AF36" s="107"/>
    </row>
    <row r="37" spans="1:32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486"/>
      <c r="S37" s="486"/>
      <c r="T37" s="486"/>
      <c r="U37" s="486"/>
      <c r="V37" s="486"/>
      <c r="W37" s="486"/>
      <c r="X37" s="486"/>
      <c r="Y37" s="486"/>
      <c r="Z37" s="107"/>
      <c r="AA37" s="107"/>
      <c r="AB37" s="107"/>
      <c r="AC37" s="107"/>
      <c r="AD37" s="107"/>
      <c r="AE37" s="107"/>
      <c r="AF37" s="107"/>
    </row>
    <row r="38" spans="1:32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486"/>
      <c r="S38" s="486"/>
      <c r="T38" s="486"/>
      <c r="U38" s="486"/>
      <c r="V38" s="486"/>
      <c r="W38" s="486"/>
      <c r="X38" s="486"/>
      <c r="Y38" s="486"/>
      <c r="Z38" s="107"/>
      <c r="AA38" s="107"/>
      <c r="AB38" s="107"/>
      <c r="AC38" s="107"/>
      <c r="AD38" s="107"/>
      <c r="AE38" s="107"/>
      <c r="AF38" s="107"/>
    </row>
    <row r="39" spans="1:32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486"/>
      <c r="S39" s="486"/>
      <c r="T39" s="486"/>
      <c r="U39" s="486"/>
      <c r="V39" s="486"/>
      <c r="W39" s="486"/>
      <c r="X39" s="486"/>
      <c r="Y39" s="486"/>
      <c r="Z39" s="107"/>
      <c r="AA39" s="107"/>
      <c r="AB39" s="107"/>
      <c r="AC39" s="107"/>
      <c r="AD39" s="107"/>
      <c r="AE39" s="107"/>
      <c r="AF39" s="107"/>
    </row>
    <row r="40" spans="1:32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486"/>
      <c r="S40" s="486"/>
      <c r="T40" s="486"/>
      <c r="U40" s="486"/>
      <c r="V40" s="486"/>
      <c r="W40" s="486"/>
      <c r="X40" s="486"/>
      <c r="Y40" s="486"/>
      <c r="Z40" s="107"/>
      <c r="AA40" s="107"/>
      <c r="AB40" s="107"/>
      <c r="AC40" s="107"/>
      <c r="AD40" s="107"/>
      <c r="AE40" s="107"/>
      <c r="AF40" s="107"/>
    </row>
    <row r="41" spans="1:32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486"/>
      <c r="R41" s="486"/>
      <c r="S41" s="486"/>
      <c r="T41" s="486"/>
      <c r="U41" s="486"/>
      <c r="V41" s="486"/>
      <c r="W41" s="486"/>
      <c r="X41" s="486"/>
      <c r="Y41" s="486"/>
      <c r="Z41" s="107"/>
      <c r="AA41" s="107"/>
      <c r="AB41" s="107"/>
      <c r="AC41" s="107"/>
      <c r="AD41" s="107"/>
      <c r="AE41" s="107"/>
      <c r="AF41" s="107"/>
    </row>
    <row r="42" spans="1:32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486"/>
      <c r="R42" s="486"/>
      <c r="S42" s="486"/>
      <c r="T42" s="486"/>
      <c r="U42" s="486"/>
      <c r="V42" s="486"/>
      <c r="W42" s="486"/>
      <c r="X42" s="486"/>
      <c r="Y42" s="486"/>
      <c r="Z42" s="107"/>
      <c r="AA42" s="107"/>
      <c r="AB42" s="107"/>
      <c r="AC42" s="107"/>
      <c r="AD42" s="107"/>
      <c r="AE42" s="107"/>
      <c r="AF42" s="107"/>
    </row>
    <row r="43" spans="1:32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486"/>
      <c r="R43" s="486"/>
      <c r="S43" s="486"/>
      <c r="T43" s="486"/>
      <c r="U43" s="486"/>
      <c r="V43" s="486"/>
      <c r="W43" s="486"/>
      <c r="X43" s="486"/>
      <c r="Y43" s="486"/>
      <c r="Z43" s="107"/>
      <c r="AA43" s="107"/>
      <c r="AB43" s="107"/>
      <c r="AC43" s="107"/>
      <c r="AD43" s="107"/>
      <c r="AE43" s="107"/>
      <c r="AF43" s="107"/>
    </row>
    <row r="44" spans="1:32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486"/>
      <c r="R44" s="486"/>
      <c r="S44" s="486"/>
      <c r="T44" s="486"/>
      <c r="U44" s="486"/>
      <c r="V44" s="486"/>
      <c r="W44" s="486"/>
      <c r="X44" s="486"/>
      <c r="Y44" s="486"/>
      <c r="Z44" s="107"/>
      <c r="AA44" s="107"/>
      <c r="AB44" s="107"/>
      <c r="AC44" s="107"/>
      <c r="AD44" s="107"/>
      <c r="AE44" s="107"/>
      <c r="AF44" s="107"/>
    </row>
    <row r="45" spans="1:32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486"/>
      <c r="R45" s="486"/>
      <c r="S45" s="486"/>
      <c r="T45" s="486"/>
      <c r="U45" s="486"/>
      <c r="V45" s="486"/>
      <c r="W45" s="486"/>
      <c r="X45" s="486"/>
      <c r="Y45" s="486"/>
      <c r="Z45" s="107"/>
      <c r="AA45" s="107"/>
      <c r="AB45" s="107"/>
      <c r="AC45" s="107"/>
      <c r="AD45" s="107"/>
      <c r="AE45" s="107"/>
      <c r="AF45" s="107"/>
    </row>
    <row r="46" spans="1:32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486"/>
      <c r="R46" s="486"/>
      <c r="S46" s="486"/>
      <c r="T46" s="486"/>
      <c r="U46" s="486"/>
      <c r="V46" s="486"/>
      <c r="W46" s="486"/>
      <c r="X46" s="486"/>
      <c r="Y46" s="486"/>
      <c r="Z46" s="107"/>
      <c r="AA46" s="107"/>
      <c r="AB46" s="107"/>
      <c r="AC46" s="107"/>
      <c r="AD46" s="107"/>
      <c r="AE46" s="107"/>
      <c r="AF46" s="107"/>
    </row>
    <row r="47" spans="1:32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486"/>
      <c r="R47" s="486"/>
      <c r="S47" s="486"/>
      <c r="T47" s="486"/>
      <c r="U47" s="486"/>
      <c r="V47" s="486"/>
      <c r="W47" s="486"/>
      <c r="X47" s="486"/>
      <c r="Y47" s="486"/>
      <c r="Z47" s="107"/>
      <c r="AA47" s="107"/>
      <c r="AB47" s="107"/>
      <c r="AC47" s="107"/>
      <c r="AD47" s="107"/>
      <c r="AE47" s="107"/>
      <c r="AF47" s="107"/>
    </row>
    <row r="48" spans="1:32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486"/>
      <c r="R48" s="486"/>
      <c r="S48" s="486"/>
      <c r="T48" s="486"/>
      <c r="U48" s="486"/>
      <c r="V48" s="486"/>
      <c r="W48" s="486"/>
      <c r="X48" s="486"/>
      <c r="Y48" s="486"/>
      <c r="Z48" s="107"/>
      <c r="AA48" s="107"/>
      <c r="AB48" s="107"/>
      <c r="AC48" s="107"/>
      <c r="AD48" s="107"/>
      <c r="AE48" s="107"/>
      <c r="AF48" s="107"/>
    </row>
    <row r="49" spans="1:32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486"/>
      <c r="R49" s="486"/>
      <c r="S49" s="486"/>
      <c r="T49" s="486"/>
      <c r="U49" s="486"/>
      <c r="V49" s="486"/>
      <c r="W49" s="486"/>
      <c r="X49" s="486"/>
      <c r="Y49" s="486"/>
      <c r="Z49" s="107"/>
      <c r="AA49" s="107"/>
      <c r="AB49" s="107"/>
      <c r="AC49" s="107"/>
      <c r="AD49" s="107"/>
      <c r="AE49" s="107"/>
      <c r="AF49" s="107"/>
    </row>
    <row r="50" spans="1:32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486"/>
      <c r="R50" s="486"/>
      <c r="S50" s="486"/>
      <c r="T50" s="486"/>
      <c r="U50" s="486"/>
      <c r="V50" s="486"/>
      <c r="W50" s="486"/>
      <c r="X50" s="486"/>
      <c r="Y50" s="486"/>
      <c r="Z50" s="107"/>
      <c r="AA50" s="107"/>
      <c r="AB50" s="107"/>
      <c r="AC50" s="107"/>
      <c r="AD50" s="107"/>
      <c r="AE50" s="107"/>
      <c r="AF50" s="107"/>
    </row>
    <row r="51" spans="1:32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486"/>
      <c r="R51" s="486"/>
      <c r="S51" s="486"/>
      <c r="T51" s="486"/>
      <c r="U51" s="486"/>
      <c r="V51" s="486"/>
      <c r="W51" s="486"/>
      <c r="X51" s="486"/>
      <c r="Y51" s="486"/>
      <c r="Z51" s="107"/>
      <c r="AA51" s="107"/>
      <c r="AB51" s="107"/>
      <c r="AC51" s="107"/>
      <c r="AD51" s="107"/>
      <c r="AE51" s="107"/>
      <c r="AF51" s="107"/>
    </row>
    <row r="52" spans="1:32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486"/>
      <c r="R52" s="486"/>
      <c r="S52" s="486"/>
      <c r="T52" s="486"/>
      <c r="U52" s="486"/>
      <c r="V52" s="486"/>
      <c r="W52" s="486"/>
      <c r="X52" s="486"/>
      <c r="Y52" s="486"/>
      <c r="Z52" s="107"/>
      <c r="AA52" s="107"/>
      <c r="AB52" s="107"/>
      <c r="AC52" s="107"/>
      <c r="AD52" s="107"/>
      <c r="AE52" s="107"/>
      <c r="AF52" s="107"/>
    </row>
    <row r="53" spans="1:32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486"/>
      <c r="R53" s="486"/>
      <c r="S53" s="486"/>
      <c r="T53" s="486"/>
      <c r="U53" s="486"/>
      <c r="V53" s="486"/>
      <c r="W53" s="486"/>
      <c r="X53" s="486"/>
      <c r="Y53" s="486"/>
      <c r="Z53" s="107"/>
      <c r="AA53" s="107"/>
      <c r="AB53" s="107"/>
      <c r="AC53" s="107"/>
      <c r="AD53" s="107"/>
      <c r="AE53" s="107"/>
      <c r="AF53" s="107"/>
    </row>
    <row r="54" spans="1:32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486"/>
      <c r="R54" s="486"/>
      <c r="S54" s="486"/>
      <c r="T54" s="486"/>
      <c r="U54" s="486"/>
      <c r="V54" s="486"/>
      <c r="W54" s="486"/>
      <c r="X54" s="486"/>
      <c r="Y54" s="486"/>
      <c r="Z54" s="107"/>
      <c r="AA54" s="107"/>
      <c r="AB54" s="107"/>
      <c r="AC54" s="107"/>
      <c r="AD54" s="107"/>
      <c r="AE54" s="107"/>
      <c r="AF54" s="107"/>
    </row>
    <row r="55" spans="1:32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486"/>
      <c r="R55" s="486"/>
      <c r="S55" s="486"/>
      <c r="T55" s="486"/>
      <c r="U55" s="486"/>
      <c r="V55" s="486"/>
      <c r="W55" s="486"/>
      <c r="X55" s="486"/>
      <c r="Y55" s="486"/>
      <c r="Z55" s="107"/>
      <c r="AA55" s="107"/>
      <c r="AB55" s="107"/>
      <c r="AC55" s="107"/>
      <c r="AD55" s="107"/>
      <c r="AE55" s="107"/>
      <c r="AF55" s="107"/>
    </row>
    <row r="56" spans="1:32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486"/>
      <c r="R56" s="486"/>
      <c r="S56" s="486"/>
      <c r="T56" s="486"/>
      <c r="U56" s="486"/>
      <c r="V56" s="486"/>
      <c r="W56" s="486"/>
      <c r="X56" s="486"/>
      <c r="Y56" s="486"/>
      <c r="Z56" s="107"/>
      <c r="AA56" s="107"/>
      <c r="AB56" s="107"/>
      <c r="AC56" s="107"/>
      <c r="AD56" s="107"/>
      <c r="AE56" s="107"/>
      <c r="AF56" s="107"/>
    </row>
    <row r="57" spans="1:32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486"/>
      <c r="R57" s="486"/>
      <c r="S57" s="486"/>
      <c r="T57" s="486"/>
      <c r="U57" s="486"/>
      <c r="V57" s="486"/>
      <c r="W57" s="486"/>
      <c r="X57" s="486"/>
      <c r="Y57" s="486"/>
      <c r="Z57" s="107"/>
      <c r="AA57" s="107"/>
      <c r="AB57" s="107"/>
      <c r="AC57" s="107"/>
      <c r="AD57" s="107"/>
      <c r="AE57" s="107"/>
      <c r="AF57" s="107"/>
    </row>
    <row r="58" spans="1:32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486"/>
      <c r="R58" s="486"/>
      <c r="S58" s="486"/>
      <c r="T58" s="486"/>
      <c r="U58" s="486"/>
      <c r="V58" s="486"/>
      <c r="W58" s="486"/>
      <c r="X58" s="486"/>
      <c r="Y58" s="486"/>
      <c r="Z58" s="107"/>
      <c r="AA58" s="107"/>
      <c r="AB58" s="107"/>
      <c r="AC58" s="107"/>
      <c r="AD58" s="107"/>
      <c r="AE58" s="107"/>
      <c r="AF58" s="107"/>
    </row>
    <row r="59" spans="1:32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486"/>
      <c r="R59" s="486"/>
      <c r="S59" s="486"/>
      <c r="T59" s="486"/>
      <c r="U59" s="486"/>
      <c r="V59" s="486"/>
      <c r="W59" s="486"/>
      <c r="X59" s="486"/>
      <c r="Y59" s="486"/>
      <c r="Z59" s="107"/>
      <c r="AA59" s="107"/>
      <c r="AB59" s="107"/>
      <c r="AC59" s="107"/>
      <c r="AD59" s="107"/>
      <c r="AE59" s="107"/>
      <c r="AF59" s="107"/>
    </row>
    <row r="60" spans="1:32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486"/>
      <c r="R60" s="486"/>
      <c r="S60" s="486"/>
      <c r="T60" s="486"/>
      <c r="U60" s="486"/>
      <c r="V60" s="486"/>
      <c r="W60" s="486"/>
      <c r="X60" s="486"/>
      <c r="Y60" s="486"/>
      <c r="Z60" s="107"/>
      <c r="AA60" s="107"/>
      <c r="AB60" s="107"/>
      <c r="AC60" s="107"/>
      <c r="AD60" s="107"/>
      <c r="AE60" s="107"/>
      <c r="AF60" s="107"/>
    </row>
    <row r="61" spans="1:32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486"/>
      <c r="R61" s="486"/>
      <c r="S61" s="486"/>
      <c r="T61" s="486"/>
      <c r="U61" s="486"/>
      <c r="V61" s="486"/>
      <c r="W61" s="486"/>
      <c r="X61" s="486"/>
      <c r="Y61" s="486"/>
      <c r="Z61" s="107"/>
      <c r="AA61" s="107"/>
      <c r="AB61" s="107"/>
      <c r="AC61" s="107"/>
      <c r="AD61" s="107"/>
      <c r="AE61" s="107"/>
      <c r="AF61" s="107"/>
    </row>
    <row r="62" spans="1:32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486"/>
      <c r="R62" s="486"/>
      <c r="S62" s="486"/>
      <c r="T62" s="486"/>
      <c r="U62" s="486"/>
      <c r="V62" s="486"/>
      <c r="W62" s="486"/>
      <c r="X62" s="486"/>
      <c r="Y62" s="486"/>
      <c r="Z62" s="107"/>
      <c r="AA62" s="107"/>
      <c r="AB62" s="107"/>
      <c r="AC62" s="107"/>
      <c r="AD62" s="107"/>
      <c r="AE62" s="107"/>
      <c r="AF62" s="107"/>
    </row>
    <row r="63" spans="1:32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486"/>
      <c r="R63" s="486"/>
      <c r="S63" s="486"/>
      <c r="T63" s="486"/>
      <c r="U63" s="486"/>
      <c r="V63" s="486"/>
      <c r="W63" s="486"/>
      <c r="X63" s="486"/>
      <c r="Y63" s="486"/>
      <c r="Z63" s="107"/>
      <c r="AA63" s="107"/>
      <c r="AB63" s="107"/>
      <c r="AC63" s="107"/>
      <c r="AD63" s="107"/>
      <c r="AE63" s="107"/>
      <c r="AF63" s="107"/>
    </row>
    <row r="64" spans="1:32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486"/>
      <c r="R64" s="486"/>
      <c r="S64" s="486"/>
      <c r="T64" s="486"/>
      <c r="U64" s="486"/>
      <c r="V64" s="486"/>
      <c r="W64" s="486"/>
      <c r="X64" s="486"/>
      <c r="Y64" s="486"/>
      <c r="Z64" s="107"/>
      <c r="AA64" s="107"/>
      <c r="AB64" s="107"/>
      <c r="AC64" s="107"/>
      <c r="AD64" s="107"/>
      <c r="AE64" s="107"/>
      <c r="AF64" s="107"/>
    </row>
    <row r="65" spans="1:32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486"/>
      <c r="R65" s="486"/>
      <c r="S65" s="486"/>
      <c r="T65" s="486"/>
      <c r="U65" s="486"/>
      <c r="V65" s="486"/>
      <c r="W65" s="486"/>
      <c r="X65" s="486"/>
      <c r="Y65" s="486"/>
      <c r="Z65" s="107"/>
      <c r="AA65" s="107"/>
      <c r="AB65" s="107"/>
      <c r="AC65" s="107"/>
      <c r="AD65" s="107"/>
      <c r="AE65" s="107"/>
      <c r="AF65" s="107"/>
    </row>
    <row r="66" spans="1:32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486"/>
      <c r="R66" s="486"/>
      <c r="S66" s="486"/>
      <c r="T66" s="486"/>
      <c r="U66" s="486"/>
      <c r="V66" s="486"/>
      <c r="W66" s="486"/>
      <c r="X66" s="486"/>
      <c r="Y66" s="486"/>
      <c r="Z66" s="107"/>
      <c r="AA66" s="107"/>
      <c r="AB66" s="107"/>
      <c r="AC66" s="107"/>
      <c r="AD66" s="107"/>
      <c r="AE66" s="107"/>
      <c r="AF66" s="107"/>
    </row>
    <row r="67" spans="1:32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486"/>
      <c r="R67" s="486"/>
      <c r="S67" s="486"/>
      <c r="T67" s="486"/>
      <c r="U67" s="486"/>
      <c r="V67" s="486"/>
      <c r="W67" s="486"/>
      <c r="X67" s="486"/>
      <c r="Y67" s="486"/>
      <c r="Z67" s="107"/>
      <c r="AA67" s="107"/>
      <c r="AB67" s="107"/>
      <c r="AC67" s="107"/>
      <c r="AD67" s="107"/>
      <c r="AE67" s="107"/>
      <c r="AF67" s="107"/>
    </row>
    <row r="68" spans="1:32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486"/>
      <c r="R68" s="486"/>
      <c r="S68" s="486"/>
      <c r="T68" s="486"/>
      <c r="U68" s="486"/>
      <c r="V68" s="486"/>
      <c r="W68" s="486"/>
      <c r="X68" s="486"/>
      <c r="Y68" s="486"/>
      <c r="Z68" s="107"/>
      <c r="AA68" s="107"/>
      <c r="AB68" s="107"/>
      <c r="AC68" s="107"/>
      <c r="AD68" s="107"/>
      <c r="AE68" s="107"/>
      <c r="AF68" s="107"/>
    </row>
    <row r="69" spans="1:32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486"/>
      <c r="R69" s="486"/>
      <c r="S69" s="486"/>
      <c r="T69" s="486"/>
      <c r="U69" s="486"/>
      <c r="V69" s="486"/>
      <c r="W69" s="486"/>
      <c r="X69" s="486"/>
      <c r="Y69" s="486"/>
      <c r="Z69" s="107"/>
      <c r="AA69" s="107"/>
      <c r="AB69" s="107"/>
      <c r="AC69" s="107"/>
      <c r="AD69" s="107"/>
      <c r="AE69" s="107"/>
      <c r="AF69" s="107"/>
    </row>
    <row r="70" spans="1:32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486"/>
      <c r="R70" s="486"/>
      <c r="S70" s="486"/>
      <c r="T70" s="486"/>
      <c r="U70" s="486"/>
      <c r="V70" s="486"/>
      <c r="W70" s="486"/>
      <c r="X70" s="486"/>
      <c r="Y70" s="486"/>
      <c r="Z70" s="107"/>
      <c r="AA70" s="107"/>
      <c r="AB70" s="107"/>
      <c r="AC70" s="107"/>
      <c r="AD70" s="107"/>
      <c r="AE70" s="107"/>
      <c r="AF70" s="107"/>
    </row>
    <row r="71" spans="1:32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486"/>
      <c r="R71" s="486"/>
      <c r="S71" s="486"/>
      <c r="T71" s="486"/>
      <c r="U71" s="486"/>
      <c r="V71" s="486"/>
      <c r="W71" s="486"/>
      <c r="X71" s="486"/>
      <c r="Y71" s="486"/>
      <c r="Z71" s="107"/>
      <c r="AA71" s="107"/>
      <c r="AB71" s="107"/>
      <c r="AC71" s="107"/>
      <c r="AD71" s="107"/>
      <c r="AE71" s="107"/>
      <c r="AF71" s="107"/>
    </row>
    <row r="72" spans="1:32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486"/>
      <c r="R72" s="486"/>
      <c r="S72" s="486"/>
      <c r="T72" s="486"/>
      <c r="U72" s="486"/>
      <c r="V72" s="486"/>
      <c r="W72" s="486"/>
      <c r="X72" s="486"/>
      <c r="Y72" s="486"/>
      <c r="Z72" s="107"/>
      <c r="AA72" s="107"/>
      <c r="AB72" s="107"/>
      <c r="AC72" s="107"/>
      <c r="AD72" s="107"/>
      <c r="AE72" s="107"/>
      <c r="AF72" s="107"/>
    </row>
    <row r="73" spans="1:32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486"/>
      <c r="R73" s="486"/>
      <c r="S73" s="486"/>
      <c r="T73" s="486"/>
      <c r="U73" s="486"/>
      <c r="V73" s="486"/>
      <c r="W73" s="486"/>
      <c r="X73" s="486"/>
      <c r="Y73" s="486"/>
      <c r="Z73" s="107"/>
      <c r="AA73" s="107"/>
      <c r="AB73" s="107"/>
      <c r="AC73" s="107"/>
      <c r="AD73" s="107"/>
      <c r="AE73" s="107"/>
      <c r="AF73" s="107"/>
    </row>
    <row r="74" spans="1:32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486"/>
      <c r="R74" s="486"/>
      <c r="S74" s="486"/>
      <c r="T74" s="486"/>
      <c r="U74" s="486"/>
      <c r="V74" s="486"/>
      <c r="W74" s="486"/>
      <c r="X74" s="486"/>
      <c r="Y74" s="486"/>
      <c r="Z74" s="107"/>
      <c r="AA74" s="107"/>
      <c r="AB74" s="107"/>
      <c r="AC74" s="107"/>
      <c r="AD74" s="107"/>
      <c r="AE74" s="107"/>
      <c r="AF74" s="107"/>
    </row>
    <row r="75" spans="1:32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486"/>
      <c r="R75" s="486"/>
      <c r="S75" s="486"/>
      <c r="T75" s="486"/>
      <c r="U75" s="486"/>
      <c r="V75" s="486"/>
      <c r="W75" s="486"/>
      <c r="X75" s="486"/>
      <c r="Y75" s="486"/>
      <c r="Z75" s="107"/>
      <c r="AA75" s="107"/>
      <c r="AB75" s="107"/>
      <c r="AC75" s="107"/>
      <c r="AD75" s="107"/>
      <c r="AE75" s="107"/>
      <c r="AF75" s="107"/>
    </row>
    <row r="76" spans="1:32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486"/>
      <c r="R76" s="486"/>
      <c r="S76" s="486"/>
      <c r="T76" s="486"/>
      <c r="U76" s="486"/>
      <c r="V76" s="486"/>
      <c r="W76" s="486"/>
      <c r="X76" s="486"/>
      <c r="Y76" s="486"/>
      <c r="Z76" s="107"/>
      <c r="AA76" s="107"/>
      <c r="AB76" s="107"/>
      <c r="AC76" s="107"/>
      <c r="AD76" s="107"/>
      <c r="AE76" s="107"/>
      <c r="AF76" s="107"/>
    </row>
    <row r="77" spans="1:32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486"/>
      <c r="R77" s="486"/>
      <c r="S77" s="486"/>
      <c r="T77" s="486"/>
      <c r="U77" s="486"/>
      <c r="V77" s="486"/>
      <c r="W77" s="486"/>
      <c r="X77" s="486"/>
      <c r="Y77" s="486"/>
      <c r="Z77" s="107"/>
      <c r="AA77" s="107"/>
      <c r="AB77" s="107"/>
      <c r="AC77" s="107"/>
      <c r="AD77" s="107"/>
      <c r="AE77" s="107"/>
      <c r="AF77" s="107"/>
    </row>
    <row r="78" spans="1:32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486"/>
      <c r="R78" s="486"/>
      <c r="S78" s="486"/>
      <c r="T78" s="486"/>
      <c r="U78" s="486"/>
      <c r="V78" s="486"/>
      <c r="W78" s="486"/>
      <c r="X78" s="486"/>
      <c r="Y78" s="486"/>
      <c r="Z78" s="107"/>
      <c r="AA78" s="107"/>
      <c r="AB78" s="107"/>
      <c r="AC78" s="107"/>
      <c r="AD78" s="107"/>
      <c r="AE78" s="107"/>
      <c r="AF78" s="107"/>
    </row>
    <row r="79" spans="1:32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486"/>
      <c r="R79" s="486"/>
      <c r="S79" s="486"/>
      <c r="T79" s="486"/>
      <c r="U79" s="486"/>
      <c r="V79" s="486"/>
      <c r="W79" s="486"/>
      <c r="X79" s="486"/>
      <c r="Y79" s="486"/>
      <c r="Z79" s="107"/>
      <c r="AA79" s="107"/>
      <c r="AB79" s="107"/>
      <c r="AC79" s="107"/>
      <c r="AD79" s="107"/>
      <c r="AE79" s="107"/>
      <c r="AF79" s="107"/>
    </row>
    <row r="80" spans="1:32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486"/>
      <c r="R80" s="486"/>
      <c r="S80" s="486"/>
      <c r="T80" s="486"/>
      <c r="U80" s="486"/>
      <c r="V80" s="486"/>
      <c r="W80" s="486"/>
      <c r="X80" s="486"/>
      <c r="Y80" s="486"/>
      <c r="Z80" s="107"/>
      <c r="AA80" s="107"/>
      <c r="AB80" s="107"/>
      <c r="AC80" s="107"/>
      <c r="AD80" s="107"/>
      <c r="AE80" s="107"/>
      <c r="AF80" s="107"/>
    </row>
    <row r="81" spans="1:32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486"/>
      <c r="R81" s="486"/>
      <c r="S81" s="486"/>
      <c r="T81" s="486"/>
      <c r="U81" s="486"/>
      <c r="V81" s="486"/>
      <c r="W81" s="486"/>
      <c r="X81" s="486"/>
      <c r="Y81" s="486"/>
      <c r="Z81" s="107"/>
      <c r="AA81" s="107"/>
      <c r="AB81" s="107"/>
      <c r="AC81" s="107"/>
      <c r="AD81" s="107"/>
      <c r="AE81" s="107"/>
      <c r="AF81" s="107"/>
    </row>
  </sheetData>
  <sheetProtection algorithmName="SHA-512" hashValue="i5xBeMm7utHKyYg2bhYpTofHUzqg62uwkZyUXIVp7P5m7OYEBMpRwL7xDr118u6XhPPdsnxgCKuk8r2s6WB6/w==" saltValue="LvEZuE1ZoEMJLdVTgIhZRw==" spinCount="100000" sheet="1" objects="1" scenarios="1"/>
  <mergeCells count="16">
    <mergeCell ref="E3:I3"/>
    <mergeCell ref="L3:M3"/>
    <mergeCell ref="P26:Q26"/>
    <mergeCell ref="R26:S26"/>
    <mergeCell ref="C21:D21"/>
    <mergeCell ref="C7:D7"/>
    <mergeCell ref="C6:D6"/>
    <mergeCell ref="C11:D11"/>
    <mergeCell ref="C17:D17"/>
    <mergeCell ref="C16:D16"/>
    <mergeCell ref="P8:Q8"/>
    <mergeCell ref="R8:S8"/>
    <mergeCell ref="P13:Q13"/>
    <mergeCell ref="R13:S13"/>
    <mergeCell ref="P19:Q19"/>
    <mergeCell ref="R19:S19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H74"/>
  <sheetViews>
    <sheetView view="pageBreakPreview" topLeftCell="A3" zoomScale="115" zoomScaleNormal="100" zoomScaleSheetLayoutView="115" workbookViewId="0">
      <selection activeCell="F17" sqref="F17"/>
    </sheetView>
  </sheetViews>
  <sheetFormatPr defaultRowHeight="14"/>
  <cols>
    <col min="2" max="2" width="2.58203125" customWidth="1"/>
    <col min="5" max="5" width="15.58203125" customWidth="1"/>
    <col min="6" max="6" width="14.9140625" customWidth="1"/>
    <col min="7" max="7" width="10" customWidth="1"/>
    <col min="14" max="14" width="2.83203125" customWidth="1"/>
    <col min="17" max="23" width="8.83203125" hidden="1" customWidth="1"/>
    <col min="24" max="24" width="6.08203125" hidden="1" customWidth="1"/>
    <col min="25" max="25" width="7.9140625" hidden="1" customWidth="1"/>
    <col min="26" max="26" width="8.83203125" hidden="1" customWidth="1"/>
    <col min="27" max="27" width="8.83203125" customWidth="1"/>
  </cols>
  <sheetData>
    <row r="1" spans="1:34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</row>
    <row r="2" spans="1:34" ht="14.5" thickBot="1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</row>
    <row r="3" spans="1:34" ht="21.5" thickBot="1">
      <c r="A3" s="107"/>
      <c r="B3" s="107"/>
      <c r="C3" s="107"/>
      <c r="D3" s="107"/>
      <c r="E3" s="1031" t="s">
        <v>894</v>
      </c>
      <c r="F3" s="1032"/>
      <c r="G3" s="1032"/>
      <c r="H3" s="1032"/>
      <c r="I3" s="1033"/>
      <c r="J3" s="107"/>
      <c r="K3" s="107"/>
      <c r="L3" s="1034" t="str">
        <f>'男子リレ-入力'!G13</f>
        <v/>
      </c>
      <c r="M3" s="1034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</row>
    <row r="4" spans="1:34">
      <c r="A4" s="107"/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</row>
    <row r="5" spans="1:34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</row>
    <row r="6" spans="1:34" ht="16.5">
      <c r="A6" s="107"/>
      <c r="B6" s="107"/>
      <c r="C6" s="1041" t="s">
        <v>715</v>
      </c>
      <c r="D6" s="1041"/>
      <c r="E6" s="1041"/>
      <c r="F6" s="451"/>
      <c r="G6" s="451"/>
      <c r="H6" s="451"/>
      <c r="I6" s="451"/>
      <c r="J6" s="451"/>
      <c r="K6" s="451"/>
      <c r="L6" s="451"/>
      <c r="M6" s="451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</row>
    <row r="7" spans="1:34" ht="16.5">
      <c r="A7" s="107"/>
      <c r="B7" s="107"/>
      <c r="C7" s="1038" t="s">
        <v>713</v>
      </c>
      <c r="D7" s="1038"/>
      <c r="E7" s="477"/>
      <c r="F7" s="477"/>
      <c r="G7" s="477"/>
      <c r="H7" s="477"/>
      <c r="I7" s="477"/>
      <c r="J7" s="477"/>
      <c r="K7" s="477"/>
      <c r="L7" s="477"/>
      <c r="M7" s="47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</row>
    <row r="8" spans="1:34" ht="16.5">
      <c r="A8" s="107"/>
      <c r="B8" s="107"/>
      <c r="C8" s="477"/>
      <c r="D8" s="494" t="s">
        <v>702</v>
      </c>
      <c r="E8" s="494" t="s">
        <v>703</v>
      </c>
      <c r="F8" s="494" t="s">
        <v>704</v>
      </c>
      <c r="G8" s="494" t="s">
        <v>705</v>
      </c>
      <c r="H8" s="494" t="s">
        <v>706</v>
      </c>
      <c r="I8" s="494" t="s">
        <v>707</v>
      </c>
      <c r="J8" s="494" t="s">
        <v>708</v>
      </c>
      <c r="K8" s="494" t="s">
        <v>709</v>
      </c>
      <c r="L8" s="494" t="s">
        <v>710</v>
      </c>
      <c r="M8" s="494" t="s">
        <v>711</v>
      </c>
      <c r="N8" s="486"/>
      <c r="O8" s="486"/>
      <c r="P8" s="486"/>
      <c r="Q8" s="1035" t="s">
        <v>715</v>
      </c>
      <c r="R8" s="1035"/>
      <c r="S8" s="1035"/>
      <c r="T8" s="1036" t="s">
        <v>713</v>
      </c>
      <c r="U8" s="1036"/>
      <c r="V8" s="486"/>
      <c r="W8" s="486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</row>
    <row r="9" spans="1:34">
      <c r="A9" s="107"/>
      <c r="B9" s="107"/>
      <c r="D9" t="str">
        <f>'男子リレ-入力'!I13</f>
        <v/>
      </c>
      <c r="E9">
        <f>'男子リレ-入力'!H13</f>
        <v>0</v>
      </c>
      <c r="G9" t="str">
        <f>S11</f>
        <v>0000</v>
      </c>
      <c r="H9" s="13" t="str">
        <f>CONCATENATE(R10,Q10)</f>
        <v>0*</v>
      </c>
      <c r="I9" s="13" t="str">
        <f>CONCATENATE(S10,Q10)</f>
        <v>0*</v>
      </c>
      <c r="J9" s="13" t="str">
        <f>CONCATENATE(T10,Q10)</f>
        <v>0*</v>
      </c>
      <c r="K9" s="13" t="str">
        <f>CONCATENATE(U10,Q10)</f>
        <v>0*</v>
      </c>
      <c r="L9" s="13" t="str">
        <f>CONCATENATE(V10,Q10)</f>
        <v>0*</v>
      </c>
      <c r="M9" s="13" t="str">
        <f>CONCATENATE(W10,Q10)</f>
        <v>0*</v>
      </c>
      <c r="N9" s="487"/>
      <c r="O9" s="487"/>
      <c r="P9" s="486"/>
      <c r="Q9" s="486"/>
      <c r="R9" s="486"/>
      <c r="S9" s="486"/>
      <c r="T9" s="486"/>
      <c r="U9" s="486"/>
      <c r="V9" s="486"/>
      <c r="W9" s="486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</row>
    <row r="10" spans="1:34">
      <c r="A10" s="107"/>
      <c r="B10" s="107"/>
      <c r="N10" s="17"/>
      <c r="O10" s="17"/>
      <c r="P10" s="486"/>
      <c r="Q10" s="488" t="s">
        <v>712</v>
      </c>
      <c r="R10" s="489">
        <f>'男子リレ-入力'!E13</f>
        <v>0</v>
      </c>
      <c r="S10" s="489">
        <f>'男子リレ-入力'!E14</f>
        <v>0</v>
      </c>
      <c r="T10" s="489">
        <f>'男子リレ-入力'!E15</f>
        <v>0</v>
      </c>
      <c r="U10" s="489">
        <f>'男子リレ-入力'!E16</f>
        <v>0</v>
      </c>
      <c r="V10" s="489">
        <f>'男子リレ-入力'!E17</f>
        <v>0</v>
      </c>
      <c r="W10" s="489">
        <f>'男子リレ-入力'!E18</f>
        <v>0</v>
      </c>
      <c r="X10" s="489" t="s">
        <v>603</v>
      </c>
      <c r="Y10" s="489" t="str">
        <f>'男子リレ-入力'!I13</f>
        <v/>
      </c>
      <c r="Z10" s="490" t="str">
        <f>CONCATENATE(X10,Y10)</f>
        <v>03</v>
      </c>
      <c r="AA10" s="107"/>
      <c r="AB10" s="107"/>
      <c r="AC10" s="107"/>
      <c r="AD10" s="107"/>
      <c r="AE10" s="107"/>
      <c r="AF10" s="107"/>
      <c r="AG10" s="107"/>
      <c r="AH10" s="107"/>
    </row>
    <row r="11" spans="1:34" ht="16.5">
      <c r="A11" s="107"/>
      <c r="B11" s="107"/>
      <c r="C11" s="1037" t="s">
        <v>714</v>
      </c>
      <c r="D11" s="1037"/>
      <c r="E11" s="447"/>
      <c r="F11" s="447"/>
      <c r="G11" s="447"/>
      <c r="H11" s="447"/>
      <c r="I11" s="447"/>
      <c r="J11" s="447"/>
      <c r="K11" s="447"/>
      <c r="L11" s="447"/>
      <c r="M11" s="447"/>
      <c r="N11" s="107"/>
      <c r="O11" s="107"/>
      <c r="P11" s="107"/>
      <c r="Q11" s="489" t="s">
        <v>754</v>
      </c>
      <c r="R11" s="491">
        <f>'男子リレ-入力'!I10</f>
        <v>0</v>
      </c>
      <c r="S11" s="492" t="str">
        <f>CONCATENATE(Q11,R11)</f>
        <v>0000</v>
      </c>
      <c r="T11" s="493"/>
      <c r="U11" s="493"/>
      <c r="V11" s="493"/>
      <c r="W11" s="493"/>
      <c r="X11" s="493"/>
      <c r="Y11" s="493"/>
      <c r="Z11" s="493"/>
      <c r="AA11" s="107"/>
      <c r="AB11" s="107"/>
      <c r="AC11" s="107"/>
      <c r="AD11" s="107"/>
      <c r="AE11" s="107"/>
      <c r="AF11" s="107"/>
      <c r="AG11" s="107"/>
      <c r="AH11" s="107"/>
    </row>
    <row r="12" spans="1:34">
      <c r="A12" s="107"/>
      <c r="B12" s="107"/>
      <c r="C12" s="447"/>
      <c r="D12" s="495" t="s">
        <v>702</v>
      </c>
      <c r="E12" s="495" t="s">
        <v>703</v>
      </c>
      <c r="F12" s="495" t="s">
        <v>704</v>
      </c>
      <c r="G12" s="495" t="s">
        <v>705</v>
      </c>
      <c r="H12" s="495" t="s">
        <v>706</v>
      </c>
      <c r="I12" s="495" t="s">
        <v>707</v>
      </c>
      <c r="J12" s="495" t="s">
        <v>708</v>
      </c>
      <c r="K12" s="495" t="s">
        <v>709</v>
      </c>
      <c r="L12" s="495" t="s">
        <v>710</v>
      </c>
      <c r="M12" s="495" t="s">
        <v>711</v>
      </c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</row>
    <row r="13" spans="1:34">
      <c r="A13" s="107"/>
      <c r="B13" s="107"/>
      <c r="D13" t="str">
        <f>'男子リレ-入力'!I46</f>
        <v/>
      </c>
      <c r="E13" s="447">
        <f>'男子リレ-入力'!H46</f>
        <v>0</v>
      </c>
      <c r="F13" s="447"/>
      <c r="G13" s="447" t="str">
        <f>S17</f>
        <v>0000</v>
      </c>
      <c r="H13" s="448" t="str">
        <f>CONCATENATE(R16,Q16)</f>
        <v>0*</v>
      </c>
      <c r="I13" s="448" t="str">
        <f>CONCATENATE(S16,Q16)</f>
        <v>0*</v>
      </c>
      <c r="J13" s="448" t="str">
        <f>CONCATENATE(T16,Q16)</f>
        <v>0*</v>
      </c>
      <c r="K13" s="448" t="str">
        <f>CONCATENATE(U16,Q16)</f>
        <v>0*</v>
      </c>
      <c r="L13" s="448" t="str">
        <f>CONCATENATE(V16,Q16)</f>
        <v>0*</v>
      </c>
      <c r="M13" s="448" t="str">
        <f>CONCATENATE(W16,Q16)</f>
        <v>0*</v>
      </c>
      <c r="N13" s="486"/>
      <c r="O13" s="486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</row>
    <row r="14" spans="1:34">
      <c r="A14" s="107"/>
      <c r="B14" s="107"/>
      <c r="N14" s="486"/>
      <c r="O14" s="486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</row>
    <row r="15" spans="1:34" ht="16.5">
      <c r="A15" s="107"/>
      <c r="B15" s="107"/>
      <c r="N15" s="487"/>
      <c r="O15" s="487"/>
      <c r="P15" s="107"/>
      <c r="Q15" s="1035" t="s">
        <v>715</v>
      </c>
      <c r="R15" s="1035"/>
      <c r="S15" s="1035"/>
      <c r="T15" s="1036" t="s">
        <v>714</v>
      </c>
      <c r="U15" s="1036"/>
      <c r="V15" s="486"/>
      <c r="W15" s="486"/>
      <c r="X15" s="486"/>
      <c r="Y15" s="107"/>
      <c r="Z15" s="17"/>
      <c r="AA15" s="107"/>
      <c r="AB15" s="107"/>
      <c r="AC15" s="107"/>
      <c r="AD15" s="107"/>
      <c r="AE15" s="107"/>
      <c r="AF15" s="107"/>
      <c r="AG15" s="107"/>
      <c r="AH15" s="107"/>
    </row>
    <row r="16" spans="1:34" ht="17" thickBot="1">
      <c r="A16" s="107"/>
      <c r="B16" s="107"/>
      <c r="C16" s="1042" t="s">
        <v>716</v>
      </c>
      <c r="D16" s="1042"/>
      <c r="E16" s="1042"/>
      <c r="F16" s="479"/>
      <c r="G16" s="479"/>
      <c r="H16" s="479"/>
      <c r="I16" s="479"/>
      <c r="J16" s="479"/>
      <c r="K16" s="479"/>
      <c r="L16" s="479"/>
      <c r="M16" s="479"/>
      <c r="N16" s="17"/>
      <c r="P16" s="107"/>
      <c r="Q16" s="488" t="s">
        <v>712</v>
      </c>
      <c r="R16" s="616">
        <f>'男子リレ-入力'!E46</f>
        <v>0</v>
      </c>
      <c r="S16" s="493">
        <f>'男子リレ-入力'!E47</f>
        <v>0</v>
      </c>
      <c r="T16" s="493">
        <f>'男子リレ-入力'!E48</f>
        <v>0</v>
      </c>
      <c r="U16" s="493">
        <f>'男子リレ-入力'!E49</f>
        <v>0</v>
      </c>
      <c r="V16" s="493">
        <f>'男子リレ-入力'!E50</f>
        <v>0</v>
      </c>
      <c r="W16" s="493">
        <f>'男子リレ-入力'!E51</f>
        <v>0</v>
      </c>
      <c r="X16" s="489" t="s">
        <v>603</v>
      </c>
      <c r="Y16" s="489" t="str">
        <f>'男子リレ-入力'!I46</f>
        <v/>
      </c>
      <c r="Z16" s="492" t="str">
        <f>CONCATENATE(X16,Y16)</f>
        <v>03</v>
      </c>
      <c r="AA16" s="107"/>
      <c r="AB16" s="107"/>
      <c r="AC16" s="107"/>
      <c r="AD16" s="107"/>
      <c r="AE16" s="107"/>
      <c r="AF16" s="107"/>
      <c r="AG16" s="107"/>
      <c r="AH16" s="107"/>
    </row>
    <row r="17" spans="1:34" ht="17" thickBot="1">
      <c r="A17" s="107"/>
      <c r="B17" s="107"/>
      <c r="C17" s="1038" t="s">
        <v>713</v>
      </c>
      <c r="D17" s="1038"/>
      <c r="E17" s="477"/>
      <c r="F17" s="477"/>
      <c r="G17" s="477"/>
      <c r="H17" s="477"/>
      <c r="I17" s="477"/>
      <c r="J17" s="477"/>
      <c r="K17" s="477"/>
      <c r="L17" s="477"/>
      <c r="M17" s="477"/>
      <c r="N17" s="107"/>
      <c r="O17" s="107"/>
      <c r="P17" s="107"/>
      <c r="Q17" s="614" t="s">
        <v>754</v>
      </c>
      <c r="R17" s="617">
        <f>'男子リレ-入力'!I42</f>
        <v>0</v>
      </c>
      <c r="S17" s="615" t="str">
        <f>CONCATENATE(Q17,R17)</f>
        <v>0000</v>
      </c>
      <c r="T17" s="493"/>
      <c r="U17" s="493"/>
      <c r="V17" s="493"/>
      <c r="W17" s="493"/>
      <c r="X17" s="493"/>
      <c r="Y17" s="493"/>
      <c r="Z17" s="493"/>
      <c r="AA17" s="107"/>
      <c r="AB17" s="107"/>
      <c r="AC17" s="107"/>
      <c r="AD17" s="107"/>
      <c r="AE17" s="107"/>
      <c r="AF17" s="107"/>
      <c r="AG17" s="107"/>
      <c r="AH17" s="107"/>
    </row>
    <row r="18" spans="1:34">
      <c r="A18" s="107"/>
      <c r="B18" s="107"/>
      <c r="C18" s="477"/>
      <c r="D18" s="494" t="s">
        <v>702</v>
      </c>
      <c r="E18" s="494" t="s">
        <v>703</v>
      </c>
      <c r="F18" s="494" t="s">
        <v>704</v>
      </c>
      <c r="G18" s="494" t="s">
        <v>705</v>
      </c>
      <c r="H18" s="494" t="s">
        <v>706</v>
      </c>
      <c r="I18" s="494" t="s">
        <v>707</v>
      </c>
      <c r="J18" s="494" t="s">
        <v>708</v>
      </c>
      <c r="K18" s="494" t="s">
        <v>709</v>
      </c>
      <c r="L18" s="494" t="s">
        <v>710</v>
      </c>
      <c r="M18" s="494" t="s">
        <v>711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</row>
    <row r="19" spans="1:34">
      <c r="A19" s="107"/>
      <c r="B19" s="107"/>
      <c r="D19" t="str">
        <f>'男子リレ-入力'!U13</f>
        <v/>
      </c>
      <c r="E19">
        <f>'男子リレ-入力'!T13</f>
        <v>0</v>
      </c>
      <c r="G19" t="str">
        <f>S24</f>
        <v>000</v>
      </c>
      <c r="H19" s="13" t="str">
        <f>CONCATENATE(R23,Q23)</f>
        <v>0*</v>
      </c>
      <c r="I19" s="13" t="str">
        <f>CONCATENATE(S23,Q23)</f>
        <v>0*</v>
      </c>
      <c r="J19" s="13" t="str">
        <f>CONCATENATE(T23,Q23)</f>
        <v>0*</v>
      </c>
      <c r="K19" s="13" t="str">
        <f>CONCATENATE(U23,Q23)</f>
        <v>0*</v>
      </c>
      <c r="L19" s="13" t="str">
        <f>CONCATENATE(V23,Q23)</f>
        <v>0*</v>
      </c>
      <c r="M19" s="13" t="str">
        <f>CONCATENATE(W23,Q23)</f>
        <v>0*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</row>
    <row r="20" spans="1:34">
      <c r="A20" s="107"/>
      <c r="B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</row>
    <row r="21" spans="1:34" ht="16.5">
      <c r="A21" s="107"/>
      <c r="B21" s="107"/>
      <c r="C21" s="1037" t="s">
        <v>714</v>
      </c>
      <c r="D21" s="1037"/>
      <c r="E21" s="447"/>
      <c r="F21" s="447"/>
      <c r="G21" s="447"/>
      <c r="H21" s="447"/>
      <c r="I21" s="447"/>
      <c r="J21" s="447"/>
      <c r="K21" s="447"/>
      <c r="L21" s="447"/>
      <c r="M21" s="447"/>
      <c r="N21" s="107"/>
      <c r="O21" s="107"/>
      <c r="P21" s="107"/>
      <c r="Q21" s="1035" t="s">
        <v>716</v>
      </c>
      <c r="R21" s="1035"/>
      <c r="S21" s="1035"/>
      <c r="T21" s="1036" t="s">
        <v>713</v>
      </c>
      <c r="U21" s="1036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</row>
    <row r="22" spans="1:34" ht="16.5">
      <c r="A22" s="107"/>
      <c r="B22" s="107"/>
      <c r="C22" s="447"/>
      <c r="D22" s="1043"/>
      <c r="E22" s="1043"/>
      <c r="F22" s="447"/>
      <c r="G22" s="447"/>
      <c r="H22" s="447"/>
      <c r="I22" s="447"/>
      <c r="J22" s="447"/>
      <c r="K22" s="447"/>
      <c r="L22" s="447"/>
      <c r="M22" s="447"/>
      <c r="N22" s="487"/>
      <c r="O22" s="48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</row>
    <row r="23" spans="1:34">
      <c r="A23" s="107"/>
      <c r="B23" s="107"/>
      <c r="C23" s="447"/>
      <c r="D23" s="495" t="s">
        <v>702</v>
      </c>
      <c r="E23" s="495" t="s">
        <v>703</v>
      </c>
      <c r="F23" s="495" t="s">
        <v>704</v>
      </c>
      <c r="G23" s="495" t="s">
        <v>705</v>
      </c>
      <c r="H23" s="495" t="s">
        <v>706</v>
      </c>
      <c r="I23" s="495" t="s">
        <v>707</v>
      </c>
      <c r="J23" s="495" t="s">
        <v>708</v>
      </c>
      <c r="K23" s="495" t="s">
        <v>709</v>
      </c>
      <c r="L23" s="495" t="s">
        <v>710</v>
      </c>
      <c r="M23" s="495" t="s">
        <v>711</v>
      </c>
      <c r="N23" s="17"/>
      <c r="O23" s="17"/>
      <c r="P23" s="107"/>
      <c r="Q23" s="488" t="s">
        <v>712</v>
      </c>
      <c r="R23" s="489">
        <f>'男子リレ-入力'!Q13</f>
        <v>0</v>
      </c>
      <c r="S23" s="489">
        <f>'男子リレ-入力'!Q14</f>
        <v>0</v>
      </c>
      <c r="T23" s="489">
        <f>'男子リレ-入力'!Q15</f>
        <v>0</v>
      </c>
      <c r="U23" s="489">
        <f>'男子リレ-入力'!Q16</f>
        <v>0</v>
      </c>
      <c r="V23" s="489">
        <f>'男子リレ-入力'!Q17</f>
        <v>0</v>
      </c>
      <c r="W23" s="489">
        <f>'男子リレ-入力'!Q18</f>
        <v>0</v>
      </c>
      <c r="X23" s="489" t="s">
        <v>603</v>
      </c>
      <c r="Y23" s="489" t="str">
        <f>'男子リレ-入力'!U13</f>
        <v/>
      </c>
      <c r="Z23" s="490" t="str">
        <f>CONCATENATE(X23,Y23)</f>
        <v>03</v>
      </c>
      <c r="AA23" s="107"/>
      <c r="AB23" s="107"/>
      <c r="AC23" s="107"/>
      <c r="AD23" s="107"/>
      <c r="AE23" s="107"/>
      <c r="AF23" s="107"/>
      <c r="AG23" s="107"/>
      <c r="AH23" s="107"/>
    </row>
    <row r="24" spans="1:34">
      <c r="A24" s="107"/>
      <c r="B24" s="107"/>
      <c r="D24" t="str">
        <f>'男子リレ-入力'!U46</f>
        <v/>
      </c>
      <c r="E24">
        <f>'男子リレ-入力'!T46</f>
        <v>0</v>
      </c>
      <c r="G24" t="str">
        <f>S30</f>
        <v>000</v>
      </c>
      <c r="H24" s="13" t="str">
        <f>CONCATENATE(R29,Q29)</f>
        <v>0*</v>
      </c>
      <c r="I24" s="13" t="str">
        <f>CONCATENATE(S29,Q29)</f>
        <v>0*</v>
      </c>
      <c r="J24" s="13" t="str">
        <f>CONCATENATE(T29,Q29)</f>
        <v>0*</v>
      </c>
      <c r="K24" s="13" t="str">
        <f>CONCATENATE(U29,Q29)</f>
        <v>0*</v>
      </c>
      <c r="L24" s="13" t="str">
        <f>CONCATENATE(V29,Q29)</f>
        <v>0*</v>
      </c>
      <c r="M24" s="13" t="str">
        <f>CONCATENATE(W29,Q29)</f>
        <v>0*</v>
      </c>
      <c r="N24" s="107"/>
      <c r="O24" s="107"/>
      <c r="P24" s="107"/>
      <c r="Q24" s="489" t="s">
        <v>755</v>
      </c>
      <c r="R24" s="491">
        <f>'男子リレ-入力'!U10</f>
        <v>0</v>
      </c>
      <c r="S24" s="492" t="str">
        <f>CONCATENATE(Q24,R24)</f>
        <v>000</v>
      </c>
      <c r="T24" s="493"/>
      <c r="U24" s="493"/>
      <c r="V24" s="493"/>
      <c r="W24" s="493"/>
      <c r="X24" s="493"/>
      <c r="Y24" s="493"/>
      <c r="Z24" s="493"/>
      <c r="AA24" s="107"/>
      <c r="AB24" s="107"/>
      <c r="AC24" s="107"/>
      <c r="AD24" s="107"/>
      <c r="AE24" s="107"/>
      <c r="AF24" s="107"/>
      <c r="AG24" s="107"/>
      <c r="AH24" s="107"/>
    </row>
    <row r="25" spans="1:34">
      <c r="A25" s="107"/>
      <c r="B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</row>
    <row r="26" spans="1:34">
      <c r="A26" s="107"/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</row>
    <row r="27" spans="1:34" ht="16.5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35" t="s">
        <v>716</v>
      </c>
      <c r="R27" s="1035"/>
      <c r="S27" s="1035"/>
      <c r="T27" s="1036" t="s">
        <v>714</v>
      </c>
      <c r="U27" s="1036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</row>
    <row r="28" spans="1:34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487"/>
      <c r="O28" s="48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</row>
    <row r="29" spans="1:34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7"/>
      <c r="O29" s="17"/>
      <c r="P29" s="107"/>
      <c r="Q29" s="488" t="s">
        <v>712</v>
      </c>
      <c r="R29" s="489">
        <f>'男子リレ-入力'!Q46</f>
        <v>0</v>
      </c>
      <c r="S29" s="489">
        <f>'男子リレ-入力'!Q47</f>
        <v>0</v>
      </c>
      <c r="T29" s="489">
        <f>'男子リレ-入力'!Q48</f>
        <v>0</v>
      </c>
      <c r="U29" s="489">
        <f>'男子リレ-入力'!Q49</f>
        <v>0</v>
      </c>
      <c r="V29" s="489">
        <f>'男子リレ-入力'!Q50</f>
        <v>0</v>
      </c>
      <c r="W29" s="489">
        <f>'男子リレ-入力'!Q51</f>
        <v>0</v>
      </c>
      <c r="X29" s="489" t="s">
        <v>603</v>
      </c>
      <c r="Y29" s="489" t="str">
        <f>'男子リレ-入力'!U46</f>
        <v/>
      </c>
      <c r="Z29" s="490" t="str">
        <f>CONCATENATE(X29,Y29)</f>
        <v>03</v>
      </c>
      <c r="AA29" s="107"/>
      <c r="AB29" s="107"/>
      <c r="AC29" s="107"/>
      <c r="AD29" s="107"/>
      <c r="AE29" s="107"/>
      <c r="AF29" s="107"/>
      <c r="AG29" s="107"/>
      <c r="AH29" s="107"/>
    </row>
    <row r="30" spans="1:34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489" t="s">
        <v>755</v>
      </c>
      <c r="R30" s="491">
        <f>'男子リレ-入力'!U42</f>
        <v>0</v>
      </c>
      <c r="S30" s="492" t="str">
        <f>CONCATENATE(Q30,R30)</f>
        <v>000</v>
      </c>
      <c r="T30" s="493"/>
      <c r="U30" s="493"/>
      <c r="V30" s="493"/>
      <c r="W30" s="493"/>
      <c r="X30" s="493"/>
      <c r="Y30" s="493"/>
      <c r="Z30" s="493"/>
      <c r="AA30" s="107"/>
      <c r="AB30" s="107"/>
      <c r="AC30" s="107"/>
      <c r="AD30" s="107"/>
      <c r="AE30" s="107"/>
      <c r="AF30" s="107"/>
      <c r="AG30" s="107"/>
      <c r="AH30" s="107"/>
    </row>
    <row r="31" spans="1:34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48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</row>
    <row r="32" spans="1:34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48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</row>
    <row r="33" spans="1:34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48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</row>
    <row r="34" spans="1:34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486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</row>
    <row r="35" spans="1:34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</row>
    <row r="36" spans="1:34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486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</row>
    <row r="37" spans="1:34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</row>
    <row r="38" spans="1:34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</row>
    <row r="39" spans="1:34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</row>
    <row r="40" spans="1:34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</row>
    <row r="41" spans="1:34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</row>
    <row r="42" spans="1:34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</row>
    <row r="43" spans="1:34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</row>
    <row r="44" spans="1:34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</row>
    <row r="45" spans="1:34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</row>
    <row r="46" spans="1:34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</row>
    <row r="47" spans="1:34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</row>
    <row r="48" spans="1:34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</row>
    <row r="49" spans="1:34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</row>
    <row r="50" spans="1:34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</row>
    <row r="51" spans="1:34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</row>
    <row r="52" spans="1:34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</row>
    <row r="53" spans="1:34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</row>
    <row r="54" spans="1:34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</row>
    <row r="55" spans="1:34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</row>
    <row r="56" spans="1:34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</row>
    <row r="57" spans="1:34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</row>
    <row r="58" spans="1:34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</row>
    <row r="59" spans="1:34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</row>
    <row r="60" spans="1:34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</row>
    <row r="61" spans="1:34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</row>
    <row r="62" spans="1:34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</row>
    <row r="63" spans="1:34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</row>
    <row r="64" spans="1:34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</row>
    <row r="65" spans="1:34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</row>
    <row r="66" spans="1:34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</row>
    <row r="67" spans="1:34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</row>
    <row r="68" spans="1:34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</row>
    <row r="69" spans="1:34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</row>
    <row r="70" spans="1:34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</row>
    <row r="71" spans="1:34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</row>
    <row r="72" spans="1:34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</row>
    <row r="73" spans="1:34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</row>
    <row r="74" spans="1:34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</row>
  </sheetData>
  <sheetProtection algorithmName="SHA-512" hashValue="Bc4tyz5zlUAX5m19uPfSNldyPcjHVnZY8F2Inoa+SJcddmIEdLWEQu3rnCfdNQ5hgT5e7e8quipCGsBUUpvNKQ==" saltValue="yDEeASsuNVB72fi0KhW2jg==" spinCount="100000" sheet="1" objects="1" scenarios="1"/>
  <mergeCells count="17">
    <mergeCell ref="E3:I3"/>
    <mergeCell ref="L3:M3"/>
    <mergeCell ref="C6:E6"/>
    <mergeCell ref="C16:E16"/>
    <mergeCell ref="D22:E22"/>
    <mergeCell ref="C7:D7"/>
    <mergeCell ref="C11:D11"/>
    <mergeCell ref="C17:D17"/>
    <mergeCell ref="C21:D21"/>
    <mergeCell ref="T27:U27"/>
    <mergeCell ref="Q27:S27"/>
    <mergeCell ref="Q8:S8"/>
    <mergeCell ref="T8:U8"/>
    <mergeCell ref="T15:U15"/>
    <mergeCell ref="Q15:S15"/>
    <mergeCell ref="Q21:S21"/>
    <mergeCell ref="T21:U21"/>
  </mergeCells>
  <phoneticPr fontId="4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CC"/>
  </sheetPr>
  <dimension ref="A1:AI268"/>
  <sheetViews>
    <sheetView view="pageBreakPreview" topLeftCell="B1" zoomScale="85" zoomScaleNormal="85" zoomScaleSheetLayoutView="85" workbookViewId="0">
      <selection activeCell="L18" sqref="L18"/>
    </sheetView>
  </sheetViews>
  <sheetFormatPr defaultRowHeight="14"/>
  <cols>
    <col min="1" max="1" width="11.5" customWidth="1"/>
    <col min="2" max="2" width="4.4140625" customWidth="1"/>
    <col min="3" max="3" width="8.6640625" style="65"/>
    <col min="4" max="4" width="22.5" customWidth="1"/>
    <col min="5" max="6" width="7.5" style="27" customWidth="1"/>
    <col min="7" max="7" width="7.5" customWidth="1"/>
    <col min="8" max="8" width="8.33203125" style="27" customWidth="1"/>
    <col min="9" max="9" width="5.58203125" customWidth="1"/>
    <col min="10" max="10" width="12.08203125" customWidth="1"/>
    <col min="11" max="11" width="6.6640625" customWidth="1"/>
    <col min="12" max="14" width="9.58203125" customWidth="1"/>
    <col min="15" max="16" width="8.6640625" hidden="1" customWidth="1"/>
    <col min="17" max="19" width="10.4140625" hidden="1" customWidth="1"/>
    <col min="20" max="21" width="8.6640625" hidden="1" customWidth="1"/>
    <col min="22" max="24" width="8.6640625" style="66" hidden="1" customWidth="1"/>
    <col min="25" max="25" width="8.83203125" style="66" customWidth="1"/>
    <col min="26" max="26" width="8.6640625" style="66"/>
  </cols>
  <sheetData>
    <row r="1" spans="1:35">
      <c r="A1" s="66"/>
      <c r="B1" s="66"/>
      <c r="C1" s="67"/>
      <c r="D1" s="66"/>
      <c r="E1" s="68"/>
      <c r="F1" s="68"/>
      <c r="G1" s="66"/>
      <c r="H1" s="68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AA1" s="66"/>
      <c r="AB1" s="66"/>
    </row>
    <row r="2" spans="1:35" ht="45.65" customHeight="1">
      <c r="A2" s="66"/>
      <c r="B2" s="66"/>
      <c r="C2" s="67"/>
      <c r="D2" s="1080" t="s">
        <v>2260</v>
      </c>
      <c r="E2" s="1080"/>
      <c r="F2" s="1080"/>
      <c r="G2" s="1080"/>
      <c r="H2" s="1080"/>
      <c r="I2" s="1080"/>
      <c r="J2" s="1080"/>
      <c r="K2" s="66"/>
      <c r="L2" s="66"/>
      <c r="M2" s="66"/>
      <c r="N2" s="66"/>
      <c r="O2" s="66"/>
      <c r="AA2" s="66"/>
      <c r="AB2" s="66"/>
      <c r="AC2" s="66"/>
      <c r="AD2" s="66"/>
      <c r="AE2" s="66"/>
      <c r="AF2" s="66"/>
      <c r="AG2" s="66"/>
      <c r="AH2" s="66"/>
      <c r="AI2" s="66"/>
    </row>
    <row r="3" spans="1:35" ht="20" customHeight="1">
      <c r="B3" s="66"/>
      <c r="C3" s="67"/>
      <c r="D3" s="225" t="s">
        <v>907</v>
      </c>
      <c r="E3" s="219"/>
      <c r="F3" s="219"/>
      <c r="G3" s="219"/>
      <c r="H3" s="219"/>
      <c r="I3" s="219"/>
      <c r="J3" s="219"/>
      <c r="K3" s="66"/>
      <c r="L3" s="66"/>
      <c r="M3" s="66"/>
      <c r="N3" s="66"/>
      <c r="O3" s="66"/>
      <c r="AA3" s="66"/>
      <c r="AB3" s="66"/>
      <c r="AC3" s="66"/>
      <c r="AD3" s="66"/>
      <c r="AE3" s="66"/>
      <c r="AF3" s="66"/>
      <c r="AG3" s="66"/>
      <c r="AH3" s="66"/>
      <c r="AI3" s="66"/>
    </row>
    <row r="4" spans="1:35" ht="14.5" thickBot="1">
      <c r="A4" s="66"/>
      <c r="B4" s="66"/>
      <c r="C4" s="67"/>
      <c r="D4" s="66"/>
      <c r="E4" s="68"/>
      <c r="F4" s="68"/>
      <c r="G4" s="66"/>
      <c r="H4" s="68"/>
      <c r="I4" s="66"/>
      <c r="J4" s="66"/>
      <c r="K4" s="66"/>
      <c r="L4" s="66"/>
      <c r="M4" s="66"/>
      <c r="N4" s="66"/>
      <c r="O4" s="66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22.25" customHeight="1" thickBot="1">
      <c r="A5" s="66"/>
      <c r="B5" s="66"/>
      <c r="C5" s="67"/>
      <c r="D5" s="221" t="s">
        <v>530</v>
      </c>
      <c r="E5" s="1092" t="s">
        <v>532</v>
      </c>
      <c r="F5" s="1093"/>
      <c r="G5" s="1090" t="str">
        <f>個人データ入力用!I9</f>
        <v>　　　月　　日</v>
      </c>
      <c r="H5" s="1090"/>
      <c r="I5" s="1090"/>
      <c r="J5" s="1091"/>
      <c r="K5" s="66"/>
      <c r="L5" s="66"/>
      <c r="M5" s="66"/>
      <c r="N5" s="66"/>
      <c r="O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ht="22.25" customHeight="1" thickBot="1">
      <c r="A6" s="66"/>
      <c r="B6" s="66"/>
      <c r="C6" s="67"/>
      <c r="D6" s="222" t="s">
        <v>479</v>
      </c>
      <c r="E6" s="1084">
        <f>個人データ入力用!H10</f>
        <v>0</v>
      </c>
      <c r="F6" s="1085"/>
      <c r="G6" s="1085"/>
      <c r="H6" s="1085"/>
      <c r="I6" s="1085"/>
      <c r="J6" s="1086"/>
      <c r="K6" s="66"/>
      <c r="L6" s="66"/>
      <c r="M6" s="66"/>
      <c r="T6" s="66"/>
      <c r="U6" s="66"/>
      <c r="Y6"/>
      <c r="Z6"/>
      <c r="AA6" s="66"/>
      <c r="AB6" s="66"/>
      <c r="AC6" s="66"/>
      <c r="AD6" s="66"/>
      <c r="AE6" s="66"/>
      <c r="AF6" s="66"/>
      <c r="AG6" s="66"/>
      <c r="AH6" s="66"/>
      <c r="AI6" s="66"/>
    </row>
    <row r="7" spans="1:35" ht="22.25" customHeight="1" thickBot="1">
      <c r="A7" s="66"/>
      <c r="B7" s="66"/>
      <c r="C7" s="67"/>
      <c r="D7" s="223" t="s">
        <v>480</v>
      </c>
      <c r="E7" s="1087">
        <f>個人データ入力用!H11</f>
        <v>0</v>
      </c>
      <c r="F7" s="1088"/>
      <c r="G7" s="1088"/>
      <c r="H7" s="1088"/>
      <c r="I7" s="1088"/>
      <c r="J7" s="1089"/>
      <c r="K7" s="66"/>
      <c r="L7" s="66"/>
      <c r="M7" s="66"/>
      <c r="N7" s="66"/>
      <c r="O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22.25" customHeight="1" thickBot="1">
      <c r="A8" s="66"/>
      <c r="B8" s="66"/>
      <c r="C8" s="67"/>
      <c r="D8" s="222" t="s">
        <v>481</v>
      </c>
      <c r="E8" s="1084">
        <f>個人データ入力用!H12</f>
        <v>0</v>
      </c>
      <c r="F8" s="1085"/>
      <c r="G8" s="1085"/>
      <c r="H8" s="1085"/>
      <c r="I8" s="1085"/>
      <c r="J8" s="1086"/>
      <c r="K8" s="66"/>
      <c r="L8" s="66"/>
      <c r="M8" s="66"/>
      <c r="N8" s="66"/>
      <c r="O8" s="66"/>
      <c r="P8" s="1102" t="s">
        <v>497</v>
      </c>
      <c r="Q8" s="1103"/>
      <c r="R8" s="1103"/>
      <c r="S8" s="1103"/>
      <c r="T8" s="1104"/>
      <c r="AA8" s="66"/>
      <c r="AB8" s="66"/>
      <c r="AC8" s="66"/>
      <c r="AD8" s="66"/>
      <c r="AE8" s="66"/>
      <c r="AF8" s="66"/>
      <c r="AG8" s="66"/>
      <c r="AH8" s="66"/>
      <c r="AI8" s="66"/>
    </row>
    <row r="9" spans="1:35" ht="22.25" customHeight="1" thickBot="1">
      <c r="A9" s="66"/>
      <c r="B9" s="66"/>
      <c r="C9" s="67"/>
      <c r="D9" s="223" t="s">
        <v>482</v>
      </c>
      <c r="E9" s="1081">
        <f>個人データ入力用!H13</f>
        <v>0</v>
      </c>
      <c r="F9" s="1082"/>
      <c r="G9" s="1082"/>
      <c r="H9" s="1082"/>
      <c r="I9" s="1082"/>
      <c r="J9" s="1083"/>
      <c r="K9" s="66"/>
      <c r="L9" s="66"/>
      <c r="M9" s="66"/>
      <c r="N9" s="66"/>
      <c r="O9" s="66"/>
      <c r="P9" s="1117" t="s">
        <v>484</v>
      </c>
      <c r="Q9" s="1066" t="s">
        <v>485</v>
      </c>
      <c r="R9" s="1066"/>
      <c r="S9" s="1066"/>
      <c r="T9" s="62">
        <f>COUNTA(個人データ入力用!H20:H49)</f>
        <v>0</v>
      </c>
      <c r="AA9" s="66"/>
      <c r="AB9" s="66"/>
      <c r="AC9" s="66"/>
      <c r="AD9" s="66"/>
      <c r="AE9" s="66"/>
      <c r="AF9" s="66"/>
      <c r="AG9" s="66"/>
      <c r="AH9" s="66"/>
      <c r="AI9" s="66"/>
    </row>
    <row r="10" spans="1:35" ht="22.25" customHeight="1">
      <c r="A10" s="66"/>
      <c r="B10" s="66"/>
      <c r="C10" s="67"/>
      <c r="D10" s="80" t="s">
        <v>482</v>
      </c>
      <c r="E10" s="1067">
        <f>個人データ入力用!H14</f>
        <v>0</v>
      </c>
      <c r="F10" s="1068"/>
      <c r="G10" s="1068"/>
      <c r="H10" s="1068"/>
      <c r="I10" s="1068"/>
      <c r="J10" s="1069"/>
      <c r="K10" s="66"/>
      <c r="L10" s="66"/>
      <c r="M10" s="66"/>
      <c r="N10" s="66"/>
      <c r="O10" s="66"/>
      <c r="P10" s="1118"/>
      <c r="Q10" s="1056" t="s">
        <v>486</v>
      </c>
      <c r="R10" s="1056"/>
      <c r="S10" s="1056"/>
      <c r="T10" s="63">
        <f>V10-U10</f>
        <v>0</v>
      </c>
      <c r="U10" s="26">
        <f>COUNTIF(個人データ入力用!$N$20:$N$44,"リレーのみ出場")</f>
        <v>0</v>
      </c>
      <c r="V10" s="63">
        <f>COUNTA(個人データ入力用!$N$20:$N$44)</f>
        <v>0</v>
      </c>
      <c r="AA10" s="66"/>
      <c r="AB10" s="66"/>
      <c r="AC10" s="66"/>
      <c r="AD10" s="66"/>
      <c r="AE10" s="66"/>
      <c r="AF10" s="66"/>
      <c r="AG10" s="66"/>
      <c r="AH10" s="66"/>
      <c r="AI10" s="66"/>
    </row>
    <row r="11" spans="1:35" ht="22.25" customHeight="1" thickBot="1">
      <c r="A11" s="66"/>
      <c r="B11" s="66"/>
      <c r="C11" s="67"/>
      <c r="D11" s="79" t="s">
        <v>483</v>
      </c>
      <c r="E11" s="1070"/>
      <c r="F11" s="1071"/>
      <c r="G11" s="1071"/>
      <c r="H11" s="1071"/>
      <c r="I11" s="1071"/>
      <c r="J11" s="1072"/>
      <c r="K11" s="66"/>
      <c r="L11" s="66"/>
      <c r="M11" s="66"/>
      <c r="N11" s="66"/>
      <c r="O11" s="66"/>
      <c r="P11" s="1118"/>
      <c r="Q11" s="1056" t="s">
        <v>487</v>
      </c>
      <c r="R11" s="1056"/>
      <c r="S11" s="1056"/>
      <c r="T11" s="63">
        <f>V11-U11</f>
        <v>0</v>
      </c>
      <c r="U11" s="26">
        <f>COUNTIF(個人データ入力用!$Q$20:$Q44,"リレーのみ出場")</f>
        <v>0</v>
      </c>
      <c r="V11" s="63">
        <f>COUNTA(個人データ入力用!$Q$20:$Q$44)</f>
        <v>0</v>
      </c>
      <c r="AA11" s="66"/>
      <c r="AB11" s="66"/>
      <c r="AC11" s="66"/>
      <c r="AD11" s="66"/>
      <c r="AE11" s="66"/>
      <c r="AF11" s="66"/>
      <c r="AG11" s="66"/>
      <c r="AH11" s="66"/>
      <c r="AI11" s="66"/>
    </row>
    <row r="12" spans="1:35" ht="16.25" customHeight="1" thickBot="1">
      <c r="A12" s="66"/>
      <c r="B12" s="66"/>
      <c r="C12" s="67"/>
      <c r="D12" s="66"/>
      <c r="E12" s="68"/>
      <c r="F12" s="68"/>
      <c r="G12" s="66"/>
      <c r="H12" s="68"/>
      <c r="I12" s="66"/>
      <c r="J12" s="66"/>
      <c r="K12" s="66"/>
      <c r="L12" s="66"/>
      <c r="M12" s="66"/>
      <c r="N12" s="66"/>
      <c r="O12" s="66"/>
      <c r="P12" s="1119"/>
      <c r="Q12" s="1053" t="s">
        <v>598</v>
      </c>
      <c r="R12" s="1054"/>
      <c r="S12" s="1055"/>
      <c r="T12" s="337">
        <f>COUNTA(個人データ入力用!T20:T49)</f>
        <v>0</v>
      </c>
      <c r="AA12" s="66"/>
      <c r="AB12" s="66"/>
      <c r="AC12" s="66"/>
      <c r="AD12" s="66"/>
      <c r="AE12" s="66"/>
      <c r="AF12" s="66"/>
      <c r="AG12" s="66"/>
      <c r="AH12" s="66"/>
      <c r="AI12" s="66"/>
    </row>
    <row r="13" spans="1:35" ht="19.25" customHeight="1">
      <c r="A13" s="66"/>
      <c r="B13" s="66"/>
      <c r="C13" s="1073" t="s">
        <v>498</v>
      </c>
      <c r="D13" s="1073"/>
      <c r="E13" s="1073"/>
      <c r="F13" s="1073"/>
      <c r="G13" s="1073"/>
      <c r="H13" s="1073"/>
      <c r="I13" s="66"/>
      <c r="J13" s="66"/>
      <c r="K13" s="66"/>
      <c r="L13" s="66"/>
      <c r="M13" s="66"/>
      <c r="N13" s="66"/>
      <c r="O13" s="66"/>
      <c r="P13" s="1047" t="s">
        <v>488</v>
      </c>
      <c r="Q13" s="1116" t="s">
        <v>489</v>
      </c>
      <c r="R13" s="1116"/>
      <c r="S13" s="1116"/>
      <c r="T13" s="338">
        <f>SUM(T10:T12)</f>
        <v>0</v>
      </c>
      <c r="AA13" s="66"/>
      <c r="AB13" s="66"/>
      <c r="AC13" s="66"/>
      <c r="AD13" s="66"/>
      <c r="AE13" s="66"/>
      <c r="AF13" s="66"/>
      <c r="AG13" s="66"/>
      <c r="AH13" s="66"/>
      <c r="AI13" s="66"/>
    </row>
    <row r="14" spans="1:35" ht="19.25" customHeight="1">
      <c r="A14" s="66"/>
      <c r="B14" s="66"/>
      <c r="C14" s="67"/>
      <c r="D14" s="69"/>
      <c r="E14" s="69"/>
      <c r="F14" s="69"/>
      <c r="G14" s="69"/>
      <c r="H14" s="69"/>
      <c r="I14" s="66"/>
      <c r="J14" s="66"/>
      <c r="K14" s="66"/>
      <c r="L14" s="66"/>
      <c r="M14" s="66"/>
      <c r="N14" s="66"/>
      <c r="O14" s="66"/>
      <c r="P14" s="1048"/>
      <c r="Q14" s="1056" t="s">
        <v>485</v>
      </c>
      <c r="R14" s="1056"/>
      <c r="S14" s="1056"/>
      <c r="T14" s="63">
        <f>COUNTA(個人データ入力用!$H$54:$H$83)</f>
        <v>0</v>
      </c>
      <c r="AA14" s="66"/>
      <c r="AB14" s="66"/>
      <c r="AC14" s="66"/>
      <c r="AD14" s="66"/>
      <c r="AE14" s="66"/>
      <c r="AF14" s="66"/>
      <c r="AG14" s="66"/>
      <c r="AH14" s="66"/>
      <c r="AI14" s="66"/>
    </row>
    <row r="15" spans="1:35" ht="19.25" customHeight="1">
      <c r="A15" s="66"/>
      <c r="B15" s="66"/>
      <c r="C15" s="1073" t="s">
        <v>564</v>
      </c>
      <c r="D15" s="1073"/>
      <c r="E15" s="1073"/>
      <c r="F15" s="69"/>
      <c r="G15" s="69"/>
      <c r="H15" s="69"/>
      <c r="I15" s="66"/>
      <c r="J15" s="66"/>
      <c r="K15" s="66"/>
      <c r="L15" s="66"/>
      <c r="M15" s="66"/>
      <c r="N15" s="66"/>
      <c r="O15" s="66"/>
      <c r="P15" s="1048"/>
      <c r="Q15" s="1056" t="s">
        <v>486</v>
      </c>
      <c r="R15" s="1056"/>
      <c r="S15" s="1056"/>
      <c r="T15" s="63">
        <f>V15-U15</f>
        <v>0</v>
      </c>
      <c r="U15" s="26">
        <f>COUNTIF(個人データ入力用!$N$54:$N$78,"リレーのみ出場")</f>
        <v>0</v>
      </c>
      <c r="V15" s="63">
        <f>COUNTA(個人データ入力用!$N$54:$N$78)</f>
        <v>0</v>
      </c>
      <c r="AA15" s="66"/>
      <c r="AB15" s="66"/>
      <c r="AC15" s="66"/>
      <c r="AD15" s="66"/>
      <c r="AE15" s="66"/>
      <c r="AF15" s="66"/>
      <c r="AG15" s="66"/>
      <c r="AH15" s="66"/>
      <c r="AI15" s="66"/>
    </row>
    <row r="16" spans="1:35" ht="19.25" customHeight="1">
      <c r="A16" s="66"/>
      <c r="B16" s="66"/>
      <c r="C16" s="67"/>
      <c r="D16" s="69"/>
      <c r="E16" s="69"/>
      <c r="F16" s="69"/>
      <c r="G16" s="69"/>
      <c r="H16" s="69"/>
      <c r="I16" s="66"/>
      <c r="J16" s="66"/>
      <c r="K16" s="66"/>
      <c r="L16" s="66"/>
      <c r="M16" s="66"/>
      <c r="N16" s="66"/>
      <c r="O16" s="66"/>
      <c r="P16" s="1048"/>
      <c r="Q16" s="1056" t="s">
        <v>487</v>
      </c>
      <c r="R16" s="1056"/>
      <c r="S16" s="1056"/>
      <c r="T16" s="63">
        <f>V16-U16</f>
        <v>0</v>
      </c>
      <c r="U16" s="26">
        <f>COUNTIF(個人データ入力用!$Q$54:$Q78,"リレーのみ出場")</f>
        <v>0</v>
      </c>
      <c r="V16" s="63">
        <f>COUNTA(個人データ入力用!$Q$54:$Q$78)</f>
        <v>0</v>
      </c>
      <c r="AA16" s="66"/>
      <c r="AB16" s="66"/>
      <c r="AC16" s="66"/>
      <c r="AD16" s="66"/>
      <c r="AE16" s="66"/>
      <c r="AF16" s="66"/>
      <c r="AG16" s="66"/>
      <c r="AH16" s="66"/>
      <c r="AI16" s="66"/>
    </row>
    <row r="17" spans="1:35" ht="19.25" customHeight="1" thickBot="1">
      <c r="A17" s="66"/>
      <c r="B17" s="66"/>
      <c r="C17" s="67"/>
      <c r="D17" s="1079" t="s">
        <v>570</v>
      </c>
      <c r="E17" s="1079"/>
      <c r="F17" s="71">
        <f>T9</f>
        <v>0</v>
      </c>
      <c r="G17" s="69" t="s">
        <v>506</v>
      </c>
      <c r="H17" s="69"/>
      <c r="I17" s="66"/>
      <c r="J17" s="66"/>
      <c r="K17" s="66"/>
      <c r="L17" s="66"/>
      <c r="M17" s="66"/>
      <c r="N17" s="66"/>
      <c r="O17" s="66"/>
      <c r="P17" s="1049"/>
      <c r="Q17" s="1053" t="s">
        <v>598</v>
      </c>
      <c r="R17" s="1054"/>
      <c r="S17" s="1055"/>
      <c r="T17" s="337">
        <f>COUNTA(個人データ入力用!T54:T83)</f>
        <v>0</v>
      </c>
      <c r="AA17" s="66"/>
      <c r="AB17" s="66"/>
      <c r="AC17" s="66"/>
      <c r="AD17" s="66"/>
      <c r="AE17" s="66"/>
      <c r="AF17" s="66"/>
      <c r="AG17" s="66"/>
      <c r="AH17" s="66"/>
      <c r="AI17" s="66"/>
    </row>
    <row r="18" spans="1:35" ht="19.25" customHeight="1">
      <c r="A18" s="66"/>
      <c r="B18" s="66"/>
      <c r="C18" s="67"/>
      <c r="D18" s="1077" t="s">
        <v>571</v>
      </c>
      <c r="E18" s="1077"/>
      <c r="F18" s="71">
        <f>T14</f>
        <v>0</v>
      </c>
      <c r="G18" s="69" t="s">
        <v>506</v>
      </c>
      <c r="H18" s="69"/>
      <c r="I18" s="66"/>
      <c r="J18" s="66"/>
      <c r="K18" s="77"/>
      <c r="L18" s="66"/>
      <c r="M18" s="66"/>
      <c r="N18" s="66"/>
      <c r="O18" s="66"/>
      <c r="P18" s="1050" t="s">
        <v>489</v>
      </c>
      <c r="Q18" s="1051"/>
      <c r="R18" s="1051"/>
      <c r="S18" s="1052"/>
      <c r="T18" s="336">
        <f>SUM(T15:T17)</f>
        <v>0</v>
      </c>
      <c r="AA18" s="66"/>
      <c r="AB18" s="66"/>
      <c r="AC18" s="66"/>
      <c r="AD18" s="66"/>
      <c r="AE18" s="66"/>
      <c r="AF18" s="66"/>
      <c r="AG18" s="66"/>
      <c r="AH18" s="66"/>
      <c r="AI18" s="66"/>
    </row>
    <row r="19" spans="1:35" ht="19.25" customHeight="1">
      <c r="A19" s="66"/>
      <c r="B19" s="66"/>
      <c r="C19" s="67"/>
      <c r="D19" s="1073" t="s">
        <v>563</v>
      </c>
      <c r="E19" s="1073"/>
      <c r="F19" s="241">
        <f>T46</f>
        <v>0</v>
      </c>
      <c r="G19" s="69" t="s">
        <v>506</v>
      </c>
      <c r="H19" s="69"/>
      <c r="I19" s="66"/>
      <c r="J19" s="75"/>
      <c r="K19" s="77"/>
      <c r="L19" s="66"/>
      <c r="M19" s="66"/>
      <c r="N19" s="66"/>
      <c r="O19" s="66"/>
      <c r="P19" s="1113" t="s">
        <v>490</v>
      </c>
      <c r="Q19" s="1114"/>
      <c r="R19" s="1114"/>
      <c r="S19" s="1115"/>
      <c r="T19" s="64">
        <f>T9+T14</f>
        <v>0</v>
      </c>
      <c r="AA19" s="66"/>
      <c r="AB19" s="66"/>
      <c r="AC19" s="66"/>
      <c r="AD19" s="66"/>
      <c r="AE19" s="66"/>
      <c r="AF19" s="66"/>
      <c r="AG19" s="66"/>
      <c r="AH19" s="66"/>
      <c r="AI19" s="66"/>
    </row>
    <row r="20" spans="1:35" ht="19.25" customHeight="1" thickBot="1">
      <c r="A20" s="66"/>
      <c r="B20" s="66"/>
      <c r="C20" s="67"/>
      <c r="D20" s="267" t="s">
        <v>555</v>
      </c>
      <c r="E20" s="276">
        <f>T40</f>
        <v>0</v>
      </c>
      <c r="F20" s="279" t="s">
        <v>554</v>
      </c>
      <c r="G20" s="278">
        <f>T35</f>
        <v>0</v>
      </c>
      <c r="H20" s="279" t="s">
        <v>561</v>
      </c>
      <c r="I20" s="66"/>
      <c r="J20" s="76"/>
      <c r="K20" s="66"/>
      <c r="L20" s="66"/>
      <c r="M20" s="66"/>
      <c r="N20" s="66"/>
      <c r="O20" s="66"/>
      <c r="P20" s="1110" t="s">
        <v>491</v>
      </c>
      <c r="Q20" s="1111"/>
      <c r="R20" s="1111"/>
      <c r="S20" s="1112"/>
      <c r="T20" s="87">
        <f>T13+T18</f>
        <v>0</v>
      </c>
      <c r="AA20" s="66"/>
      <c r="AB20" s="66"/>
      <c r="AC20" s="66"/>
      <c r="AD20" s="66"/>
      <c r="AE20" s="66"/>
      <c r="AF20" s="66"/>
      <c r="AG20" s="66"/>
      <c r="AH20" s="66"/>
      <c r="AI20" s="66"/>
    </row>
    <row r="21" spans="1:35" ht="19.25" customHeight="1">
      <c r="A21" s="66"/>
      <c r="B21" s="66"/>
      <c r="C21" s="67"/>
      <c r="D21" s="71"/>
      <c r="E21" s="68"/>
      <c r="F21" s="68"/>
      <c r="G21" s="66"/>
      <c r="H21" s="69"/>
      <c r="I21" s="66"/>
      <c r="J21" s="66"/>
      <c r="K21" s="66"/>
      <c r="L21" s="66"/>
      <c r="M21" s="66"/>
      <c r="N21" s="66"/>
      <c r="O21" s="66"/>
      <c r="P21" s="60"/>
      <c r="Q21" s="60"/>
      <c r="R21" s="60"/>
      <c r="S21" s="60"/>
      <c r="T21" s="61"/>
      <c r="U21" s="27"/>
      <c r="AA21" s="66"/>
      <c r="AB21" s="66"/>
      <c r="AC21" s="66"/>
      <c r="AD21" s="66"/>
      <c r="AE21" s="66"/>
      <c r="AF21" s="66"/>
      <c r="AG21" s="66"/>
      <c r="AH21" s="66"/>
      <c r="AI21" s="66"/>
    </row>
    <row r="22" spans="1:35" ht="19.25" customHeight="1" thickBot="1">
      <c r="A22" s="66"/>
      <c r="B22" s="66"/>
      <c r="C22" s="67"/>
      <c r="D22" s="1078" t="s">
        <v>559</v>
      </c>
      <c r="E22" s="1078"/>
      <c r="F22" s="269">
        <f>SUM(F17:F19)</f>
        <v>0</v>
      </c>
      <c r="G22" s="270" t="s">
        <v>506</v>
      </c>
      <c r="H22" s="69"/>
      <c r="I22" s="66"/>
      <c r="J22" s="66"/>
      <c r="K22" s="66"/>
      <c r="L22" s="66"/>
      <c r="M22" s="66"/>
      <c r="N22" s="66"/>
      <c r="O22" s="66"/>
      <c r="P22" s="60"/>
      <c r="Q22" s="60"/>
      <c r="R22" s="60"/>
      <c r="S22" s="60"/>
      <c r="T22" s="61"/>
      <c r="AA22" s="66"/>
      <c r="AB22" s="66"/>
      <c r="AC22" s="66"/>
      <c r="AD22" s="66"/>
      <c r="AE22" s="66"/>
      <c r="AF22" s="66"/>
      <c r="AG22" s="66"/>
      <c r="AH22" s="66"/>
      <c r="AI22" s="66"/>
    </row>
    <row r="23" spans="1:35" ht="19.25" customHeight="1" thickBot="1">
      <c r="A23" s="66"/>
      <c r="B23" s="66"/>
      <c r="C23" s="67"/>
      <c r="E23" s="68"/>
      <c r="F23" s="68"/>
      <c r="G23" s="66"/>
      <c r="H23" s="68"/>
      <c r="I23" s="66"/>
      <c r="J23" s="66"/>
      <c r="K23" s="66"/>
      <c r="L23" s="66"/>
      <c r="M23" s="66"/>
      <c r="N23" s="66"/>
      <c r="O23" s="66"/>
      <c r="P23" s="1105" t="s">
        <v>496</v>
      </c>
      <c r="Q23" s="1106"/>
      <c r="R23" s="1106"/>
      <c r="S23" s="1107"/>
      <c r="T23" s="86" t="s">
        <v>492</v>
      </c>
      <c r="AA23" s="66"/>
      <c r="AB23" s="66"/>
      <c r="AC23" s="66"/>
      <c r="AD23" s="66"/>
      <c r="AE23" s="66"/>
      <c r="AF23" s="66"/>
      <c r="AG23" s="66"/>
      <c r="AH23" s="66"/>
      <c r="AI23" s="66"/>
    </row>
    <row r="24" spans="1:35" ht="19.25" customHeight="1">
      <c r="A24" s="66"/>
      <c r="B24" s="66"/>
      <c r="C24" s="1076" t="s">
        <v>565</v>
      </c>
      <c r="D24" s="1076"/>
      <c r="E24" s="1076"/>
      <c r="F24" s="68"/>
      <c r="G24" s="66"/>
      <c r="H24" s="68"/>
      <c r="I24" s="66"/>
      <c r="J24" s="66"/>
      <c r="K24" s="66"/>
      <c r="L24" s="66"/>
      <c r="M24" s="66"/>
      <c r="N24" s="66"/>
      <c r="O24" s="66"/>
      <c r="P24" s="326" t="s">
        <v>441</v>
      </c>
      <c r="Q24" s="1061" t="s">
        <v>493</v>
      </c>
      <c r="R24" s="1062"/>
      <c r="S24" s="1062"/>
      <c r="T24" s="81">
        <f>'女子リレ-入力'!I6</f>
        <v>0</v>
      </c>
      <c r="AA24" s="66"/>
      <c r="AB24" s="66"/>
      <c r="AC24" s="66"/>
      <c r="AD24" s="66"/>
      <c r="AE24" s="66"/>
      <c r="AF24" s="66"/>
      <c r="AG24" s="66"/>
      <c r="AH24" s="66"/>
      <c r="AI24" s="66"/>
    </row>
    <row r="25" spans="1:35" ht="19.25" customHeight="1">
      <c r="A25" s="66"/>
      <c r="B25" s="66"/>
      <c r="C25" s="67"/>
      <c r="D25" s="66"/>
      <c r="E25" s="68"/>
      <c r="F25" s="68"/>
      <c r="G25" s="66"/>
      <c r="H25" s="68"/>
      <c r="I25" s="66"/>
      <c r="J25" s="66"/>
      <c r="K25" s="66"/>
      <c r="L25" s="66"/>
      <c r="M25" s="66"/>
      <c r="N25" s="66"/>
      <c r="O25" s="66"/>
      <c r="P25" s="327"/>
      <c r="Q25" s="1108" t="s">
        <v>494</v>
      </c>
      <c r="R25" s="1109"/>
      <c r="S25" s="1109"/>
      <c r="T25" s="82">
        <f>'女子リレ-入力'!U6</f>
        <v>0</v>
      </c>
      <c r="AA25" s="66"/>
      <c r="AB25" s="66"/>
      <c r="AC25" s="66"/>
      <c r="AD25" s="66"/>
      <c r="AE25" s="66"/>
      <c r="AF25" s="66"/>
      <c r="AG25" s="66"/>
      <c r="AH25" s="66"/>
      <c r="AI25" s="66"/>
    </row>
    <row r="26" spans="1:35" ht="19.25" customHeight="1" thickBot="1">
      <c r="A26" s="66"/>
      <c r="B26" s="66"/>
      <c r="C26" s="67"/>
      <c r="D26" s="1073" t="s">
        <v>566</v>
      </c>
      <c r="E26" s="1073"/>
      <c r="F26" s="102">
        <f>T13</f>
        <v>0</v>
      </c>
      <c r="G26" s="69" t="s">
        <v>499</v>
      </c>
      <c r="H26" s="68"/>
      <c r="I26" s="66"/>
      <c r="J26" s="66"/>
      <c r="K26" s="66"/>
      <c r="L26" s="66"/>
      <c r="M26" s="66"/>
      <c r="N26" s="66"/>
      <c r="O26" s="66"/>
      <c r="P26" s="328"/>
      <c r="Q26" s="1063" t="s">
        <v>505</v>
      </c>
      <c r="R26" s="1064"/>
      <c r="S26" s="1064"/>
      <c r="T26" s="83">
        <f>SUM(T24:T25)</f>
        <v>0</v>
      </c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35" ht="19.25" customHeight="1">
      <c r="A27" s="66"/>
      <c r="B27" s="66"/>
      <c r="C27" s="67"/>
      <c r="D27" s="1076" t="s">
        <v>567</v>
      </c>
      <c r="E27" s="1076"/>
      <c r="F27" s="102">
        <f>T18</f>
        <v>0</v>
      </c>
      <c r="G27" s="69" t="s">
        <v>499</v>
      </c>
      <c r="H27" s="68"/>
      <c r="I27" s="66"/>
      <c r="J27" s="66"/>
      <c r="K27" s="66"/>
      <c r="L27" s="66"/>
      <c r="M27" s="66"/>
      <c r="N27" s="66"/>
      <c r="O27" s="66"/>
      <c r="P27" s="329" t="s">
        <v>488</v>
      </c>
      <c r="Q27" s="1061" t="s">
        <v>493</v>
      </c>
      <c r="R27" s="1062"/>
      <c r="S27" s="1062"/>
      <c r="T27" s="82">
        <f>'男子リレ-入力'!I6</f>
        <v>0</v>
      </c>
      <c r="AA27" s="66"/>
      <c r="AB27" s="66"/>
      <c r="AC27" s="66"/>
      <c r="AD27" s="66"/>
      <c r="AE27" s="66"/>
      <c r="AF27" s="66"/>
      <c r="AG27" s="66"/>
      <c r="AH27" s="66"/>
      <c r="AI27" s="66"/>
    </row>
    <row r="28" spans="1:35" ht="19.25" customHeight="1">
      <c r="A28" s="66"/>
      <c r="B28" s="66"/>
      <c r="C28" s="67"/>
      <c r="D28" s="73"/>
      <c r="E28" s="72"/>
      <c r="F28" s="102"/>
      <c r="G28" s="74"/>
      <c r="H28" s="68"/>
      <c r="I28" s="66"/>
      <c r="J28" s="66"/>
      <c r="K28" s="66"/>
      <c r="L28" s="66"/>
      <c r="M28" s="66"/>
      <c r="N28" s="66"/>
      <c r="O28" s="66"/>
      <c r="P28" s="330"/>
      <c r="Q28" s="1108" t="s">
        <v>494</v>
      </c>
      <c r="R28" s="1109"/>
      <c r="S28" s="1109"/>
      <c r="T28" s="82">
        <f>'男子リレ-入力'!U6</f>
        <v>0</v>
      </c>
      <c r="AA28" s="66"/>
      <c r="AB28" s="66"/>
      <c r="AC28" s="66"/>
      <c r="AD28" s="66"/>
      <c r="AE28" s="66"/>
      <c r="AF28" s="66"/>
      <c r="AG28" s="66"/>
      <c r="AH28" s="66"/>
      <c r="AI28" s="66"/>
    </row>
    <row r="29" spans="1:35" ht="19.25" customHeight="1" thickBot="1">
      <c r="A29" s="66"/>
      <c r="B29" s="66"/>
      <c r="C29" s="67"/>
      <c r="D29" s="1073" t="s">
        <v>563</v>
      </c>
      <c r="E29" s="1073"/>
      <c r="F29" s="274">
        <f>T45</f>
        <v>0</v>
      </c>
      <c r="G29" s="275" t="s">
        <v>499</v>
      </c>
      <c r="H29" s="239"/>
      <c r="I29" s="66"/>
      <c r="J29" s="66"/>
      <c r="K29" s="66"/>
      <c r="L29" s="66"/>
      <c r="M29" s="66"/>
      <c r="N29" s="66"/>
      <c r="O29" s="66"/>
      <c r="P29" s="331"/>
      <c r="Q29" s="1063" t="s">
        <v>505</v>
      </c>
      <c r="R29" s="1064"/>
      <c r="S29" s="1064"/>
      <c r="T29" s="84">
        <f>SUM(T27:T28)</f>
        <v>0</v>
      </c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35" ht="19.25" customHeight="1" thickBot="1">
      <c r="A30" s="66"/>
      <c r="B30" s="66"/>
      <c r="C30" s="67"/>
      <c r="D30" s="69"/>
      <c r="E30" s="267" t="s">
        <v>555</v>
      </c>
      <c r="F30" s="276">
        <f>T44</f>
        <v>0</v>
      </c>
      <c r="G30" s="277" t="s">
        <v>554</v>
      </c>
      <c r="H30" s="278">
        <f>T39</f>
        <v>0</v>
      </c>
      <c r="I30" s="268" t="s">
        <v>560</v>
      </c>
      <c r="J30" s="66"/>
      <c r="K30" s="66"/>
      <c r="L30" s="66"/>
      <c r="M30" s="66"/>
      <c r="N30" s="66"/>
      <c r="O30" s="66"/>
      <c r="P30" s="1058" t="s">
        <v>495</v>
      </c>
      <c r="Q30" s="1059"/>
      <c r="R30" s="1059"/>
      <c r="S30" s="1060"/>
      <c r="T30" s="85">
        <f>T26+T29</f>
        <v>0</v>
      </c>
      <c r="AA30" s="66"/>
      <c r="AB30" s="66"/>
      <c r="AC30" s="66"/>
      <c r="AD30" s="66"/>
      <c r="AE30" s="66"/>
      <c r="AF30" s="66"/>
      <c r="AG30" s="66"/>
      <c r="AH30" s="66"/>
      <c r="AI30" s="66"/>
    </row>
    <row r="31" spans="1:35" ht="19.25" customHeight="1">
      <c r="A31" s="66"/>
      <c r="B31" s="66"/>
      <c r="C31" s="67"/>
      <c r="D31" s="69"/>
      <c r="E31" s="267"/>
      <c r="F31" s="240"/>
      <c r="G31" s="178"/>
      <c r="H31" s="239"/>
      <c r="I31" s="268"/>
      <c r="J31" s="66"/>
      <c r="K31" s="66"/>
      <c r="L31" s="66"/>
      <c r="M31" s="66"/>
      <c r="N31" s="66"/>
      <c r="O31" s="66"/>
      <c r="AA31" s="66"/>
      <c r="AB31" s="66"/>
      <c r="AC31" s="66"/>
      <c r="AD31" s="66"/>
      <c r="AE31" s="66"/>
      <c r="AF31" s="66"/>
      <c r="AG31" s="66"/>
      <c r="AH31" s="66"/>
      <c r="AI31" s="66"/>
    </row>
    <row r="32" spans="1:35" ht="19.25" customHeight="1">
      <c r="A32" s="66"/>
      <c r="B32" s="66"/>
      <c r="C32" s="67"/>
      <c r="D32" s="1075" t="s">
        <v>568</v>
      </c>
      <c r="E32" s="1075"/>
      <c r="F32" s="271">
        <f>R51</f>
        <v>0</v>
      </c>
      <c r="G32" s="270" t="s">
        <v>499</v>
      </c>
      <c r="H32" s="1074"/>
      <c r="I32" s="1074"/>
      <c r="J32" s="66"/>
      <c r="K32" s="66"/>
      <c r="L32" s="66"/>
      <c r="M32" s="66"/>
      <c r="N32" s="66"/>
      <c r="O32" s="66"/>
      <c r="AA32" s="66"/>
      <c r="AB32" s="66"/>
      <c r="AC32" s="66"/>
      <c r="AD32" s="66"/>
      <c r="AE32" s="66"/>
      <c r="AF32" s="66"/>
      <c r="AG32" s="66"/>
      <c r="AH32" s="66"/>
      <c r="AI32" s="66"/>
    </row>
    <row r="33" spans="1:35" ht="12" customHeight="1">
      <c r="A33" s="66"/>
      <c r="B33" s="66"/>
      <c r="C33" s="67"/>
      <c r="D33" s="66"/>
      <c r="E33" s="68"/>
      <c r="F33" s="68"/>
      <c r="G33" s="66"/>
      <c r="H33" s="68"/>
      <c r="I33" s="66"/>
      <c r="J33" s="66"/>
      <c r="K33" s="66"/>
      <c r="L33" s="66"/>
      <c r="M33" s="66"/>
      <c r="N33" s="66"/>
      <c r="O33" s="66"/>
      <c r="P33" s="1065" t="s">
        <v>511</v>
      </c>
      <c r="Q33" s="1065"/>
      <c r="R33" s="1065"/>
      <c r="S33" s="1065"/>
      <c r="T33" s="1065"/>
      <c r="AA33" s="66"/>
      <c r="AB33" s="66"/>
      <c r="AC33" s="66"/>
      <c r="AD33" s="66"/>
      <c r="AE33" s="66"/>
      <c r="AF33" s="66"/>
      <c r="AG33" s="66"/>
      <c r="AH33" s="66"/>
      <c r="AI33" s="66"/>
    </row>
    <row r="34" spans="1:35" ht="19.25" customHeight="1" thickBot="1">
      <c r="A34" s="66"/>
      <c r="B34" s="66"/>
      <c r="C34" s="1073" t="s">
        <v>569</v>
      </c>
      <c r="D34" s="1073"/>
      <c r="E34" s="1073"/>
      <c r="F34" s="1073"/>
      <c r="G34" s="1073"/>
      <c r="H34" s="68"/>
      <c r="I34" s="66"/>
      <c r="J34" s="66"/>
      <c r="K34" s="66"/>
      <c r="L34" s="66"/>
      <c r="M34" s="66"/>
      <c r="N34" s="66"/>
      <c r="O34" s="66"/>
      <c r="AA34" s="66"/>
      <c r="AB34" s="66"/>
      <c r="AC34" s="66"/>
      <c r="AD34" s="66"/>
      <c r="AE34" s="66"/>
      <c r="AF34" s="66"/>
      <c r="AG34" s="66"/>
      <c r="AH34" s="66"/>
      <c r="AI34" s="66"/>
    </row>
    <row r="35" spans="1:35" ht="19.25" customHeight="1">
      <c r="A35" s="66"/>
      <c r="B35" s="66"/>
      <c r="C35" s="67"/>
      <c r="D35" s="66"/>
      <c r="E35" s="68"/>
      <c r="F35" s="68"/>
      <c r="G35" s="66"/>
      <c r="H35" s="1099" t="s">
        <v>895</v>
      </c>
      <c r="I35" s="1099"/>
      <c r="J35" s="1099" t="s">
        <v>896</v>
      </c>
      <c r="K35" s="1099"/>
      <c r="L35" s="66"/>
      <c r="M35" s="66"/>
      <c r="N35" s="66"/>
      <c r="O35" s="66"/>
      <c r="P35" s="324" t="s">
        <v>484</v>
      </c>
      <c r="Q35" s="1066" t="s">
        <v>485</v>
      </c>
      <c r="R35" s="1066"/>
      <c r="S35" s="1066"/>
      <c r="T35" s="62">
        <f>COUNTA(直接データ入力!I13:I37)</f>
        <v>0</v>
      </c>
      <c r="AA35" s="66"/>
      <c r="AB35" s="66"/>
      <c r="AC35" s="66"/>
      <c r="AD35" s="66"/>
      <c r="AE35" s="66"/>
      <c r="AF35" s="66"/>
      <c r="AG35" s="66"/>
      <c r="AH35" s="66"/>
      <c r="AI35" s="66"/>
    </row>
    <row r="36" spans="1:35" ht="19.25" customHeight="1">
      <c r="A36" s="66"/>
      <c r="B36" s="66"/>
      <c r="C36" s="67"/>
      <c r="D36" s="71" t="s">
        <v>897</v>
      </c>
      <c r="E36" s="72"/>
      <c r="F36" s="274">
        <f>T26</f>
        <v>0</v>
      </c>
      <c r="G36" s="69" t="s">
        <v>499</v>
      </c>
      <c r="H36" s="1100">
        <f>T24</f>
        <v>0</v>
      </c>
      <c r="I36" s="1100"/>
      <c r="J36" s="1100">
        <f>T25</f>
        <v>0</v>
      </c>
      <c r="K36" s="1100"/>
      <c r="L36" s="66"/>
      <c r="M36" s="66"/>
      <c r="N36" s="66"/>
      <c r="O36" s="66"/>
      <c r="P36" s="325"/>
      <c r="Q36" s="1056" t="s">
        <v>486</v>
      </c>
      <c r="R36" s="1056"/>
      <c r="S36" s="1056"/>
      <c r="T36" s="63">
        <f>V36-U36</f>
        <v>0</v>
      </c>
      <c r="U36" s="26">
        <f>COUNTIF(直接データ入力!$N$13:$N$37,"リレーのみ出場")</f>
        <v>0</v>
      </c>
      <c r="V36" s="63">
        <f>COUNTA(直接データ入力!$N$13:$N$37)</f>
        <v>0</v>
      </c>
      <c r="AA36" s="66"/>
      <c r="AB36" s="66"/>
      <c r="AC36" s="66"/>
      <c r="AD36" s="66"/>
      <c r="AE36" s="66"/>
      <c r="AF36" s="66"/>
      <c r="AG36" s="66"/>
      <c r="AH36" s="66"/>
      <c r="AI36" s="66"/>
    </row>
    <row r="37" spans="1:35" ht="19.25" customHeight="1">
      <c r="A37" s="66"/>
      <c r="B37" s="66"/>
      <c r="C37" s="67"/>
      <c r="D37" s="73" t="s">
        <v>898</v>
      </c>
      <c r="E37" s="72"/>
      <c r="F37" s="498">
        <f>T29</f>
        <v>0</v>
      </c>
      <c r="G37" s="69" t="s">
        <v>499</v>
      </c>
      <c r="H37" s="1101">
        <f>T27</f>
        <v>0</v>
      </c>
      <c r="I37" s="1101"/>
      <c r="J37" s="1101">
        <f>T28</f>
        <v>0</v>
      </c>
      <c r="K37" s="1101"/>
      <c r="L37" s="66"/>
      <c r="M37" s="66"/>
      <c r="N37" s="68"/>
      <c r="O37" s="66"/>
      <c r="P37" s="325"/>
      <c r="Q37" s="1056" t="s">
        <v>487</v>
      </c>
      <c r="R37" s="1056"/>
      <c r="S37" s="1056"/>
      <c r="T37" s="63">
        <f>V37-U37</f>
        <v>0</v>
      </c>
      <c r="U37" s="26">
        <f>COUNTIF(直接データ入力!$Q$13:$Q$37,"リレーのみ出場")</f>
        <v>0</v>
      </c>
      <c r="V37" s="63">
        <f>COUNTA(直接データ入力!$Q$13:$Q$37)</f>
        <v>0</v>
      </c>
      <c r="AA37" s="66"/>
      <c r="AB37" s="66"/>
      <c r="AC37" s="66"/>
      <c r="AD37" s="66"/>
      <c r="AE37" s="66"/>
      <c r="AF37" s="66"/>
      <c r="AG37" s="66"/>
      <c r="AH37" s="66"/>
      <c r="AI37" s="66"/>
    </row>
    <row r="38" spans="1:35" ht="12.65" customHeight="1">
      <c r="A38" s="66"/>
      <c r="B38" s="66"/>
      <c r="C38" s="67"/>
      <c r="D38" s="73"/>
      <c r="E38" s="72"/>
      <c r="F38" s="102"/>
      <c r="G38" s="69"/>
      <c r="H38" s="68"/>
      <c r="I38" s="66"/>
      <c r="J38" s="66"/>
      <c r="K38" s="66"/>
      <c r="L38" s="66"/>
      <c r="M38" s="66"/>
      <c r="N38" s="68"/>
      <c r="O38" s="66"/>
      <c r="P38" s="325"/>
      <c r="Q38" s="1056" t="s">
        <v>598</v>
      </c>
      <c r="R38" s="1056"/>
      <c r="S38" s="1056"/>
      <c r="T38" s="63">
        <f>COUNTA(直接データ入力!T13:T37)</f>
        <v>0</v>
      </c>
      <c r="AA38" s="66"/>
      <c r="AB38" s="66"/>
      <c r="AC38" s="66"/>
      <c r="AD38" s="66"/>
      <c r="AE38" s="66"/>
      <c r="AF38" s="66"/>
      <c r="AG38" s="66"/>
      <c r="AH38" s="66"/>
      <c r="AI38" s="66"/>
    </row>
    <row r="39" spans="1:35" s="285" customFormat="1" ht="19.25" customHeight="1" thickBot="1">
      <c r="A39" s="280"/>
      <c r="B39" s="280"/>
      <c r="C39" s="281"/>
      <c r="D39" s="1098" t="s">
        <v>572</v>
      </c>
      <c r="E39" s="1098"/>
      <c r="F39" s="499">
        <f>T30</f>
        <v>0</v>
      </c>
      <c r="G39" s="500" t="s">
        <v>499</v>
      </c>
      <c r="H39" s="282"/>
      <c r="I39" s="280"/>
      <c r="J39" s="283"/>
      <c r="K39" s="280"/>
      <c r="L39" s="280"/>
      <c r="M39" s="280"/>
      <c r="N39" s="280"/>
      <c r="O39" s="280"/>
      <c r="P39" s="325"/>
      <c r="Q39" s="1123" t="s">
        <v>489</v>
      </c>
      <c r="R39" s="1123"/>
      <c r="S39" s="1123"/>
      <c r="T39" s="63">
        <f>SUM(T36:T38)</f>
        <v>0</v>
      </c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280"/>
      <c r="AG39" s="280"/>
      <c r="AH39" s="280"/>
      <c r="AI39" s="280"/>
    </row>
    <row r="40" spans="1:35" ht="13.75" customHeight="1">
      <c r="A40" s="66"/>
      <c r="B40" s="66"/>
      <c r="C40" s="67"/>
      <c r="D40" s="66"/>
      <c r="E40" s="68"/>
      <c r="F40" s="68"/>
      <c r="G40" s="66"/>
      <c r="H40" s="68"/>
      <c r="I40" s="66"/>
      <c r="J40" s="70"/>
      <c r="K40" s="66"/>
      <c r="L40" s="66"/>
      <c r="M40" s="66"/>
      <c r="N40" s="66"/>
      <c r="O40" s="66"/>
      <c r="P40" s="332" t="s">
        <v>488</v>
      </c>
      <c r="Q40" s="1066" t="s">
        <v>485</v>
      </c>
      <c r="R40" s="1066"/>
      <c r="S40" s="1066"/>
      <c r="T40" s="63">
        <f>COUNTA(直接データ入力!I40:I64)</f>
        <v>0</v>
      </c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9.25" customHeight="1">
      <c r="A41" s="66"/>
      <c r="B41" s="66"/>
      <c r="C41" s="1095" t="s">
        <v>694</v>
      </c>
      <c r="D41" s="1095"/>
      <c r="E41" s="1095"/>
      <c r="F41" s="1095"/>
      <c r="G41" s="1095"/>
      <c r="H41" s="1095"/>
      <c r="I41" s="1095"/>
      <c r="J41" s="1095"/>
      <c r="L41" s="66"/>
      <c r="M41" s="66"/>
      <c r="N41" s="66"/>
      <c r="O41" s="66"/>
      <c r="P41" s="333"/>
      <c r="Q41" s="1124" t="s">
        <v>486</v>
      </c>
      <c r="R41" s="1125"/>
      <c r="S41" s="1126"/>
      <c r="T41" s="63">
        <f>V41-U41</f>
        <v>0</v>
      </c>
      <c r="U41" s="26">
        <f>COUNTIF(直接データ入力!$N$40:$N$64,"リレーのみ出場")</f>
        <v>0</v>
      </c>
      <c r="V41" s="63">
        <f>COUNTA(直接データ入力!$N$40:$N$64)</f>
        <v>0</v>
      </c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9.25" customHeight="1">
      <c r="A42" s="66"/>
      <c r="B42" s="66"/>
      <c r="C42" s="67"/>
      <c r="D42" s="70"/>
      <c r="E42" s="70"/>
      <c r="F42" s="70"/>
      <c r="G42" s="70"/>
      <c r="H42" s="70"/>
      <c r="I42" s="70"/>
      <c r="J42" s="66"/>
      <c r="K42" s="66"/>
      <c r="L42" s="66"/>
      <c r="M42" s="66"/>
      <c r="N42" s="66"/>
      <c r="O42" s="66"/>
      <c r="P42" s="333"/>
      <c r="Q42" s="1057" t="s">
        <v>487</v>
      </c>
      <c r="R42" s="1057"/>
      <c r="S42" s="1057"/>
      <c r="T42" s="63">
        <f>V42-U42</f>
        <v>0</v>
      </c>
      <c r="U42" s="26">
        <f>COUNTIF(直接データ入力!$Q$40:$Q$64,"リレーのみ出場")</f>
        <v>0</v>
      </c>
      <c r="V42" s="63">
        <f>COUNTA(直接データ入力!$Q$40:$Q$64)</f>
        <v>0</v>
      </c>
      <c r="AA42" s="66"/>
      <c r="AB42" s="66"/>
      <c r="AC42" s="66"/>
      <c r="AD42" s="66"/>
      <c r="AE42" s="66"/>
      <c r="AF42" s="66"/>
      <c r="AG42" s="66"/>
      <c r="AH42" s="66"/>
      <c r="AI42" s="66"/>
    </row>
    <row r="43" spans="1:35" ht="19.25" customHeight="1">
      <c r="A43" s="66"/>
      <c r="B43" s="66"/>
      <c r="C43" s="67"/>
      <c r="D43" s="286" t="s">
        <v>599</v>
      </c>
      <c r="E43" s="72">
        <f>T20</f>
        <v>0</v>
      </c>
      <c r="F43" s="272" t="s">
        <v>499</v>
      </c>
      <c r="G43" s="72" t="s">
        <v>500</v>
      </c>
      <c r="H43" s="373">
        <v>1000</v>
      </c>
      <c r="I43" s="72" t="s">
        <v>502</v>
      </c>
      <c r="J43" s="287">
        <f>E43*H43</f>
        <v>0</v>
      </c>
      <c r="K43" s="268" t="s">
        <v>501</v>
      </c>
      <c r="L43" s="66"/>
      <c r="M43" s="68"/>
      <c r="N43" s="66"/>
      <c r="O43" s="66"/>
      <c r="P43" s="333"/>
      <c r="Q43" s="1057" t="s">
        <v>598</v>
      </c>
      <c r="R43" s="1057"/>
      <c r="S43" s="1057"/>
      <c r="T43" s="284">
        <f>COUNTA(直接データ入力!T40:T64)</f>
        <v>0</v>
      </c>
      <c r="AA43" s="66"/>
      <c r="AB43" s="66"/>
      <c r="AC43" s="66"/>
      <c r="AD43" s="66"/>
      <c r="AE43" s="66"/>
      <c r="AF43" s="66"/>
      <c r="AG43" s="66"/>
      <c r="AH43" s="66"/>
      <c r="AI43" s="66"/>
    </row>
    <row r="44" spans="1:35" ht="19.25" customHeight="1" thickBot="1">
      <c r="A44" s="66"/>
      <c r="B44" s="66"/>
      <c r="C44" s="67"/>
      <c r="D44" s="286" t="s">
        <v>574</v>
      </c>
      <c r="E44" s="72">
        <f>T30</f>
        <v>0</v>
      </c>
      <c r="F44" s="288" t="s">
        <v>503</v>
      </c>
      <c r="G44" s="72" t="s">
        <v>500</v>
      </c>
      <c r="H44" s="373">
        <v>2000</v>
      </c>
      <c r="I44" s="72" t="s">
        <v>502</v>
      </c>
      <c r="J44" s="287">
        <f>E44*H44</f>
        <v>0</v>
      </c>
      <c r="K44" s="268" t="s">
        <v>501</v>
      </c>
      <c r="L44" s="66"/>
      <c r="M44" s="66"/>
      <c r="N44" s="66"/>
      <c r="O44" s="66"/>
      <c r="P44" s="334"/>
      <c r="Q44" s="1127" t="s">
        <v>489</v>
      </c>
      <c r="R44" s="1127"/>
      <c r="S44" s="1127"/>
      <c r="T44" s="101">
        <f>SUM(T41:T43)</f>
        <v>0</v>
      </c>
      <c r="AA44" s="66"/>
      <c r="AB44" s="66"/>
      <c r="AC44" s="66"/>
      <c r="AD44" s="66"/>
      <c r="AE44" s="66"/>
      <c r="AF44" s="66"/>
      <c r="AG44" s="66"/>
      <c r="AH44" s="66"/>
      <c r="AI44" s="66"/>
    </row>
    <row r="45" spans="1:35" ht="19.25" customHeight="1" thickBot="1">
      <c r="A45" s="66"/>
      <c r="B45" s="66"/>
      <c r="C45" s="67"/>
      <c r="D45" s="309" t="s">
        <v>573</v>
      </c>
      <c r="E45" s="289">
        <f>T45</f>
        <v>0</v>
      </c>
      <c r="F45" s="238" t="s">
        <v>499</v>
      </c>
      <c r="G45" s="72" t="s">
        <v>513</v>
      </c>
      <c r="H45" s="373">
        <v>1000</v>
      </c>
      <c r="I45" s="72" t="s">
        <v>514</v>
      </c>
      <c r="J45" s="287">
        <f>E45*H45</f>
        <v>0</v>
      </c>
      <c r="K45" s="268" t="s">
        <v>501</v>
      </c>
      <c r="L45" s="66"/>
      <c r="M45" s="66"/>
      <c r="N45" s="66"/>
      <c r="O45" s="66"/>
      <c r="P45" s="1120" t="s">
        <v>512</v>
      </c>
      <c r="Q45" s="1121"/>
      <c r="R45" s="1121"/>
      <c r="S45" s="1122"/>
      <c r="T45" s="85">
        <f>SUM(T39,T44)</f>
        <v>0</v>
      </c>
      <c r="AA45" s="66"/>
      <c r="AB45" s="66"/>
      <c r="AC45" s="66"/>
      <c r="AD45" s="66"/>
      <c r="AE45" s="66"/>
      <c r="AF45" s="66"/>
      <c r="AG45" s="66"/>
      <c r="AH45" s="66"/>
      <c r="AI45" s="66"/>
    </row>
    <row r="46" spans="1:35" ht="19.25" customHeight="1" thickBot="1">
      <c r="A46" s="66"/>
      <c r="B46" s="66"/>
      <c r="C46" s="67"/>
      <c r="D46" s="236"/>
      <c r="E46" s="237"/>
      <c r="F46" s="238"/>
      <c r="G46" s="75"/>
      <c r="H46" s="76"/>
      <c r="I46" s="75"/>
      <c r="J46" s="78"/>
      <c r="K46" s="66"/>
      <c r="L46" s="66"/>
      <c r="M46" s="66"/>
      <c r="N46" s="66"/>
      <c r="O46" s="66"/>
      <c r="P46" s="66"/>
      <c r="Q46" s="66"/>
      <c r="R46" s="1045" t="s">
        <v>516</v>
      </c>
      <c r="S46" s="1046"/>
      <c r="T46" s="265">
        <f>SUM(T35,T40)</f>
        <v>0</v>
      </c>
      <c r="AA46" s="66"/>
      <c r="AB46" s="66"/>
      <c r="AC46" s="66"/>
      <c r="AD46" s="66"/>
      <c r="AE46" s="66"/>
      <c r="AF46" s="66"/>
      <c r="AG46" s="66"/>
      <c r="AH46" s="66"/>
      <c r="AI46" s="66"/>
    </row>
    <row r="47" spans="1:35" ht="25.75" customHeight="1" thickBot="1">
      <c r="A47" s="66"/>
      <c r="B47" s="66"/>
      <c r="C47" s="67"/>
      <c r="D47" s="264"/>
      <c r="E47" s="264"/>
      <c r="F47" s="264"/>
      <c r="G47" s="1096" t="s">
        <v>504</v>
      </c>
      <c r="H47" s="1097"/>
      <c r="I47" s="1094">
        <f>SUM(J43:J45)</f>
        <v>0</v>
      </c>
      <c r="J47" s="1094"/>
      <c r="K47" s="273" t="s">
        <v>543</v>
      </c>
      <c r="L47" s="66"/>
      <c r="M47" s="66"/>
      <c r="N47" s="66"/>
      <c r="O47" s="66"/>
      <c r="P47" s="66"/>
      <c r="Q47" s="66"/>
      <c r="R47" s="77"/>
      <c r="S47" s="266"/>
      <c r="AA47" s="66"/>
      <c r="AB47" s="66"/>
      <c r="AC47" s="66"/>
      <c r="AD47" s="66"/>
      <c r="AE47" s="66"/>
      <c r="AF47" s="66"/>
      <c r="AG47" s="66"/>
      <c r="AH47" s="66"/>
      <c r="AI47" s="66"/>
    </row>
    <row r="48" spans="1:35" ht="19.25" customHeight="1">
      <c r="A48" s="66"/>
      <c r="B48" s="66"/>
      <c r="C48" s="67"/>
      <c r="D48" s="264"/>
      <c r="E48" s="264"/>
      <c r="F48" s="264"/>
      <c r="G48" s="290"/>
      <c r="H48" s="290"/>
      <c r="I48" s="291"/>
      <c r="J48" s="291"/>
      <c r="K48" s="292"/>
      <c r="L48" s="66"/>
      <c r="M48" s="66"/>
      <c r="N48" s="66"/>
      <c r="O48" s="66"/>
      <c r="P48" s="268"/>
      <c r="Q48" s="268" t="s">
        <v>558</v>
      </c>
      <c r="R48" s="288"/>
      <c r="S48" s="266"/>
      <c r="AA48" s="66"/>
      <c r="AB48" s="66"/>
      <c r="AC48" s="66"/>
      <c r="AD48" s="66"/>
      <c r="AE48" s="66"/>
      <c r="AF48" s="66"/>
      <c r="AG48" s="66"/>
      <c r="AH48" s="66"/>
      <c r="AI48" s="66"/>
    </row>
    <row r="49" spans="1:35" ht="19.25" customHeight="1">
      <c r="A49" s="66"/>
      <c r="B49" s="66"/>
      <c r="C49" s="67"/>
      <c r="D49" s="66"/>
      <c r="E49" s="68"/>
      <c r="F49" s="68"/>
      <c r="G49" s="66"/>
      <c r="H49" s="68"/>
      <c r="I49" s="66"/>
      <c r="J49" s="66"/>
      <c r="K49" s="66"/>
      <c r="L49" s="66"/>
      <c r="M49" s="66"/>
      <c r="N49" s="66"/>
      <c r="O49" s="66"/>
      <c r="P49" s="1044" t="s">
        <v>556</v>
      </c>
      <c r="Q49" s="1044"/>
      <c r="R49" s="277">
        <f>T20</f>
        <v>0</v>
      </c>
      <c r="AA49" s="66"/>
      <c r="AB49" s="66"/>
      <c r="AC49" s="66"/>
      <c r="AD49" s="66"/>
      <c r="AE49" s="66"/>
      <c r="AF49" s="66"/>
      <c r="AG49" s="66"/>
      <c r="AH49" s="66"/>
      <c r="AI49" s="66"/>
    </row>
    <row r="50" spans="1:35" ht="19.25" customHeight="1">
      <c r="A50" s="66"/>
      <c r="B50" s="66"/>
      <c r="C50" s="67"/>
      <c r="D50" s="247" t="s">
        <v>542</v>
      </c>
      <c r="E50" s="226"/>
      <c r="F50" s="226"/>
      <c r="G50" s="227"/>
      <c r="H50" s="226"/>
      <c r="I50" s="227"/>
      <c r="J50" s="227"/>
      <c r="K50" s="228"/>
      <c r="L50" s="66"/>
      <c r="M50" s="66"/>
      <c r="N50" s="66"/>
      <c r="O50" s="66"/>
      <c r="P50" s="1044" t="s">
        <v>557</v>
      </c>
      <c r="Q50" s="1044"/>
      <c r="R50" s="277">
        <f>T45</f>
        <v>0</v>
      </c>
      <c r="AA50" s="66"/>
      <c r="AB50" s="66"/>
      <c r="AC50" s="66"/>
      <c r="AD50" s="66"/>
      <c r="AE50" s="66"/>
      <c r="AF50" s="66"/>
      <c r="AG50" s="66"/>
      <c r="AH50" s="66"/>
      <c r="AI50" s="66"/>
    </row>
    <row r="51" spans="1:35" ht="23.4" customHeight="1">
      <c r="A51" s="66"/>
      <c r="B51" s="66"/>
      <c r="C51" s="67"/>
      <c r="D51" s="252">
        <f>個人データ入力用!E87</f>
        <v>0</v>
      </c>
      <c r="E51" s="253"/>
      <c r="F51" s="253"/>
      <c r="G51" s="253"/>
      <c r="H51" s="253"/>
      <c r="I51" s="253"/>
      <c r="J51" s="253"/>
      <c r="K51" s="254"/>
      <c r="L51" s="66"/>
      <c r="M51" s="66"/>
      <c r="N51" s="66"/>
      <c r="O51" s="66"/>
      <c r="P51" s="268"/>
      <c r="Q51" s="268" t="s">
        <v>562</v>
      </c>
      <c r="R51" s="335">
        <f>SUM(R49:R50)</f>
        <v>0</v>
      </c>
      <c r="AA51" s="66"/>
      <c r="AB51" s="66"/>
      <c r="AC51" s="66"/>
      <c r="AD51" s="66"/>
      <c r="AE51" s="66"/>
      <c r="AF51" s="66"/>
      <c r="AG51" s="66"/>
      <c r="AH51" s="66"/>
      <c r="AI51" s="66"/>
    </row>
    <row r="52" spans="1:35" ht="23.4" customHeight="1">
      <c r="A52" s="66"/>
      <c r="B52" s="66"/>
      <c r="C52" s="67"/>
      <c r="D52" s="255">
        <f>個人データ入力用!E88</f>
        <v>0</v>
      </c>
      <c r="E52" s="256"/>
      <c r="F52" s="256"/>
      <c r="G52" s="256"/>
      <c r="H52" s="256"/>
      <c r="I52" s="256"/>
      <c r="J52" s="256"/>
      <c r="K52" s="257"/>
      <c r="L52" s="66"/>
      <c r="M52" s="66"/>
      <c r="N52" s="66"/>
      <c r="O52" s="66"/>
      <c r="P52" s="66"/>
      <c r="Q52" s="66"/>
      <c r="R52" s="66"/>
      <c r="AA52" s="66"/>
      <c r="AB52" s="66"/>
      <c r="AC52" s="66"/>
      <c r="AD52" s="66"/>
      <c r="AE52" s="66"/>
      <c r="AF52" s="66"/>
      <c r="AG52" s="66"/>
      <c r="AH52" s="66"/>
      <c r="AI52" s="66"/>
    </row>
    <row r="53" spans="1:35" ht="23.4" customHeight="1">
      <c r="A53" s="66"/>
      <c r="B53" s="66"/>
      <c r="C53" s="67"/>
      <c r="D53" s="255">
        <f>個人データ入力用!E89</f>
        <v>0</v>
      </c>
      <c r="E53" s="256"/>
      <c r="F53" s="256"/>
      <c r="G53" s="256"/>
      <c r="H53" s="256"/>
      <c r="I53" s="256"/>
      <c r="J53" s="256"/>
      <c r="K53" s="257"/>
      <c r="L53" s="66"/>
      <c r="M53" s="66"/>
      <c r="N53" s="66"/>
      <c r="O53" s="66"/>
      <c r="P53" s="66"/>
      <c r="Q53" s="66"/>
      <c r="R53" s="66"/>
      <c r="AA53" s="66"/>
      <c r="AB53" s="66"/>
      <c r="AC53" s="66"/>
      <c r="AD53" s="66"/>
      <c r="AE53" s="66"/>
      <c r="AF53" s="66"/>
      <c r="AG53" s="66"/>
      <c r="AH53" s="66"/>
      <c r="AI53" s="66"/>
    </row>
    <row r="54" spans="1:35" ht="23.4" customHeight="1">
      <c r="A54" s="66"/>
      <c r="B54" s="66"/>
      <c r="C54" s="67"/>
      <c r="D54" s="258">
        <f>個人データ入力用!E90</f>
        <v>0</v>
      </c>
      <c r="E54" s="259"/>
      <c r="F54" s="259"/>
      <c r="G54" s="259"/>
      <c r="H54" s="259"/>
      <c r="I54" s="259"/>
      <c r="J54" s="259"/>
      <c r="K54" s="260"/>
      <c r="L54" s="66"/>
      <c r="M54" s="66"/>
      <c r="N54" s="66"/>
      <c r="O54" s="66"/>
      <c r="P54" s="66"/>
      <c r="Q54" s="66"/>
      <c r="R54" s="66"/>
      <c r="AA54" s="66"/>
      <c r="AB54" s="66"/>
      <c r="AC54" s="66"/>
      <c r="AD54" s="66"/>
      <c r="AE54" s="66"/>
      <c r="AF54" s="66"/>
      <c r="AG54" s="66"/>
      <c r="AH54" s="66"/>
      <c r="AI54" s="66"/>
    </row>
    <row r="55" spans="1:35" ht="23.4" customHeight="1">
      <c r="A55" s="66"/>
      <c r="B55" s="66"/>
      <c r="C55" s="67"/>
      <c r="D55" s="261">
        <f>個人データ入力用!E91</f>
        <v>0</v>
      </c>
      <c r="E55" s="262"/>
      <c r="F55" s="262"/>
      <c r="G55" s="262"/>
      <c r="H55" s="262"/>
      <c r="I55" s="262"/>
      <c r="J55" s="262"/>
      <c r="K55" s="263"/>
      <c r="L55" s="66"/>
      <c r="M55" s="66"/>
      <c r="N55" s="66"/>
      <c r="O55" s="66"/>
      <c r="P55" s="66"/>
      <c r="Q55" s="66"/>
      <c r="R55" s="66"/>
      <c r="AA55" s="66"/>
      <c r="AB55" s="66"/>
      <c r="AC55" s="66"/>
      <c r="AD55" s="66"/>
      <c r="AE55" s="66"/>
      <c r="AF55" s="66"/>
      <c r="AG55" s="66"/>
      <c r="AH55" s="66"/>
      <c r="AI55" s="66"/>
    </row>
    <row r="56" spans="1:35">
      <c r="A56" s="66"/>
      <c r="B56" s="66"/>
      <c r="C56" s="67"/>
      <c r="D56" s="66"/>
      <c r="E56" s="68"/>
      <c r="F56" s="68"/>
      <c r="G56" s="66"/>
      <c r="H56" s="68"/>
      <c r="I56" s="66"/>
      <c r="J56" s="66"/>
      <c r="K56" s="66"/>
      <c r="L56" s="66"/>
      <c r="M56" s="66"/>
      <c r="N56" s="66"/>
      <c r="O56" s="66"/>
      <c r="P56" s="66"/>
      <c r="Q56" s="66"/>
      <c r="R56" s="66"/>
      <c r="AA56" s="66"/>
      <c r="AB56" s="66"/>
      <c r="AC56" s="66"/>
      <c r="AD56" s="66"/>
      <c r="AE56" s="66"/>
      <c r="AF56" s="66"/>
      <c r="AG56" s="66"/>
      <c r="AH56" s="66"/>
      <c r="AI56" s="66"/>
    </row>
    <row r="57" spans="1:35">
      <c r="A57" s="66"/>
      <c r="B57" s="66"/>
      <c r="C57" s="67"/>
      <c r="D57" s="66"/>
      <c r="E57" s="68"/>
      <c r="F57" s="68"/>
      <c r="G57" s="66"/>
      <c r="H57" s="68"/>
      <c r="I57" s="66"/>
      <c r="J57" s="66"/>
      <c r="K57" s="66"/>
      <c r="L57" s="66"/>
      <c r="M57" s="66"/>
      <c r="N57" s="66"/>
      <c r="O57" s="66"/>
      <c r="P57" s="66"/>
      <c r="Q57" s="66"/>
      <c r="R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 spans="1:35">
      <c r="A58" s="66"/>
      <c r="B58" s="66"/>
      <c r="C58" s="67"/>
      <c r="D58" s="66"/>
      <c r="E58" s="68"/>
      <c r="F58" s="68"/>
      <c r="G58" s="66"/>
      <c r="H58" s="68"/>
      <c r="I58" s="66"/>
      <c r="J58" s="66"/>
      <c r="K58" s="66"/>
      <c r="L58" s="66"/>
      <c r="M58" s="66"/>
      <c r="N58" s="66"/>
      <c r="O58" s="66"/>
      <c r="P58" s="66"/>
      <c r="Q58" s="66"/>
      <c r="R58" s="66"/>
      <c r="AA58" s="66"/>
      <c r="AB58" s="66"/>
      <c r="AC58" s="66"/>
      <c r="AD58" s="66"/>
      <c r="AE58" s="66"/>
      <c r="AF58" s="66"/>
      <c r="AG58" s="66"/>
      <c r="AH58" s="66"/>
      <c r="AI58" s="66"/>
    </row>
    <row r="59" spans="1:35">
      <c r="A59" s="66"/>
      <c r="B59" s="66"/>
      <c r="C59" s="67"/>
      <c r="D59" s="66"/>
      <c r="E59" s="68"/>
      <c r="F59" s="68"/>
      <c r="G59" s="66"/>
      <c r="H59" s="68"/>
      <c r="I59" s="66"/>
      <c r="J59" s="66"/>
      <c r="K59" s="66"/>
      <c r="L59" s="66"/>
      <c r="M59" s="66"/>
      <c r="N59" s="66"/>
      <c r="O59" s="66"/>
      <c r="P59" s="66"/>
      <c r="Q59" s="66"/>
      <c r="R59" s="66"/>
      <c r="AA59" s="66"/>
      <c r="AB59" s="66"/>
      <c r="AC59" s="66"/>
      <c r="AD59" s="66"/>
      <c r="AE59" s="66"/>
      <c r="AF59" s="66"/>
      <c r="AG59" s="66"/>
      <c r="AH59" s="66"/>
      <c r="AI59" s="66"/>
    </row>
    <row r="60" spans="1:35">
      <c r="A60" s="66"/>
      <c r="B60" s="66"/>
      <c r="C60" s="67"/>
      <c r="D60" s="66"/>
      <c r="E60" s="68"/>
      <c r="F60" s="68"/>
      <c r="G60" s="66"/>
      <c r="H60" s="68"/>
      <c r="I60" s="66"/>
      <c r="J60" s="66"/>
      <c r="K60" s="66"/>
      <c r="L60" s="66"/>
      <c r="M60" s="66"/>
      <c r="N60" s="66"/>
      <c r="O60" s="66"/>
      <c r="P60" s="66"/>
      <c r="Q60" s="66"/>
      <c r="R60" s="66"/>
      <c r="AA60" s="66"/>
      <c r="AB60" s="66"/>
      <c r="AC60" s="66"/>
      <c r="AD60" s="66"/>
      <c r="AE60" s="66"/>
      <c r="AF60" s="66"/>
      <c r="AG60" s="66"/>
      <c r="AH60" s="66"/>
      <c r="AI60" s="66"/>
    </row>
    <row r="61" spans="1:35">
      <c r="A61" s="66"/>
      <c r="B61" s="66"/>
      <c r="C61" s="67"/>
      <c r="D61" s="66"/>
      <c r="E61" s="68"/>
      <c r="F61" s="68"/>
      <c r="G61" s="66"/>
      <c r="H61" s="68"/>
      <c r="I61" s="66"/>
      <c r="J61" s="66"/>
      <c r="K61" s="66"/>
      <c r="L61" s="66"/>
      <c r="M61" s="66"/>
      <c r="N61" s="66"/>
      <c r="O61" s="66"/>
      <c r="P61" s="66"/>
      <c r="Q61" s="66"/>
      <c r="R61" s="66"/>
      <c r="AA61" s="66"/>
      <c r="AB61" s="66"/>
      <c r="AC61" s="66"/>
      <c r="AD61" s="66"/>
      <c r="AE61" s="66"/>
      <c r="AF61" s="66"/>
      <c r="AG61" s="66"/>
      <c r="AH61" s="66"/>
      <c r="AI61" s="66"/>
    </row>
    <row r="62" spans="1:35">
      <c r="A62" s="66"/>
      <c r="B62" s="66"/>
      <c r="C62" s="67"/>
      <c r="D62" s="66"/>
      <c r="E62" s="68"/>
      <c r="F62" s="68"/>
      <c r="G62" s="66"/>
      <c r="H62" s="68"/>
      <c r="I62" s="66"/>
      <c r="J62" s="66"/>
      <c r="K62" s="66"/>
      <c r="L62" s="66"/>
      <c r="M62" s="66"/>
      <c r="N62" s="66"/>
      <c r="O62" s="66"/>
      <c r="P62" s="66"/>
      <c r="Q62" s="66"/>
      <c r="R62" s="66"/>
      <c r="AA62" s="66"/>
      <c r="AB62" s="66"/>
      <c r="AC62" s="66"/>
      <c r="AD62" s="66"/>
      <c r="AE62" s="66"/>
      <c r="AF62" s="66"/>
      <c r="AG62" s="66"/>
      <c r="AH62" s="66"/>
      <c r="AI62" s="66"/>
    </row>
    <row r="63" spans="1:35">
      <c r="A63" s="66"/>
      <c r="B63" s="66"/>
      <c r="C63" s="67"/>
      <c r="D63" s="66"/>
      <c r="E63" s="68"/>
      <c r="F63" s="68"/>
      <c r="G63" s="66"/>
      <c r="H63" s="68"/>
      <c r="I63" s="66"/>
      <c r="J63" s="66"/>
      <c r="K63" s="66"/>
      <c r="L63" s="66"/>
      <c r="M63" s="66"/>
      <c r="N63" s="66"/>
      <c r="O63" s="66"/>
      <c r="P63" s="66"/>
      <c r="Q63" s="66"/>
      <c r="R63" s="66"/>
      <c r="AA63" s="66"/>
      <c r="AB63" s="66"/>
      <c r="AC63" s="66"/>
      <c r="AD63" s="66"/>
      <c r="AE63" s="66"/>
      <c r="AF63" s="66"/>
      <c r="AG63" s="66"/>
      <c r="AH63" s="66"/>
      <c r="AI63" s="66"/>
    </row>
    <row r="64" spans="1:35">
      <c r="A64" s="66"/>
      <c r="B64" s="66"/>
      <c r="C64" s="67"/>
      <c r="D64" s="66"/>
      <c r="E64" s="68"/>
      <c r="F64" s="68"/>
      <c r="G64" s="66"/>
      <c r="H64" s="68"/>
      <c r="I64" s="66"/>
      <c r="J64" s="66"/>
      <c r="K64" s="66"/>
      <c r="L64" s="66"/>
      <c r="M64" s="66"/>
      <c r="N64" s="66"/>
      <c r="O64" s="66"/>
      <c r="P64" s="66"/>
      <c r="Q64" s="66"/>
      <c r="R64" s="66"/>
      <c r="AA64" s="66"/>
      <c r="AB64" s="66"/>
      <c r="AC64" s="66"/>
      <c r="AD64" s="66"/>
      <c r="AE64" s="66"/>
      <c r="AF64" s="66"/>
      <c r="AG64" s="66"/>
      <c r="AH64" s="66"/>
      <c r="AI64" s="66"/>
    </row>
    <row r="65" spans="1:35">
      <c r="A65" s="66"/>
      <c r="B65" s="66"/>
      <c r="C65" s="67"/>
      <c r="D65" s="66"/>
      <c r="E65" s="68"/>
      <c r="F65" s="68"/>
      <c r="G65" s="66"/>
      <c r="H65" s="68"/>
      <c r="I65" s="66"/>
      <c r="J65" s="66"/>
      <c r="K65" s="66"/>
      <c r="L65" s="66"/>
      <c r="M65" s="66"/>
      <c r="N65" s="66"/>
      <c r="O65" s="66"/>
      <c r="P65" s="66"/>
      <c r="Q65" s="66"/>
      <c r="R65" s="66"/>
      <c r="AA65" s="66"/>
      <c r="AB65" s="66"/>
      <c r="AC65" s="66"/>
      <c r="AD65" s="66"/>
      <c r="AE65" s="66"/>
      <c r="AF65" s="66"/>
      <c r="AG65" s="66"/>
      <c r="AH65" s="66"/>
      <c r="AI65" s="66"/>
    </row>
    <row r="66" spans="1:35">
      <c r="A66" s="66"/>
      <c r="B66" s="66"/>
      <c r="C66" s="67"/>
      <c r="D66" s="66"/>
      <c r="E66" s="68"/>
      <c r="F66" s="68"/>
      <c r="G66" s="66"/>
      <c r="H66" s="68"/>
      <c r="I66" s="66"/>
      <c r="J66" s="66"/>
      <c r="K66" s="66"/>
      <c r="L66" s="66"/>
      <c r="M66" s="66"/>
      <c r="N66" s="66"/>
      <c r="O66" s="66"/>
      <c r="P66" s="66"/>
      <c r="Q66" s="66"/>
      <c r="R66" s="66"/>
      <c r="AA66" s="66"/>
      <c r="AB66" s="66"/>
      <c r="AC66" s="66"/>
      <c r="AD66" s="66"/>
      <c r="AE66" s="66"/>
      <c r="AF66" s="66"/>
      <c r="AG66" s="66"/>
      <c r="AH66" s="66"/>
      <c r="AI66" s="66"/>
    </row>
    <row r="67" spans="1:35">
      <c r="A67" s="66"/>
      <c r="B67" s="66"/>
      <c r="C67" s="67"/>
      <c r="D67" s="66"/>
      <c r="E67" s="68"/>
      <c r="F67" s="68"/>
      <c r="G67" s="66"/>
      <c r="H67" s="68"/>
      <c r="I67" s="66"/>
      <c r="J67" s="66"/>
      <c r="K67" s="66"/>
      <c r="L67" s="66"/>
      <c r="M67" s="66"/>
      <c r="N67" s="66"/>
      <c r="O67" s="66"/>
      <c r="P67" s="66"/>
      <c r="Q67" s="66"/>
      <c r="R67" s="66"/>
      <c r="AA67" s="66"/>
      <c r="AB67" s="66"/>
      <c r="AC67" s="66"/>
      <c r="AD67" s="66"/>
      <c r="AE67" s="66"/>
      <c r="AF67" s="66"/>
      <c r="AG67" s="66"/>
      <c r="AH67" s="66"/>
      <c r="AI67" s="66"/>
    </row>
    <row r="68" spans="1:35">
      <c r="A68" s="66"/>
      <c r="B68" s="66"/>
      <c r="C68" s="67"/>
      <c r="D68" s="66"/>
      <c r="E68" s="68"/>
      <c r="F68" s="68"/>
      <c r="G68" s="66"/>
      <c r="H68" s="68"/>
      <c r="I68" s="66"/>
      <c r="J68" s="66"/>
      <c r="K68" s="66"/>
      <c r="L68" s="66"/>
      <c r="M68" s="66"/>
      <c r="N68" s="66"/>
      <c r="O68" s="66"/>
      <c r="AA68" s="66"/>
      <c r="AB68" s="66"/>
      <c r="AC68" s="66"/>
      <c r="AD68" s="66"/>
      <c r="AE68" s="66"/>
      <c r="AF68" s="66"/>
      <c r="AG68" s="66"/>
      <c r="AH68" s="66"/>
      <c r="AI68" s="66"/>
    </row>
    <row r="69" spans="1:35">
      <c r="A69" s="66"/>
      <c r="B69" s="66"/>
      <c r="C69" s="67"/>
      <c r="D69" s="66"/>
      <c r="E69" s="68"/>
      <c r="F69" s="68"/>
      <c r="G69" s="66"/>
      <c r="H69" s="68"/>
      <c r="I69" s="66"/>
      <c r="J69" s="66"/>
      <c r="K69" s="66"/>
      <c r="L69" s="66"/>
      <c r="M69" s="66"/>
      <c r="N69" s="66"/>
      <c r="O69" s="66"/>
      <c r="AA69" s="66"/>
      <c r="AB69" s="66"/>
      <c r="AC69" s="66"/>
      <c r="AD69" s="66"/>
      <c r="AE69" s="66"/>
      <c r="AF69" s="66"/>
      <c r="AG69" s="66"/>
      <c r="AH69" s="66"/>
      <c r="AI69" s="66"/>
    </row>
    <row r="70" spans="1:35">
      <c r="A70" s="66"/>
      <c r="B70" s="66"/>
      <c r="C70" s="67"/>
      <c r="D70" s="66"/>
      <c r="E70" s="68"/>
      <c r="F70" s="68"/>
      <c r="G70" s="66"/>
      <c r="H70" s="68"/>
      <c r="I70" s="66"/>
      <c r="J70" s="66"/>
      <c r="K70" s="66"/>
      <c r="L70" s="66"/>
      <c r="M70" s="66"/>
      <c r="N70" s="66"/>
      <c r="O70" s="66"/>
      <c r="AA70" s="66"/>
      <c r="AB70" s="66"/>
      <c r="AC70" s="66"/>
      <c r="AD70" s="66"/>
      <c r="AE70" s="66"/>
      <c r="AF70" s="66"/>
      <c r="AG70" s="66"/>
      <c r="AH70" s="66"/>
      <c r="AI70" s="66"/>
    </row>
    <row r="71" spans="1:35">
      <c r="A71" s="66"/>
      <c r="B71" s="66"/>
      <c r="C71" s="67"/>
      <c r="D71" s="66"/>
      <c r="E71" s="68"/>
      <c r="F71" s="68"/>
      <c r="G71" s="66"/>
      <c r="H71" s="68"/>
      <c r="I71" s="66"/>
      <c r="J71" s="66"/>
      <c r="K71" s="66"/>
      <c r="L71" s="66"/>
      <c r="M71" s="66"/>
      <c r="N71" s="66"/>
      <c r="O71" s="66"/>
      <c r="AA71" s="66"/>
      <c r="AB71" s="66"/>
      <c r="AC71" s="66"/>
      <c r="AD71" s="66"/>
      <c r="AE71" s="66"/>
      <c r="AF71" s="66"/>
      <c r="AG71" s="66"/>
      <c r="AH71" s="66"/>
      <c r="AI71" s="66"/>
    </row>
    <row r="72" spans="1:35">
      <c r="A72" s="66"/>
      <c r="B72" s="66"/>
      <c r="C72" s="67"/>
      <c r="D72" s="66"/>
      <c r="E72" s="68"/>
      <c r="F72" s="68"/>
      <c r="G72" s="66"/>
      <c r="H72" s="68"/>
      <c r="I72" s="66"/>
      <c r="J72" s="66"/>
      <c r="K72" s="66"/>
      <c r="L72" s="66"/>
      <c r="M72" s="66"/>
      <c r="N72" s="66"/>
      <c r="O72" s="66"/>
      <c r="AA72" s="66"/>
      <c r="AB72" s="66"/>
      <c r="AC72" s="66"/>
      <c r="AD72" s="66"/>
      <c r="AE72" s="66"/>
      <c r="AF72" s="66"/>
      <c r="AG72" s="66"/>
      <c r="AH72" s="66"/>
      <c r="AI72" s="66"/>
    </row>
    <row r="73" spans="1:35">
      <c r="A73" s="66"/>
      <c r="B73" s="66"/>
      <c r="C73" s="67"/>
      <c r="D73" s="66"/>
      <c r="E73" s="68"/>
      <c r="F73" s="68"/>
      <c r="G73" s="66"/>
      <c r="H73" s="68"/>
      <c r="I73" s="66"/>
      <c r="J73" s="66"/>
      <c r="K73" s="66"/>
      <c r="L73" s="66"/>
      <c r="M73" s="66"/>
      <c r="N73" s="66"/>
      <c r="O73" s="66"/>
      <c r="AA73" s="66"/>
      <c r="AB73" s="66"/>
      <c r="AC73" s="66"/>
      <c r="AD73" s="66"/>
      <c r="AE73" s="66"/>
      <c r="AF73" s="66"/>
      <c r="AG73" s="66"/>
      <c r="AH73" s="66"/>
      <c r="AI73" s="66"/>
    </row>
    <row r="74" spans="1:35">
      <c r="A74" s="66"/>
      <c r="B74" s="66"/>
      <c r="C74" s="67"/>
      <c r="D74" s="66"/>
      <c r="E74" s="68"/>
      <c r="F74" s="68"/>
      <c r="G74" s="66"/>
      <c r="H74" s="68"/>
      <c r="I74" s="66"/>
      <c r="J74" s="66"/>
      <c r="K74" s="66"/>
      <c r="L74" s="66"/>
      <c r="M74" s="66"/>
      <c r="N74" s="66"/>
      <c r="O74" s="66"/>
      <c r="AA74" s="66"/>
      <c r="AB74" s="66"/>
      <c r="AC74" s="66"/>
      <c r="AD74" s="66"/>
      <c r="AE74" s="66"/>
      <c r="AF74" s="66"/>
      <c r="AG74" s="66"/>
      <c r="AH74" s="66"/>
      <c r="AI74" s="66"/>
    </row>
    <row r="75" spans="1:35">
      <c r="A75" s="66"/>
      <c r="B75" s="66"/>
      <c r="C75" s="67"/>
      <c r="D75" s="66"/>
      <c r="E75" s="68"/>
      <c r="F75" s="68"/>
      <c r="G75" s="66"/>
      <c r="H75" s="68"/>
      <c r="I75" s="66"/>
      <c r="J75" s="66"/>
      <c r="K75" s="66"/>
      <c r="L75" s="66"/>
      <c r="M75" s="66"/>
      <c r="N75" s="66"/>
      <c r="O75" s="66"/>
      <c r="AA75" s="66"/>
      <c r="AB75" s="66"/>
      <c r="AC75" s="66"/>
      <c r="AD75" s="66"/>
      <c r="AE75" s="66"/>
      <c r="AF75" s="66"/>
      <c r="AG75" s="66"/>
      <c r="AH75" s="66"/>
      <c r="AI75" s="66"/>
    </row>
    <row r="76" spans="1:35">
      <c r="A76" s="66"/>
      <c r="B76" s="66"/>
      <c r="C76" s="67"/>
      <c r="D76" s="66"/>
      <c r="E76" s="68"/>
      <c r="F76" s="68"/>
      <c r="G76" s="66"/>
      <c r="H76" s="68"/>
      <c r="I76" s="66"/>
      <c r="J76" s="66"/>
      <c r="K76" s="66"/>
      <c r="L76" s="66"/>
      <c r="M76" s="66"/>
      <c r="N76" s="66"/>
      <c r="O76" s="66"/>
      <c r="AA76" s="66"/>
      <c r="AB76" s="66"/>
      <c r="AC76" s="66"/>
      <c r="AD76" s="66"/>
      <c r="AE76" s="66"/>
      <c r="AF76" s="66"/>
      <c r="AG76" s="66"/>
      <c r="AH76" s="66"/>
      <c r="AI76" s="66"/>
    </row>
    <row r="77" spans="1:35">
      <c r="A77" s="66"/>
      <c r="B77" s="66"/>
      <c r="C77" s="67"/>
      <c r="D77" s="66"/>
      <c r="E77" s="68"/>
      <c r="F77" s="68"/>
      <c r="G77" s="66"/>
      <c r="H77" s="68"/>
      <c r="I77" s="66"/>
      <c r="J77" s="66"/>
      <c r="K77" s="66"/>
      <c r="L77" s="66"/>
      <c r="M77" s="66"/>
      <c r="N77" s="66"/>
      <c r="O77" s="66"/>
      <c r="AA77" s="66"/>
      <c r="AB77" s="66"/>
      <c r="AC77" s="66"/>
      <c r="AD77" s="66"/>
      <c r="AE77" s="66"/>
      <c r="AF77" s="66"/>
      <c r="AG77" s="66"/>
      <c r="AH77" s="66"/>
      <c r="AI77" s="66"/>
    </row>
    <row r="78" spans="1:35">
      <c r="A78" s="66"/>
      <c r="B78" s="66"/>
      <c r="C78" s="67"/>
      <c r="D78" s="66"/>
      <c r="E78" s="68"/>
      <c r="F78" s="68"/>
      <c r="G78" s="66"/>
      <c r="H78" s="68"/>
      <c r="I78" s="66"/>
      <c r="J78" s="66"/>
      <c r="K78" s="66"/>
      <c r="L78" s="66"/>
      <c r="M78" s="66"/>
      <c r="N78" s="66"/>
      <c r="O78" s="66"/>
      <c r="AA78" s="66"/>
      <c r="AB78" s="66"/>
      <c r="AC78" s="66"/>
      <c r="AD78" s="66"/>
      <c r="AE78" s="66"/>
      <c r="AF78" s="66"/>
      <c r="AG78" s="66"/>
      <c r="AH78" s="66"/>
      <c r="AI78" s="66"/>
    </row>
    <row r="79" spans="1:35">
      <c r="A79" s="66"/>
      <c r="B79" s="66"/>
      <c r="C79" s="67"/>
      <c r="D79" s="66"/>
      <c r="E79" s="68"/>
      <c r="F79" s="68"/>
      <c r="G79" s="66"/>
      <c r="H79" s="68"/>
      <c r="I79" s="66"/>
      <c r="J79" s="66"/>
      <c r="K79" s="66"/>
      <c r="L79" s="66"/>
      <c r="M79" s="66"/>
      <c r="N79" s="66"/>
      <c r="O79" s="66"/>
      <c r="AA79" s="66"/>
      <c r="AB79" s="66"/>
      <c r="AC79" s="66"/>
      <c r="AD79" s="66"/>
      <c r="AE79" s="66"/>
      <c r="AF79" s="66"/>
      <c r="AG79" s="66"/>
      <c r="AH79" s="66"/>
      <c r="AI79" s="66"/>
    </row>
    <row r="80" spans="1:35">
      <c r="A80" s="66"/>
      <c r="B80" s="66"/>
      <c r="C80" s="67"/>
      <c r="D80" s="66"/>
      <c r="E80" s="68"/>
      <c r="F80" s="68"/>
      <c r="G80" s="66"/>
      <c r="H80" s="68"/>
      <c r="I80" s="66"/>
      <c r="J80" s="66"/>
      <c r="K80" s="66"/>
      <c r="L80" s="66"/>
      <c r="M80" s="66"/>
      <c r="N80" s="66"/>
      <c r="O80" s="66"/>
      <c r="AA80" s="66"/>
      <c r="AB80" s="66"/>
      <c r="AC80" s="66"/>
      <c r="AD80" s="66"/>
      <c r="AE80" s="66"/>
      <c r="AF80" s="66"/>
      <c r="AG80" s="66"/>
      <c r="AH80" s="66"/>
      <c r="AI80" s="66"/>
    </row>
    <row r="81" spans="1:35">
      <c r="A81" s="66"/>
      <c r="B81" s="66"/>
      <c r="C81" s="67"/>
      <c r="D81" s="66"/>
      <c r="E81" s="68"/>
      <c r="F81" s="68"/>
      <c r="G81" s="66"/>
      <c r="H81" s="68"/>
      <c r="I81" s="66"/>
      <c r="J81" s="66"/>
      <c r="K81" s="66"/>
      <c r="L81" s="66"/>
      <c r="M81" s="66"/>
      <c r="N81" s="66"/>
      <c r="O81" s="66"/>
      <c r="AA81" s="66"/>
      <c r="AB81" s="66"/>
      <c r="AC81" s="66"/>
      <c r="AD81" s="66"/>
      <c r="AE81" s="66"/>
      <c r="AF81" s="66"/>
      <c r="AG81" s="66"/>
      <c r="AH81" s="66"/>
      <c r="AI81" s="66"/>
    </row>
    <row r="82" spans="1:35">
      <c r="A82" s="66"/>
      <c r="B82" s="66"/>
      <c r="C82" s="67"/>
      <c r="D82" s="66"/>
      <c r="E82" s="68"/>
      <c r="F82" s="68"/>
      <c r="G82" s="66"/>
      <c r="H82" s="68"/>
      <c r="I82" s="66"/>
      <c r="J82" s="66"/>
      <c r="K82" s="66"/>
      <c r="L82" s="66"/>
      <c r="M82" s="66"/>
      <c r="N82" s="66"/>
      <c r="O82" s="66"/>
      <c r="AA82" s="66"/>
      <c r="AB82" s="66"/>
      <c r="AC82" s="66"/>
      <c r="AD82" s="66"/>
      <c r="AE82" s="66"/>
      <c r="AF82" s="66"/>
      <c r="AG82" s="66"/>
      <c r="AH82" s="66"/>
      <c r="AI82" s="66"/>
    </row>
    <row r="83" spans="1:35">
      <c r="A83" s="66"/>
      <c r="B83" s="66"/>
      <c r="C83" s="67"/>
      <c r="D83" s="66"/>
      <c r="E83" s="68"/>
      <c r="F83" s="68"/>
      <c r="G83" s="66"/>
      <c r="H83" s="68"/>
      <c r="I83" s="66"/>
      <c r="J83" s="66"/>
      <c r="K83" s="66"/>
      <c r="L83" s="66"/>
      <c r="M83" s="66"/>
      <c r="N83" s="66"/>
      <c r="O83" s="66"/>
      <c r="AA83" s="66"/>
      <c r="AB83" s="66"/>
      <c r="AC83" s="66"/>
      <c r="AD83" s="66"/>
      <c r="AE83" s="66"/>
      <c r="AF83" s="66"/>
      <c r="AG83" s="66"/>
      <c r="AH83" s="66"/>
      <c r="AI83" s="66"/>
    </row>
    <row r="84" spans="1:35">
      <c r="A84" s="66"/>
      <c r="B84" s="66"/>
      <c r="C84" s="67"/>
      <c r="D84" s="66"/>
      <c r="E84" s="68"/>
      <c r="F84" s="68"/>
      <c r="G84" s="66"/>
      <c r="H84" s="68"/>
      <c r="I84" s="66"/>
      <c r="J84" s="66"/>
      <c r="K84" s="66"/>
      <c r="L84" s="66"/>
      <c r="M84" s="66"/>
      <c r="N84" s="66"/>
      <c r="O84" s="66"/>
      <c r="AA84" s="66"/>
      <c r="AB84" s="66"/>
      <c r="AC84" s="66"/>
      <c r="AD84" s="66"/>
      <c r="AE84" s="66"/>
      <c r="AF84" s="66"/>
      <c r="AG84" s="66"/>
      <c r="AH84" s="66"/>
      <c r="AI84" s="66"/>
    </row>
    <row r="85" spans="1:35">
      <c r="A85" s="66"/>
      <c r="B85" s="66"/>
      <c r="C85" s="67"/>
      <c r="D85" s="66"/>
      <c r="E85" s="68"/>
      <c r="F85" s="68"/>
      <c r="G85" s="66"/>
      <c r="H85" s="68"/>
      <c r="I85" s="66"/>
      <c r="J85" s="66"/>
      <c r="K85" s="66"/>
      <c r="L85" s="66"/>
      <c r="M85" s="66"/>
      <c r="N85" s="66"/>
      <c r="O85" s="66"/>
      <c r="AA85" s="66"/>
      <c r="AB85" s="66"/>
      <c r="AC85" s="66"/>
      <c r="AD85" s="66"/>
      <c r="AE85" s="66"/>
      <c r="AF85" s="66"/>
      <c r="AG85" s="66"/>
      <c r="AH85" s="66"/>
      <c r="AI85" s="66"/>
    </row>
    <row r="86" spans="1:35">
      <c r="A86" s="66"/>
      <c r="B86" s="66"/>
      <c r="C86" s="67"/>
      <c r="D86" s="66"/>
      <c r="E86" s="68"/>
      <c r="F86" s="68"/>
      <c r="G86" s="66"/>
      <c r="H86" s="68"/>
      <c r="I86" s="66"/>
      <c r="J86" s="66"/>
      <c r="K86" s="66"/>
      <c r="L86" s="66"/>
      <c r="M86" s="66"/>
      <c r="N86" s="66"/>
      <c r="O86" s="66"/>
      <c r="AA86" s="66"/>
      <c r="AB86" s="66"/>
      <c r="AC86" s="66"/>
      <c r="AD86" s="66"/>
      <c r="AE86" s="66"/>
      <c r="AF86" s="66"/>
      <c r="AG86" s="66"/>
      <c r="AH86" s="66"/>
      <c r="AI86" s="66"/>
    </row>
    <row r="87" spans="1:35">
      <c r="A87" s="66"/>
      <c r="B87" s="66"/>
      <c r="C87" s="67"/>
      <c r="D87" s="66"/>
      <c r="E87" s="68"/>
      <c r="F87" s="68"/>
      <c r="G87" s="66"/>
      <c r="H87" s="68"/>
      <c r="I87" s="66"/>
      <c r="J87" s="66"/>
      <c r="K87" s="66"/>
      <c r="L87" s="66"/>
      <c r="M87" s="66"/>
      <c r="N87" s="66"/>
      <c r="O87" s="66"/>
      <c r="AA87" s="66"/>
      <c r="AB87" s="66"/>
      <c r="AC87" s="66"/>
      <c r="AD87" s="66"/>
      <c r="AE87" s="66"/>
      <c r="AF87" s="66"/>
      <c r="AG87" s="66"/>
      <c r="AH87" s="66"/>
      <c r="AI87" s="66"/>
    </row>
    <row r="88" spans="1:35">
      <c r="A88" s="66"/>
      <c r="B88" s="66"/>
      <c r="C88" s="67"/>
      <c r="D88" s="66"/>
      <c r="E88" s="68"/>
      <c r="F88" s="68"/>
      <c r="G88" s="66"/>
      <c r="H88" s="68"/>
      <c r="I88" s="66"/>
      <c r="J88" s="66"/>
      <c r="K88" s="66"/>
      <c r="L88" s="66"/>
      <c r="M88" s="66"/>
      <c r="N88" s="66"/>
      <c r="O88" s="66"/>
      <c r="AA88" s="66"/>
      <c r="AB88" s="66"/>
      <c r="AC88" s="66"/>
      <c r="AD88" s="66"/>
      <c r="AE88" s="66"/>
      <c r="AF88" s="66"/>
      <c r="AG88" s="66"/>
      <c r="AH88" s="66"/>
      <c r="AI88" s="66"/>
    </row>
    <row r="89" spans="1:35">
      <c r="A89" s="66"/>
      <c r="B89" s="66"/>
      <c r="C89" s="67"/>
      <c r="D89" s="66"/>
      <c r="E89" s="68"/>
      <c r="F89" s="68"/>
      <c r="G89" s="66"/>
      <c r="H89" s="68"/>
      <c r="I89" s="66"/>
      <c r="J89" s="66"/>
      <c r="K89" s="66"/>
      <c r="L89" s="66"/>
      <c r="M89" s="66"/>
      <c r="N89" s="66"/>
      <c r="O89" s="66"/>
      <c r="AA89" s="66"/>
      <c r="AB89" s="66"/>
      <c r="AC89" s="66"/>
      <c r="AD89" s="66"/>
      <c r="AE89" s="66"/>
      <c r="AF89" s="66"/>
      <c r="AG89" s="66"/>
      <c r="AH89" s="66"/>
      <c r="AI89" s="66"/>
    </row>
    <row r="90" spans="1:35">
      <c r="A90" s="66"/>
      <c r="B90" s="66"/>
      <c r="C90" s="67"/>
      <c r="D90" s="66"/>
      <c r="E90" s="68"/>
      <c r="F90" s="68"/>
      <c r="G90" s="66"/>
      <c r="H90" s="68"/>
      <c r="I90" s="66"/>
      <c r="J90" s="66"/>
      <c r="K90" s="66"/>
      <c r="L90" s="66"/>
      <c r="M90" s="66"/>
      <c r="N90" s="66"/>
      <c r="O90" s="66"/>
      <c r="AA90" s="66"/>
      <c r="AB90" s="66"/>
      <c r="AC90" s="66"/>
      <c r="AD90" s="66"/>
      <c r="AE90" s="66"/>
      <c r="AF90" s="66"/>
      <c r="AG90" s="66"/>
      <c r="AH90" s="66"/>
      <c r="AI90" s="66"/>
    </row>
    <row r="91" spans="1:35">
      <c r="A91" s="66"/>
      <c r="B91" s="66"/>
      <c r="C91" s="67"/>
      <c r="D91" s="66"/>
      <c r="E91" s="68"/>
      <c r="F91" s="68"/>
      <c r="G91" s="66"/>
      <c r="H91" s="68"/>
      <c r="I91" s="66"/>
      <c r="J91" s="66"/>
      <c r="K91" s="66"/>
      <c r="L91" s="66"/>
      <c r="M91" s="66"/>
      <c r="N91" s="66"/>
      <c r="O91" s="66"/>
      <c r="AA91" s="66"/>
      <c r="AB91" s="66"/>
      <c r="AC91" s="66"/>
      <c r="AD91" s="66"/>
      <c r="AE91" s="66"/>
      <c r="AF91" s="66"/>
      <c r="AG91" s="66"/>
      <c r="AH91" s="66"/>
      <c r="AI91" s="66"/>
    </row>
    <row r="92" spans="1:35">
      <c r="A92" s="66"/>
      <c r="B92" s="66"/>
      <c r="C92" s="67"/>
      <c r="D92" s="66"/>
      <c r="E92" s="68"/>
      <c r="F92" s="68"/>
      <c r="G92" s="66"/>
      <c r="H92" s="68"/>
      <c r="I92" s="66"/>
      <c r="J92" s="66"/>
      <c r="K92" s="66"/>
      <c r="L92" s="66"/>
      <c r="M92" s="66"/>
      <c r="N92" s="66"/>
      <c r="O92" s="66"/>
      <c r="AA92" s="66"/>
      <c r="AB92" s="66"/>
      <c r="AC92" s="66"/>
      <c r="AD92" s="66"/>
      <c r="AE92" s="66"/>
      <c r="AF92" s="66"/>
      <c r="AG92" s="66"/>
      <c r="AH92" s="66"/>
      <c r="AI92" s="66"/>
    </row>
    <row r="93" spans="1:35">
      <c r="A93" s="66"/>
      <c r="B93" s="66"/>
      <c r="C93" s="67"/>
      <c r="D93" s="66"/>
      <c r="E93" s="68"/>
      <c r="F93" s="68"/>
      <c r="G93" s="66"/>
      <c r="H93" s="68"/>
      <c r="I93" s="66"/>
      <c r="J93" s="66"/>
      <c r="K93" s="66"/>
      <c r="L93" s="66"/>
      <c r="M93" s="66"/>
      <c r="N93" s="66"/>
      <c r="O93" s="66"/>
      <c r="AA93" s="66"/>
      <c r="AB93" s="66"/>
      <c r="AC93" s="66"/>
      <c r="AD93" s="66"/>
      <c r="AE93" s="66"/>
      <c r="AF93" s="66"/>
      <c r="AG93" s="66"/>
      <c r="AH93" s="66"/>
      <c r="AI93" s="66"/>
    </row>
    <row r="94" spans="1:35">
      <c r="A94" s="66"/>
      <c r="B94" s="66"/>
      <c r="C94" s="67"/>
      <c r="D94" s="66"/>
      <c r="E94" s="68"/>
      <c r="F94" s="68"/>
      <c r="G94" s="66"/>
      <c r="H94" s="68"/>
      <c r="I94" s="66"/>
      <c r="J94" s="66"/>
      <c r="K94" s="66"/>
      <c r="L94" s="66"/>
      <c r="M94" s="66"/>
      <c r="N94" s="66"/>
      <c r="O94" s="66"/>
      <c r="AA94" s="66"/>
      <c r="AB94" s="66"/>
      <c r="AC94" s="66"/>
      <c r="AD94" s="66"/>
      <c r="AE94" s="66"/>
      <c r="AF94" s="66"/>
      <c r="AG94" s="66"/>
      <c r="AH94" s="66"/>
      <c r="AI94" s="66"/>
    </row>
    <row r="95" spans="1:35">
      <c r="A95" s="66"/>
      <c r="B95" s="66"/>
      <c r="C95" s="67"/>
      <c r="D95" s="66"/>
      <c r="E95" s="68"/>
      <c r="F95" s="68"/>
      <c r="G95" s="66"/>
      <c r="H95" s="68"/>
      <c r="I95" s="66"/>
      <c r="J95" s="66"/>
      <c r="K95" s="66"/>
      <c r="L95" s="66"/>
      <c r="M95" s="66"/>
      <c r="N95" s="66"/>
      <c r="O95" s="66"/>
      <c r="AA95" s="66"/>
      <c r="AB95" s="66"/>
      <c r="AC95" s="66"/>
      <c r="AD95" s="66"/>
      <c r="AE95" s="66"/>
      <c r="AF95" s="66"/>
      <c r="AG95" s="66"/>
      <c r="AH95" s="66"/>
      <c r="AI95" s="66"/>
    </row>
    <row r="96" spans="1:35">
      <c r="A96" s="66"/>
      <c r="B96" s="66"/>
      <c r="C96" s="67"/>
      <c r="D96" s="66"/>
      <c r="E96" s="68"/>
      <c r="F96" s="68"/>
      <c r="G96" s="66"/>
      <c r="H96" s="68"/>
      <c r="I96" s="66"/>
      <c r="J96" s="66"/>
      <c r="K96" s="66"/>
      <c r="L96" s="66"/>
      <c r="M96" s="66"/>
      <c r="N96" s="66"/>
      <c r="O96" s="66"/>
      <c r="AA96" s="66"/>
      <c r="AB96" s="66"/>
      <c r="AC96" s="66"/>
      <c r="AD96" s="66"/>
      <c r="AE96" s="66"/>
      <c r="AF96" s="66"/>
      <c r="AG96" s="66"/>
      <c r="AH96" s="66"/>
      <c r="AI96" s="66"/>
    </row>
    <row r="97" spans="1:35">
      <c r="A97" s="66"/>
      <c r="B97" s="66"/>
      <c r="C97" s="67"/>
      <c r="D97" s="66"/>
      <c r="E97" s="68"/>
      <c r="F97" s="68"/>
      <c r="G97" s="66"/>
      <c r="H97" s="68"/>
      <c r="I97" s="66"/>
      <c r="J97" s="66"/>
      <c r="K97" s="66"/>
      <c r="L97" s="66"/>
      <c r="M97" s="66"/>
      <c r="N97" s="66"/>
      <c r="O97" s="66"/>
      <c r="AA97" s="66"/>
      <c r="AB97" s="66"/>
      <c r="AC97" s="66"/>
      <c r="AD97" s="66"/>
      <c r="AE97" s="66"/>
      <c r="AF97" s="66"/>
      <c r="AG97" s="66"/>
      <c r="AH97" s="66"/>
      <c r="AI97" s="66"/>
    </row>
    <row r="98" spans="1:35">
      <c r="A98" s="66"/>
      <c r="B98" s="66"/>
      <c r="C98" s="67"/>
      <c r="D98" s="66"/>
      <c r="E98" s="68"/>
      <c r="F98" s="68"/>
      <c r="G98" s="66"/>
      <c r="H98" s="68"/>
      <c r="I98" s="66"/>
      <c r="J98" s="66"/>
      <c r="K98" s="66"/>
      <c r="L98" s="66"/>
      <c r="M98" s="66"/>
      <c r="N98" s="66"/>
      <c r="O98" s="66"/>
      <c r="AA98" s="66"/>
      <c r="AB98" s="66"/>
      <c r="AC98" s="66"/>
      <c r="AD98" s="66"/>
      <c r="AE98" s="66"/>
      <c r="AF98" s="66"/>
      <c r="AG98" s="66"/>
      <c r="AH98" s="66"/>
      <c r="AI98" s="66"/>
    </row>
    <row r="99" spans="1:35">
      <c r="A99" s="66"/>
      <c r="B99" s="66"/>
      <c r="C99" s="67"/>
      <c r="D99" s="66"/>
      <c r="E99" s="68"/>
      <c r="F99" s="68"/>
      <c r="G99" s="66"/>
      <c r="H99" s="68"/>
      <c r="I99" s="66"/>
      <c r="J99" s="66"/>
      <c r="K99" s="66"/>
      <c r="L99" s="66"/>
      <c r="M99" s="66"/>
      <c r="N99" s="66"/>
      <c r="O99" s="66"/>
      <c r="AA99" s="66"/>
      <c r="AB99" s="66"/>
      <c r="AC99" s="66"/>
      <c r="AD99" s="66"/>
      <c r="AE99" s="66"/>
      <c r="AF99" s="66"/>
      <c r="AG99" s="66"/>
      <c r="AH99" s="66"/>
      <c r="AI99" s="66"/>
    </row>
    <row r="100" spans="1:35">
      <c r="A100" s="66"/>
      <c r="B100" s="66"/>
      <c r="C100" s="67"/>
      <c r="D100" s="66"/>
      <c r="E100" s="68"/>
      <c r="F100" s="68"/>
      <c r="G100" s="66"/>
      <c r="H100" s="68"/>
      <c r="I100" s="66"/>
      <c r="J100" s="66"/>
      <c r="K100" s="66"/>
      <c r="L100" s="66"/>
      <c r="M100" s="66"/>
      <c r="N100" s="66"/>
      <c r="O100" s="66"/>
      <c r="AA100" s="66"/>
      <c r="AB100" s="66"/>
      <c r="AC100" s="66"/>
      <c r="AD100" s="66"/>
      <c r="AE100" s="66"/>
      <c r="AF100" s="66"/>
      <c r="AG100" s="66"/>
      <c r="AH100" s="66"/>
      <c r="AI100" s="66"/>
    </row>
    <row r="101" spans="1:35">
      <c r="A101" s="66"/>
      <c r="B101" s="66"/>
      <c r="C101" s="67"/>
      <c r="D101" s="66"/>
      <c r="E101" s="68"/>
      <c r="F101" s="68"/>
      <c r="G101" s="66"/>
      <c r="H101" s="68"/>
      <c r="I101" s="66"/>
      <c r="J101" s="66"/>
      <c r="K101" s="66"/>
      <c r="L101" s="66"/>
      <c r="M101" s="66"/>
      <c r="N101" s="66"/>
      <c r="O101" s="66"/>
      <c r="AA101" s="66"/>
      <c r="AB101" s="66"/>
      <c r="AC101" s="66"/>
      <c r="AD101" s="66"/>
      <c r="AE101" s="66"/>
      <c r="AF101" s="66"/>
      <c r="AG101" s="66"/>
      <c r="AH101" s="66"/>
      <c r="AI101" s="66"/>
    </row>
    <row r="102" spans="1:35">
      <c r="A102" s="66"/>
      <c r="B102" s="66"/>
      <c r="C102" s="67"/>
      <c r="D102" s="66"/>
      <c r="E102" s="68"/>
      <c r="F102" s="68"/>
      <c r="G102" s="66"/>
      <c r="H102" s="68"/>
      <c r="I102" s="66"/>
      <c r="J102" s="66"/>
      <c r="K102" s="66"/>
      <c r="L102" s="66"/>
      <c r="M102" s="66"/>
      <c r="N102" s="66"/>
      <c r="O102" s="66"/>
      <c r="AA102" s="66"/>
      <c r="AB102" s="66"/>
      <c r="AC102" s="66"/>
      <c r="AD102" s="66"/>
      <c r="AE102" s="66"/>
      <c r="AF102" s="66"/>
      <c r="AG102" s="66"/>
      <c r="AH102" s="66"/>
      <c r="AI102" s="66"/>
    </row>
    <row r="103" spans="1:35">
      <c r="A103" s="66"/>
      <c r="B103" s="66"/>
      <c r="C103" s="67"/>
      <c r="D103" s="66"/>
      <c r="E103" s="68"/>
      <c r="F103" s="68"/>
      <c r="G103" s="66"/>
      <c r="H103" s="68"/>
      <c r="I103" s="66"/>
      <c r="J103" s="66"/>
      <c r="K103" s="66"/>
      <c r="L103" s="66"/>
      <c r="M103" s="66"/>
      <c r="N103" s="66"/>
      <c r="O103" s="66"/>
      <c r="AA103" s="66"/>
      <c r="AB103" s="66"/>
      <c r="AC103" s="66"/>
      <c r="AD103" s="66"/>
      <c r="AE103" s="66"/>
      <c r="AF103" s="66"/>
      <c r="AG103" s="66"/>
      <c r="AH103" s="66"/>
      <c r="AI103" s="66"/>
    </row>
    <row r="104" spans="1:35">
      <c r="A104" s="66"/>
      <c r="B104" s="66"/>
      <c r="C104" s="67"/>
      <c r="D104" s="66"/>
      <c r="E104" s="68"/>
      <c r="F104" s="68"/>
      <c r="G104" s="66"/>
      <c r="H104" s="68"/>
      <c r="I104" s="66"/>
      <c r="J104" s="66"/>
      <c r="K104" s="66"/>
      <c r="L104" s="66"/>
      <c r="M104" s="66"/>
      <c r="N104" s="66"/>
      <c r="O104" s="66"/>
      <c r="AA104" s="66"/>
      <c r="AB104" s="66"/>
      <c r="AC104" s="66"/>
      <c r="AD104" s="66"/>
      <c r="AE104" s="66"/>
      <c r="AF104" s="66"/>
      <c r="AG104" s="66"/>
      <c r="AH104" s="66"/>
      <c r="AI104" s="66"/>
    </row>
    <row r="105" spans="1:35">
      <c r="A105" s="66"/>
      <c r="B105" s="66"/>
      <c r="C105" s="67"/>
      <c r="D105" s="66"/>
      <c r="E105" s="68"/>
      <c r="F105" s="68"/>
      <c r="G105" s="66"/>
      <c r="H105" s="68"/>
      <c r="I105" s="66"/>
      <c r="J105" s="66"/>
      <c r="K105" s="66"/>
      <c r="L105" s="66"/>
      <c r="M105" s="66"/>
      <c r="N105" s="66"/>
      <c r="O105" s="66"/>
      <c r="AA105" s="66"/>
      <c r="AB105" s="66"/>
      <c r="AC105" s="66"/>
      <c r="AD105" s="66"/>
      <c r="AE105" s="66"/>
      <c r="AF105" s="66"/>
      <c r="AG105" s="66"/>
      <c r="AH105" s="66"/>
      <c r="AI105" s="66"/>
    </row>
    <row r="106" spans="1:35">
      <c r="A106" s="66"/>
      <c r="B106" s="66"/>
      <c r="C106" s="67"/>
      <c r="D106" s="66"/>
      <c r="E106" s="68"/>
      <c r="F106" s="68"/>
      <c r="G106" s="66"/>
      <c r="H106" s="68"/>
      <c r="I106" s="66"/>
      <c r="J106" s="66"/>
      <c r="K106" s="66"/>
      <c r="L106" s="66"/>
      <c r="M106" s="66"/>
      <c r="N106" s="66"/>
      <c r="O106" s="66"/>
      <c r="AA106" s="66"/>
      <c r="AB106" s="66"/>
      <c r="AC106" s="66"/>
      <c r="AD106" s="66"/>
      <c r="AE106" s="66"/>
      <c r="AF106" s="66"/>
      <c r="AG106" s="66"/>
      <c r="AH106" s="66"/>
      <c r="AI106" s="66"/>
    </row>
    <row r="107" spans="1:35">
      <c r="A107" s="66"/>
      <c r="B107" s="66"/>
      <c r="C107" s="67"/>
      <c r="D107" s="66"/>
      <c r="E107" s="68"/>
      <c r="F107" s="68"/>
      <c r="G107" s="66"/>
      <c r="H107" s="68"/>
      <c r="I107" s="66"/>
      <c r="J107" s="66"/>
      <c r="K107" s="66"/>
      <c r="L107" s="66"/>
      <c r="M107" s="66"/>
      <c r="N107" s="66"/>
      <c r="O107" s="66"/>
      <c r="AA107" s="66"/>
      <c r="AB107" s="66"/>
      <c r="AC107" s="66"/>
      <c r="AD107" s="66"/>
      <c r="AE107" s="66"/>
      <c r="AF107" s="66"/>
      <c r="AG107" s="66"/>
      <c r="AH107" s="66"/>
      <c r="AI107" s="66"/>
    </row>
    <row r="108" spans="1:35">
      <c r="A108" s="66"/>
      <c r="B108" s="66"/>
      <c r="C108" s="67"/>
      <c r="D108" s="66"/>
      <c r="E108" s="68"/>
      <c r="F108" s="68"/>
      <c r="G108" s="66"/>
      <c r="H108" s="68"/>
      <c r="I108" s="66"/>
      <c r="J108" s="66"/>
      <c r="K108" s="66"/>
      <c r="L108" s="66"/>
      <c r="M108" s="66"/>
      <c r="N108" s="66"/>
      <c r="O108" s="66"/>
      <c r="AA108" s="66"/>
      <c r="AB108" s="66"/>
      <c r="AC108" s="66"/>
      <c r="AD108" s="66"/>
      <c r="AE108" s="66"/>
      <c r="AF108" s="66"/>
      <c r="AG108" s="66"/>
      <c r="AH108" s="66"/>
      <c r="AI108" s="66"/>
    </row>
    <row r="109" spans="1:35">
      <c r="B109" s="66"/>
      <c r="C109" s="67"/>
      <c r="D109" s="66"/>
      <c r="E109" s="68"/>
      <c r="F109" s="68"/>
      <c r="G109" s="66"/>
      <c r="H109" s="68"/>
      <c r="I109" s="66"/>
      <c r="J109" s="66"/>
      <c r="K109" s="66"/>
      <c r="L109" s="66"/>
      <c r="M109" s="66"/>
      <c r="N109" s="66"/>
      <c r="O109" s="66"/>
      <c r="AA109" s="66"/>
      <c r="AB109" s="66"/>
      <c r="AC109" s="66"/>
      <c r="AD109" s="66"/>
      <c r="AE109" s="66"/>
      <c r="AF109" s="66"/>
      <c r="AG109" s="66"/>
      <c r="AH109" s="66"/>
      <c r="AI109" s="66"/>
    </row>
    <row r="110" spans="1:35">
      <c r="B110" s="66"/>
      <c r="C110" s="67"/>
      <c r="D110" s="66"/>
      <c r="E110" s="68"/>
      <c r="F110" s="68"/>
      <c r="G110" s="66"/>
      <c r="H110" s="68"/>
      <c r="I110" s="66"/>
      <c r="J110" s="66"/>
      <c r="K110" s="66"/>
      <c r="L110" s="66"/>
      <c r="M110" s="66"/>
      <c r="N110" s="66"/>
      <c r="O110" s="66"/>
      <c r="AA110" s="66"/>
      <c r="AB110" s="66"/>
      <c r="AC110" s="66"/>
      <c r="AD110" s="66"/>
      <c r="AE110" s="66"/>
      <c r="AF110" s="66"/>
      <c r="AG110" s="66"/>
      <c r="AH110" s="66"/>
      <c r="AI110" s="66"/>
    </row>
    <row r="111" spans="1:35">
      <c r="B111" s="66"/>
      <c r="C111" s="67"/>
      <c r="D111" s="66"/>
      <c r="E111" s="68"/>
      <c r="F111" s="68"/>
      <c r="G111" s="66"/>
      <c r="H111" s="68"/>
      <c r="I111" s="66"/>
      <c r="J111" s="66"/>
      <c r="K111" s="66"/>
      <c r="L111" s="66"/>
      <c r="M111" s="66"/>
      <c r="N111" s="66"/>
      <c r="O111" s="66"/>
      <c r="AA111" s="66"/>
      <c r="AB111" s="66"/>
      <c r="AC111" s="66"/>
      <c r="AD111" s="66"/>
      <c r="AE111" s="66"/>
      <c r="AF111" s="66"/>
      <c r="AG111" s="66"/>
      <c r="AH111" s="66"/>
      <c r="AI111" s="66"/>
    </row>
    <row r="112" spans="1:35">
      <c r="B112" s="66"/>
      <c r="C112" s="67"/>
      <c r="D112" s="66"/>
      <c r="E112" s="68"/>
      <c r="F112" s="68"/>
      <c r="G112" s="66"/>
      <c r="H112" s="68"/>
      <c r="I112" s="66"/>
      <c r="J112" s="66"/>
      <c r="K112" s="66"/>
      <c r="L112" s="66"/>
      <c r="M112" s="66"/>
      <c r="N112" s="66"/>
      <c r="O112" s="66"/>
      <c r="AA112" s="66"/>
      <c r="AB112" s="66"/>
      <c r="AC112" s="66"/>
      <c r="AD112" s="66"/>
      <c r="AE112" s="66"/>
      <c r="AF112" s="66"/>
      <c r="AG112" s="66"/>
      <c r="AH112" s="66"/>
      <c r="AI112" s="66"/>
    </row>
    <row r="113" spans="2:35">
      <c r="B113" s="66"/>
      <c r="C113" s="67"/>
      <c r="D113" s="66"/>
      <c r="E113" s="68"/>
      <c r="F113" s="68"/>
      <c r="G113" s="66"/>
      <c r="H113" s="68"/>
      <c r="I113" s="66"/>
      <c r="J113" s="66"/>
      <c r="K113" s="66"/>
      <c r="L113" s="66"/>
      <c r="M113" s="66"/>
      <c r="N113" s="66"/>
      <c r="O113" s="66"/>
      <c r="AA113" s="66"/>
      <c r="AB113" s="66"/>
      <c r="AC113" s="66"/>
      <c r="AD113" s="66"/>
      <c r="AE113" s="66"/>
      <c r="AF113" s="66"/>
      <c r="AG113" s="66"/>
      <c r="AH113" s="66"/>
      <c r="AI113" s="66"/>
    </row>
    <row r="114" spans="2:35">
      <c r="B114" s="66"/>
      <c r="C114" s="67"/>
      <c r="D114" s="66"/>
      <c r="E114" s="68"/>
      <c r="F114" s="68"/>
      <c r="G114" s="66"/>
      <c r="H114" s="68"/>
      <c r="I114" s="66"/>
      <c r="J114" s="66"/>
      <c r="K114" s="66"/>
      <c r="L114" s="66"/>
      <c r="M114" s="66"/>
      <c r="N114" s="66"/>
      <c r="O114" s="66"/>
      <c r="AA114" s="66"/>
      <c r="AB114" s="66"/>
      <c r="AC114" s="66"/>
      <c r="AD114" s="66"/>
      <c r="AE114" s="66"/>
      <c r="AF114" s="66"/>
      <c r="AG114" s="66"/>
      <c r="AH114" s="66"/>
      <c r="AI114" s="66"/>
    </row>
    <row r="115" spans="2:35">
      <c r="B115" s="66"/>
      <c r="C115" s="67"/>
      <c r="D115" s="66"/>
      <c r="E115" s="68"/>
      <c r="F115" s="68"/>
      <c r="G115" s="66"/>
      <c r="H115" s="68"/>
      <c r="I115" s="66"/>
      <c r="J115" s="66"/>
      <c r="K115" s="66"/>
      <c r="L115" s="66"/>
      <c r="M115" s="66"/>
      <c r="N115" s="66"/>
      <c r="O115" s="66"/>
      <c r="AA115" s="66"/>
      <c r="AB115" s="66"/>
      <c r="AC115" s="66"/>
      <c r="AD115" s="66"/>
      <c r="AE115" s="66"/>
      <c r="AF115" s="66"/>
      <c r="AG115" s="66"/>
      <c r="AH115" s="66"/>
      <c r="AI115" s="66"/>
    </row>
    <row r="116" spans="2:35">
      <c r="B116" s="66"/>
      <c r="C116" s="67"/>
      <c r="D116" s="66"/>
      <c r="E116" s="68"/>
      <c r="F116" s="68"/>
      <c r="G116" s="66"/>
      <c r="H116" s="68"/>
      <c r="I116" s="66"/>
      <c r="J116" s="66"/>
      <c r="K116" s="66"/>
      <c r="L116" s="66"/>
      <c r="M116" s="66"/>
      <c r="N116" s="66"/>
      <c r="O116" s="66"/>
      <c r="AA116" s="66"/>
      <c r="AB116" s="66"/>
      <c r="AC116" s="66"/>
      <c r="AD116" s="66"/>
      <c r="AE116" s="66"/>
      <c r="AF116" s="66"/>
      <c r="AG116" s="66"/>
      <c r="AH116" s="66"/>
      <c r="AI116" s="66"/>
    </row>
    <row r="117" spans="2:35">
      <c r="B117" s="66"/>
      <c r="C117" s="67"/>
      <c r="D117" s="66"/>
      <c r="E117" s="68"/>
      <c r="F117" s="68"/>
      <c r="G117" s="66"/>
      <c r="H117" s="68"/>
      <c r="I117" s="66"/>
      <c r="J117" s="66"/>
      <c r="K117" s="66"/>
      <c r="L117" s="66"/>
      <c r="M117" s="66"/>
      <c r="N117" s="66"/>
      <c r="O117" s="66"/>
      <c r="AA117" s="66"/>
      <c r="AB117" s="66"/>
      <c r="AC117" s="66"/>
      <c r="AD117" s="66"/>
      <c r="AE117" s="66"/>
      <c r="AF117" s="66"/>
      <c r="AG117" s="66"/>
      <c r="AH117" s="66"/>
      <c r="AI117" s="66"/>
    </row>
    <row r="118" spans="2:35">
      <c r="B118" s="66"/>
      <c r="C118" s="67"/>
      <c r="D118" s="66"/>
      <c r="E118" s="68"/>
      <c r="F118" s="68"/>
      <c r="G118" s="66"/>
      <c r="H118" s="68"/>
      <c r="I118" s="66"/>
      <c r="J118" s="66"/>
      <c r="K118" s="66"/>
      <c r="L118" s="66"/>
      <c r="M118" s="66"/>
      <c r="N118" s="66"/>
      <c r="O118" s="66"/>
      <c r="AA118" s="66"/>
      <c r="AB118" s="66"/>
      <c r="AC118" s="66"/>
      <c r="AD118" s="66"/>
      <c r="AE118" s="66"/>
      <c r="AF118" s="66"/>
      <c r="AG118" s="66"/>
      <c r="AH118" s="66"/>
      <c r="AI118" s="66"/>
    </row>
    <row r="119" spans="2:35">
      <c r="B119" s="66"/>
      <c r="C119" s="67"/>
      <c r="D119" s="66"/>
      <c r="E119" s="68"/>
      <c r="F119" s="68"/>
      <c r="G119" s="66"/>
      <c r="H119" s="68"/>
      <c r="I119" s="66"/>
      <c r="J119" s="66"/>
      <c r="K119" s="66"/>
      <c r="L119" s="66"/>
      <c r="M119" s="66"/>
      <c r="N119" s="66"/>
      <c r="O119" s="66"/>
      <c r="AA119" s="66"/>
      <c r="AB119" s="66"/>
      <c r="AC119" s="66"/>
      <c r="AD119" s="66"/>
      <c r="AE119" s="66"/>
      <c r="AF119" s="66"/>
      <c r="AG119" s="66"/>
      <c r="AH119" s="66"/>
      <c r="AI119" s="66"/>
    </row>
    <row r="120" spans="2:35">
      <c r="B120" s="66"/>
      <c r="C120" s="67"/>
      <c r="D120" s="66"/>
      <c r="E120" s="68"/>
      <c r="F120" s="68"/>
      <c r="G120" s="66"/>
      <c r="H120" s="68"/>
      <c r="I120" s="66"/>
      <c r="J120" s="66"/>
      <c r="K120" s="66"/>
      <c r="L120" s="66"/>
      <c r="M120" s="66"/>
      <c r="N120" s="66"/>
      <c r="O120" s="66"/>
      <c r="AA120" s="66"/>
      <c r="AB120" s="66"/>
      <c r="AC120" s="66"/>
      <c r="AD120" s="66"/>
      <c r="AE120" s="66"/>
      <c r="AF120" s="66"/>
      <c r="AG120" s="66"/>
      <c r="AH120" s="66"/>
      <c r="AI120" s="66"/>
    </row>
    <row r="121" spans="2:35">
      <c r="B121" s="66"/>
      <c r="C121" s="67"/>
      <c r="D121" s="66"/>
      <c r="E121" s="68"/>
      <c r="F121" s="68"/>
      <c r="G121" s="66"/>
      <c r="H121" s="68"/>
      <c r="I121" s="66"/>
      <c r="J121" s="66"/>
      <c r="K121" s="66"/>
      <c r="L121" s="66"/>
      <c r="M121" s="66"/>
      <c r="N121" s="66"/>
      <c r="O121" s="66"/>
      <c r="AA121" s="66"/>
      <c r="AB121" s="66"/>
      <c r="AC121" s="66"/>
      <c r="AD121" s="66"/>
      <c r="AE121" s="66"/>
      <c r="AF121" s="66"/>
      <c r="AG121" s="66"/>
      <c r="AH121" s="66"/>
      <c r="AI121" s="66"/>
    </row>
    <row r="122" spans="2:35">
      <c r="B122" s="66"/>
      <c r="C122" s="67"/>
      <c r="D122" s="66"/>
      <c r="E122" s="68"/>
      <c r="F122" s="68"/>
      <c r="G122" s="66"/>
      <c r="H122" s="68"/>
      <c r="I122" s="66"/>
      <c r="J122" s="66"/>
      <c r="K122" s="66"/>
      <c r="L122" s="66"/>
      <c r="M122" s="66"/>
      <c r="N122" s="66"/>
      <c r="O122" s="66"/>
      <c r="AA122" s="66"/>
      <c r="AB122" s="66"/>
      <c r="AC122" s="66"/>
      <c r="AD122" s="66"/>
      <c r="AE122" s="66"/>
      <c r="AF122" s="66"/>
      <c r="AG122" s="66"/>
      <c r="AH122" s="66"/>
      <c r="AI122" s="66"/>
    </row>
    <row r="123" spans="2:35">
      <c r="B123" s="66"/>
      <c r="C123" s="67"/>
      <c r="D123" s="66"/>
      <c r="E123" s="68"/>
      <c r="F123" s="68"/>
      <c r="G123" s="66"/>
      <c r="H123" s="68"/>
      <c r="I123" s="66"/>
      <c r="J123" s="66"/>
      <c r="K123" s="66"/>
      <c r="L123" s="66"/>
      <c r="M123" s="66"/>
      <c r="N123" s="66"/>
      <c r="O123" s="66"/>
      <c r="AA123" s="66"/>
      <c r="AB123" s="66"/>
      <c r="AC123" s="66"/>
      <c r="AD123" s="66"/>
      <c r="AE123" s="66"/>
      <c r="AF123" s="66"/>
      <c r="AG123" s="66"/>
      <c r="AH123" s="66"/>
      <c r="AI123" s="66"/>
    </row>
    <row r="124" spans="2:35">
      <c r="B124" s="66"/>
      <c r="C124" s="67"/>
      <c r="D124" s="66"/>
      <c r="E124" s="68"/>
      <c r="F124" s="68"/>
      <c r="G124" s="66"/>
      <c r="H124" s="68"/>
      <c r="I124" s="66"/>
      <c r="J124" s="66"/>
      <c r="K124" s="66"/>
      <c r="L124" s="66"/>
      <c r="M124" s="66"/>
      <c r="N124" s="66"/>
      <c r="O124" s="66"/>
      <c r="AA124" s="66"/>
      <c r="AB124" s="66"/>
      <c r="AC124" s="66"/>
      <c r="AD124" s="66"/>
      <c r="AE124" s="66"/>
      <c r="AF124" s="66"/>
      <c r="AG124" s="66"/>
      <c r="AH124" s="66"/>
      <c r="AI124" s="66"/>
    </row>
    <row r="125" spans="2:35">
      <c r="B125" s="66"/>
      <c r="C125" s="67"/>
      <c r="D125" s="66"/>
      <c r="E125" s="68"/>
      <c r="F125" s="68"/>
      <c r="G125" s="66"/>
      <c r="H125" s="68"/>
      <c r="I125" s="66"/>
      <c r="J125" s="66"/>
      <c r="K125" s="66"/>
      <c r="L125" s="66"/>
      <c r="M125" s="66"/>
      <c r="N125" s="66"/>
      <c r="O125" s="66"/>
      <c r="AA125" s="66"/>
      <c r="AB125" s="66"/>
      <c r="AC125" s="66"/>
      <c r="AD125" s="66"/>
      <c r="AE125" s="66"/>
      <c r="AF125" s="66"/>
      <c r="AG125" s="66"/>
      <c r="AH125" s="66"/>
      <c r="AI125" s="66"/>
    </row>
    <row r="126" spans="2:35">
      <c r="B126" s="66"/>
      <c r="C126" s="67"/>
      <c r="D126" s="66"/>
      <c r="E126" s="68"/>
      <c r="F126" s="68"/>
      <c r="G126" s="66"/>
      <c r="H126" s="68"/>
      <c r="I126" s="66"/>
      <c r="J126" s="66"/>
      <c r="K126" s="66"/>
      <c r="L126" s="66"/>
      <c r="M126" s="66"/>
      <c r="N126" s="66"/>
      <c r="O126" s="66"/>
      <c r="AA126" s="66"/>
      <c r="AB126" s="66"/>
      <c r="AC126" s="66"/>
      <c r="AD126" s="66"/>
      <c r="AE126" s="66"/>
      <c r="AF126" s="66"/>
      <c r="AG126" s="66"/>
      <c r="AH126" s="66"/>
      <c r="AI126" s="66"/>
    </row>
    <row r="127" spans="2:35">
      <c r="B127" s="66"/>
      <c r="C127" s="67"/>
      <c r="D127" s="66"/>
      <c r="E127" s="68"/>
      <c r="F127" s="68"/>
      <c r="G127" s="66"/>
      <c r="H127" s="68"/>
      <c r="I127" s="66"/>
      <c r="J127" s="66"/>
      <c r="K127" s="66"/>
      <c r="L127" s="66"/>
      <c r="M127" s="66"/>
      <c r="N127" s="66"/>
      <c r="O127" s="66"/>
      <c r="AA127" s="66"/>
      <c r="AB127" s="66"/>
      <c r="AC127" s="66"/>
      <c r="AD127" s="66"/>
      <c r="AE127" s="66"/>
      <c r="AF127" s="66"/>
      <c r="AG127" s="66"/>
      <c r="AH127" s="66"/>
      <c r="AI127" s="66"/>
    </row>
    <row r="128" spans="2:35">
      <c r="B128" s="66"/>
      <c r="C128" s="67"/>
      <c r="D128" s="66"/>
      <c r="E128" s="68"/>
      <c r="F128" s="68"/>
      <c r="G128" s="66"/>
      <c r="H128" s="68"/>
      <c r="I128" s="66"/>
      <c r="J128" s="66"/>
      <c r="K128" s="66"/>
      <c r="L128" s="66"/>
      <c r="M128" s="66"/>
      <c r="N128" s="66"/>
      <c r="O128" s="66"/>
      <c r="AA128" s="66"/>
      <c r="AB128" s="66"/>
      <c r="AC128" s="66"/>
      <c r="AD128" s="66"/>
      <c r="AE128" s="66"/>
      <c r="AF128" s="66"/>
      <c r="AG128" s="66"/>
      <c r="AH128" s="66"/>
      <c r="AI128" s="66"/>
    </row>
    <row r="129" spans="2:35">
      <c r="B129" s="66"/>
      <c r="C129" s="67"/>
      <c r="D129" s="66"/>
      <c r="E129" s="68"/>
      <c r="F129" s="68"/>
      <c r="G129" s="66"/>
      <c r="H129" s="68"/>
      <c r="I129" s="66"/>
      <c r="J129" s="66"/>
      <c r="K129" s="66"/>
      <c r="L129" s="66"/>
      <c r="M129" s="66"/>
      <c r="N129" s="66"/>
      <c r="O129" s="66"/>
      <c r="AA129" s="66"/>
      <c r="AB129" s="66"/>
      <c r="AC129" s="66"/>
      <c r="AD129" s="66"/>
      <c r="AE129" s="66"/>
      <c r="AF129" s="66"/>
      <c r="AG129" s="66"/>
      <c r="AH129" s="66"/>
      <c r="AI129" s="66"/>
    </row>
    <row r="130" spans="2:35">
      <c r="B130" s="66"/>
      <c r="C130" s="67"/>
      <c r="D130" s="66"/>
      <c r="E130" s="68"/>
      <c r="F130" s="68"/>
      <c r="G130" s="66"/>
      <c r="H130" s="68"/>
      <c r="I130" s="66"/>
      <c r="J130" s="66"/>
      <c r="K130" s="66"/>
      <c r="L130" s="66"/>
      <c r="M130" s="66"/>
      <c r="N130" s="66"/>
      <c r="O130" s="66"/>
      <c r="AA130" s="66"/>
      <c r="AB130" s="66"/>
      <c r="AC130" s="66"/>
      <c r="AD130" s="66"/>
      <c r="AE130" s="66"/>
      <c r="AF130" s="66"/>
      <c r="AG130" s="66"/>
      <c r="AH130" s="66"/>
      <c r="AI130" s="66"/>
    </row>
    <row r="131" spans="2:35">
      <c r="B131" s="66"/>
      <c r="C131" s="67"/>
      <c r="D131" s="66"/>
      <c r="E131" s="68"/>
      <c r="F131" s="68"/>
      <c r="G131" s="66"/>
      <c r="H131" s="68"/>
      <c r="I131" s="66"/>
      <c r="J131" s="66"/>
      <c r="K131" s="66"/>
      <c r="L131" s="66"/>
      <c r="M131" s="66"/>
      <c r="N131" s="66"/>
      <c r="O131" s="66"/>
      <c r="AA131" s="66"/>
      <c r="AB131" s="66"/>
      <c r="AC131" s="66"/>
      <c r="AD131" s="66"/>
      <c r="AE131" s="66"/>
      <c r="AF131" s="66"/>
      <c r="AG131" s="66"/>
      <c r="AH131" s="66"/>
      <c r="AI131" s="66"/>
    </row>
    <row r="132" spans="2:35">
      <c r="B132" s="66"/>
      <c r="C132" s="67"/>
      <c r="D132" s="66"/>
      <c r="E132" s="68"/>
      <c r="F132" s="68"/>
      <c r="G132" s="66"/>
      <c r="H132" s="68"/>
      <c r="I132" s="66"/>
      <c r="J132" s="66"/>
      <c r="K132" s="66"/>
      <c r="L132" s="66"/>
      <c r="M132" s="66"/>
      <c r="N132" s="66"/>
      <c r="O132" s="66"/>
      <c r="AA132" s="66"/>
      <c r="AB132" s="66"/>
      <c r="AC132" s="66"/>
      <c r="AD132" s="66"/>
      <c r="AE132" s="66"/>
      <c r="AF132" s="66"/>
      <c r="AG132" s="66"/>
      <c r="AH132" s="66"/>
      <c r="AI132" s="66"/>
    </row>
    <row r="133" spans="2:35">
      <c r="B133" s="66"/>
      <c r="C133" s="67"/>
      <c r="D133" s="66"/>
      <c r="E133" s="68"/>
      <c r="F133" s="68"/>
      <c r="G133" s="66"/>
      <c r="H133" s="68"/>
      <c r="I133" s="66"/>
      <c r="J133" s="66"/>
      <c r="K133" s="66"/>
      <c r="L133" s="66"/>
      <c r="M133" s="66"/>
      <c r="N133" s="66"/>
      <c r="O133" s="66"/>
      <c r="AA133" s="66"/>
      <c r="AB133" s="66"/>
      <c r="AC133" s="66"/>
      <c r="AD133" s="66"/>
      <c r="AE133" s="66"/>
      <c r="AF133" s="66"/>
      <c r="AG133" s="66"/>
      <c r="AH133" s="66"/>
      <c r="AI133" s="66"/>
    </row>
    <row r="134" spans="2:35">
      <c r="B134" s="66"/>
      <c r="C134" s="67"/>
      <c r="D134" s="66"/>
      <c r="E134" s="68"/>
      <c r="F134" s="68"/>
      <c r="G134" s="66"/>
      <c r="H134" s="68"/>
      <c r="I134" s="66"/>
      <c r="J134" s="66"/>
      <c r="K134" s="66"/>
      <c r="L134" s="66"/>
      <c r="M134" s="66"/>
      <c r="N134" s="66"/>
      <c r="O134" s="66"/>
      <c r="AA134" s="66"/>
      <c r="AB134" s="66"/>
      <c r="AC134" s="66"/>
      <c r="AD134" s="66"/>
      <c r="AE134" s="66"/>
      <c r="AF134" s="66"/>
      <c r="AG134" s="66"/>
      <c r="AH134" s="66"/>
      <c r="AI134" s="66"/>
    </row>
    <row r="135" spans="2:35">
      <c r="B135" s="66"/>
      <c r="C135" s="67"/>
      <c r="D135" s="66"/>
      <c r="E135" s="68"/>
      <c r="F135" s="68"/>
      <c r="G135" s="66"/>
      <c r="H135" s="68"/>
      <c r="I135" s="66"/>
      <c r="J135" s="66"/>
      <c r="K135" s="66"/>
      <c r="L135" s="66"/>
      <c r="M135" s="66"/>
      <c r="N135" s="66"/>
      <c r="O135" s="66"/>
      <c r="AA135" s="66"/>
      <c r="AB135" s="66"/>
      <c r="AC135" s="66"/>
      <c r="AD135" s="66"/>
      <c r="AE135" s="66"/>
      <c r="AF135" s="66"/>
      <c r="AG135" s="66"/>
      <c r="AH135" s="66"/>
      <c r="AI135" s="66"/>
    </row>
    <row r="136" spans="2:35">
      <c r="B136" s="66"/>
      <c r="C136" s="67"/>
      <c r="D136" s="66"/>
      <c r="E136" s="68"/>
      <c r="F136" s="68"/>
      <c r="G136" s="66"/>
      <c r="H136" s="68"/>
      <c r="I136" s="66"/>
      <c r="J136" s="66"/>
      <c r="K136" s="66"/>
      <c r="L136" s="66"/>
      <c r="M136" s="66"/>
      <c r="N136" s="66"/>
      <c r="O136" s="66"/>
      <c r="AA136" s="66"/>
      <c r="AB136" s="66"/>
      <c r="AC136" s="66"/>
      <c r="AD136" s="66"/>
      <c r="AE136" s="66"/>
      <c r="AF136" s="66"/>
      <c r="AG136" s="66"/>
      <c r="AH136" s="66"/>
      <c r="AI136" s="66"/>
    </row>
    <row r="137" spans="2:35">
      <c r="B137" s="66"/>
      <c r="C137" s="67"/>
      <c r="D137" s="66"/>
      <c r="E137" s="68"/>
      <c r="F137" s="68"/>
      <c r="G137" s="66"/>
      <c r="H137" s="68"/>
      <c r="I137" s="66"/>
      <c r="J137" s="66"/>
      <c r="K137" s="66"/>
      <c r="L137" s="66"/>
      <c r="M137" s="66"/>
      <c r="N137" s="66"/>
      <c r="O137" s="66"/>
      <c r="AA137" s="66"/>
      <c r="AB137" s="66"/>
      <c r="AC137" s="66"/>
      <c r="AD137" s="66"/>
      <c r="AE137" s="66"/>
      <c r="AF137" s="66"/>
      <c r="AG137" s="66"/>
      <c r="AH137" s="66"/>
      <c r="AI137" s="66"/>
    </row>
    <row r="138" spans="2:35">
      <c r="B138" s="66"/>
      <c r="C138" s="67"/>
      <c r="D138" s="66"/>
      <c r="E138" s="68"/>
      <c r="F138" s="68"/>
      <c r="G138" s="66"/>
      <c r="H138" s="68"/>
      <c r="I138" s="66"/>
      <c r="J138" s="66"/>
      <c r="K138" s="66"/>
      <c r="L138" s="66"/>
      <c r="M138" s="66"/>
      <c r="N138" s="66"/>
      <c r="O138" s="66"/>
      <c r="AA138" s="66"/>
      <c r="AB138" s="66"/>
      <c r="AC138" s="66"/>
      <c r="AD138" s="66"/>
      <c r="AE138" s="66"/>
      <c r="AF138" s="66"/>
      <c r="AG138" s="66"/>
      <c r="AH138" s="66"/>
      <c r="AI138" s="66"/>
    </row>
    <row r="139" spans="2:35">
      <c r="B139" s="66"/>
      <c r="C139" s="67"/>
      <c r="D139" s="66"/>
      <c r="E139" s="68"/>
      <c r="F139" s="68"/>
      <c r="G139" s="66"/>
      <c r="H139" s="68"/>
      <c r="I139" s="66"/>
      <c r="J139" s="66"/>
      <c r="K139" s="66"/>
      <c r="L139" s="66"/>
      <c r="M139" s="66"/>
      <c r="N139" s="66"/>
      <c r="O139" s="66"/>
      <c r="AA139" s="66"/>
      <c r="AB139" s="66"/>
      <c r="AC139" s="66"/>
      <c r="AD139" s="66"/>
      <c r="AE139" s="66"/>
      <c r="AF139" s="66"/>
      <c r="AG139" s="66"/>
      <c r="AH139" s="66"/>
      <c r="AI139" s="66"/>
    </row>
    <row r="140" spans="2:35">
      <c r="B140" s="66"/>
      <c r="C140" s="67"/>
      <c r="D140" s="66"/>
      <c r="E140" s="68"/>
      <c r="F140" s="68"/>
      <c r="G140" s="66"/>
      <c r="H140" s="68"/>
      <c r="I140" s="66"/>
      <c r="J140" s="66"/>
      <c r="K140" s="66"/>
      <c r="L140" s="66"/>
      <c r="M140" s="66"/>
      <c r="N140" s="66"/>
      <c r="O140" s="66"/>
      <c r="AA140" s="66"/>
      <c r="AB140" s="66"/>
      <c r="AC140" s="66"/>
      <c r="AD140" s="66"/>
      <c r="AE140" s="66"/>
      <c r="AF140" s="66"/>
      <c r="AG140" s="66"/>
      <c r="AH140" s="66"/>
      <c r="AI140" s="66"/>
    </row>
    <row r="141" spans="2:35">
      <c r="B141" s="66"/>
      <c r="C141" s="67"/>
      <c r="D141" s="66"/>
      <c r="E141" s="68"/>
      <c r="F141" s="68"/>
      <c r="G141" s="66"/>
      <c r="H141" s="68"/>
      <c r="I141" s="66"/>
      <c r="J141" s="66"/>
      <c r="K141" s="66"/>
      <c r="L141" s="66"/>
      <c r="M141" s="66"/>
      <c r="N141" s="66"/>
      <c r="O141" s="66"/>
      <c r="AA141" s="66"/>
      <c r="AB141" s="66"/>
      <c r="AC141" s="66"/>
      <c r="AD141" s="66"/>
      <c r="AE141" s="66"/>
      <c r="AF141" s="66"/>
      <c r="AG141" s="66"/>
      <c r="AH141" s="66"/>
      <c r="AI141" s="66"/>
    </row>
    <row r="142" spans="2:35">
      <c r="B142" s="66"/>
      <c r="C142" s="67"/>
      <c r="D142" s="66"/>
      <c r="E142" s="68"/>
      <c r="F142" s="68"/>
      <c r="G142" s="66"/>
      <c r="H142" s="68"/>
      <c r="I142" s="66"/>
      <c r="J142" s="66"/>
      <c r="K142" s="66"/>
      <c r="L142" s="66"/>
      <c r="M142" s="66"/>
      <c r="N142" s="66"/>
      <c r="O142" s="66"/>
      <c r="AA142" s="66"/>
      <c r="AB142" s="66"/>
      <c r="AC142" s="66"/>
      <c r="AD142" s="66"/>
      <c r="AE142" s="66"/>
      <c r="AF142" s="66"/>
      <c r="AG142" s="66"/>
      <c r="AH142" s="66"/>
      <c r="AI142" s="66"/>
    </row>
    <row r="143" spans="2:35">
      <c r="B143" s="66"/>
      <c r="C143" s="67"/>
      <c r="D143" s="66"/>
      <c r="E143" s="68"/>
      <c r="F143" s="68"/>
      <c r="G143" s="66"/>
      <c r="H143" s="68"/>
      <c r="I143" s="66"/>
      <c r="J143" s="66"/>
      <c r="K143" s="66"/>
      <c r="L143" s="66"/>
      <c r="M143" s="66"/>
      <c r="N143" s="66"/>
      <c r="O143" s="66"/>
      <c r="AA143" s="66"/>
      <c r="AB143" s="66"/>
      <c r="AC143" s="66"/>
      <c r="AD143" s="66"/>
      <c r="AE143" s="66"/>
      <c r="AF143" s="66"/>
      <c r="AG143" s="66"/>
      <c r="AH143" s="66"/>
      <c r="AI143" s="66"/>
    </row>
    <row r="144" spans="2:35">
      <c r="B144" s="66"/>
      <c r="C144" s="67"/>
      <c r="D144" s="66"/>
      <c r="E144" s="68"/>
      <c r="F144" s="68"/>
      <c r="G144" s="66"/>
      <c r="H144" s="68"/>
      <c r="I144" s="66"/>
      <c r="J144" s="66"/>
      <c r="K144" s="66"/>
      <c r="L144" s="66"/>
      <c r="M144" s="66"/>
      <c r="N144" s="66"/>
      <c r="O144" s="66"/>
      <c r="AA144" s="66"/>
      <c r="AB144" s="66"/>
      <c r="AC144" s="66"/>
      <c r="AD144" s="66"/>
      <c r="AE144" s="66"/>
      <c r="AF144" s="66"/>
      <c r="AG144" s="66"/>
      <c r="AH144" s="66"/>
      <c r="AI144" s="66"/>
    </row>
    <row r="145" spans="2:35">
      <c r="B145" s="66"/>
      <c r="C145" s="67"/>
      <c r="D145" s="66"/>
      <c r="E145" s="68"/>
      <c r="F145" s="68"/>
      <c r="G145" s="66"/>
      <c r="H145" s="68"/>
      <c r="I145" s="66"/>
      <c r="J145" s="66"/>
      <c r="K145" s="66"/>
      <c r="L145" s="66"/>
      <c r="M145" s="66"/>
      <c r="N145" s="66"/>
      <c r="O145" s="66"/>
      <c r="AA145" s="66"/>
      <c r="AB145" s="66"/>
      <c r="AC145" s="66"/>
      <c r="AD145" s="66"/>
      <c r="AE145" s="66"/>
      <c r="AF145" s="66"/>
      <c r="AG145" s="66"/>
      <c r="AH145" s="66"/>
      <c r="AI145" s="66"/>
    </row>
    <row r="146" spans="2:35">
      <c r="B146" s="66"/>
      <c r="C146" s="67"/>
      <c r="D146" s="66"/>
      <c r="E146" s="68"/>
      <c r="F146" s="68"/>
      <c r="G146" s="66"/>
      <c r="H146" s="68"/>
      <c r="I146" s="66"/>
      <c r="J146" s="66"/>
      <c r="K146" s="66"/>
      <c r="L146" s="66"/>
      <c r="M146" s="66"/>
      <c r="N146" s="66"/>
      <c r="O146" s="66"/>
      <c r="AA146" s="66"/>
      <c r="AB146" s="66"/>
      <c r="AC146" s="66"/>
      <c r="AD146" s="66"/>
      <c r="AE146" s="66"/>
      <c r="AF146" s="66"/>
      <c r="AG146" s="66"/>
      <c r="AH146" s="66"/>
      <c r="AI146" s="66"/>
    </row>
    <row r="147" spans="2:35">
      <c r="B147" s="66"/>
      <c r="C147" s="67"/>
      <c r="D147" s="66"/>
      <c r="E147" s="68"/>
      <c r="F147" s="68"/>
      <c r="G147" s="66"/>
      <c r="H147" s="68"/>
      <c r="I147" s="66"/>
      <c r="J147" s="66"/>
      <c r="K147" s="66"/>
      <c r="L147" s="66"/>
      <c r="M147" s="66"/>
      <c r="N147" s="66"/>
      <c r="O147" s="66"/>
      <c r="AA147" s="66"/>
      <c r="AB147" s="66"/>
      <c r="AC147" s="66"/>
      <c r="AD147" s="66"/>
      <c r="AE147" s="66"/>
      <c r="AF147" s="66"/>
      <c r="AG147" s="66"/>
      <c r="AH147" s="66"/>
      <c r="AI147" s="66"/>
    </row>
    <row r="148" spans="2:35">
      <c r="B148" s="66"/>
      <c r="C148" s="67"/>
      <c r="D148" s="66"/>
      <c r="E148" s="68"/>
      <c r="F148" s="68"/>
      <c r="G148" s="66"/>
      <c r="H148" s="68"/>
      <c r="I148" s="66"/>
      <c r="J148" s="66"/>
      <c r="K148" s="66"/>
      <c r="L148" s="66"/>
      <c r="M148" s="66"/>
      <c r="N148" s="66"/>
      <c r="O148" s="66"/>
      <c r="AA148" s="66"/>
      <c r="AB148" s="66"/>
      <c r="AC148" s="66"/>
      <c r="AD148" s="66"/>
      <c r="AE148" s="66"/>
      <c r="AF148" s="66"/>
      <c r="AG148" s="66"/>
      <c r="AH148" s="66"/>
      <c r="AI148" s="66"/>
    </row>
    <row r="149" spans="2:35">
      <c r="B149" s="66"/>
      <c r="C149" s="67"/>
      <c r="D149" s="66"/>
      <c r="E149" s="68"/>
      <c r="F149" s="68"/>
      <c r="G149" s="66"/>
      <c r="H149" s="68"/>
      <c r="I149" s="66"/>
      <c r="J149" s="66"/>
      <c r="K149" s="66"/>
      <c r="L149" s="66"/>
      <c r="M149" s="66"/>
      <c r="N149" s="66"/>
      <c r="O149" s="66"/>
      <c r="AA149" s="66"/>
      <c r="AB149" s="66"/>
      <c r="AC149" s="66"/>
      <c r="AD149" s="66"/>
      <c r="AE149" s="66"/>
      <c r="AF149" s="66"/>
      <c r="AG149" s="66"/>
      <c r="AH149" s="66"/>
      <c r="AI149" s="66"/>
    </row>
    <row r="150" spans="2:35">
      <c r="B150" s="66"/>
      <c r="C150" s="67"/>
      <c r="D150" s="66"/>
      <c r="E150" s="68"/>
      <c r="F150" s="68"/>
      <c r="G150" s="66"/>
      <c r="H150" s="68"/>
      <c r="I150" s="66"/>
      <c r="J150" s="66"/>
      <c r="K150" s="66"/>
      <c r="L150" s="66"/>
      <c r="M150" s="66"/>
      <c r="N150" s="66"/>
      <c r="O150" s="66"/>
      <c r="AA150" s="66"/>
      <c r="AB150" s="66"/>
      <c r="AC150" s="66"/>
      <c r="AD150" s="66"/>
      <c r="AE150" s="66"/>
      <c r="AF150" s="66"/>
      <c r="AG150" s="66"/>
      <c r="AH150" s="66"/>
      <c r="AI150" s="66"/>
    </row>
    <row r="151" spans="2:35">
      <c r="B151" s="66"/>
      <c r="C151" s="67"/>
      <c r="D151" s="66"/>
      <c r="E151" s="68"/>
      <c r="F151" s="68"/>
      <c r="G151" s="66"/>
      <c r="H151" s="68"/>
      <c r="I151" s="66"/>
      <c r="J151" s="66"/>
      <c r="K151" s="66"/>
      <c r="L151" s="66"/>
      <c r="M151" s="66"/>
      <c r="N151" s="66"/>
      <c r="O151" s="66"/>
      <c r="AA151" s="66"/>
      <c r="AB151" s="66"/>
      <c r="AC151" s="66"/>
      <c r="AD151" s="66"/>
      <c r="AE151" s="66"/>
      <c r="AF151" s="66"/>
      <c r="AG151" s="66"/>
      <c r="AH151" s="66"/>
      <c r="AI151" s="66"/>
    </row>
    <row r="152" spans="2:35">
      <c r="B152" s="66"/>
      <c r="C152" s="67"/>
      <c r="D152" s="66"/>
      <c r="E152" s="68"/>
      <c r="F152" s="68"/>
      <c r="G152" s="66"/>
      <c r="H152" s="68"/>
      <c r="I152" s="66"/>
      <c r="J152" s="66"/>
      <c r="K152" s="66"/>
      <c r="L152" s="66"/>
      <c r="M152" s="66"/>
      <c r="N152" s="66"/>
      <c r="O152" s="66"/>
      <c r="AA152" s="66"/>
      <c r="AB152" s="66"/>
      <c r="AC152" s="66"/>
      <c r="AD152" s="66"/>
      <c r="AE152" s="66"/>
      <c r="AF152" s="66"/>
      <c r="AG152" s="66"/>
      <c r="AH152" s="66"/>
      <c r="AI152" s="66"/>
    </row>
    <row r="153" spans="2:35">
      <c r="B153" s="66"/>
      <c r="C153" s="67"/>
      <c r="D153" s="66"/>
      <c r="E153" s="68"/>
      <c r="F153" s="68"/>
      <c r="G153" s="66"/>
      <c r="H153" s="68"/>
      <c r="I153" s="66"/>
      <c r="J153" s="66"/>
      <c r="K153" s="66"/>
      <c r="L153" s="66"/>
      <c r="M153" s="66"/>
      <c r="N153" s="66"/>
      <c r="O153" s="66"/>
      <c r="AA153" s="66"/>
      <c r="AB153" s="66"/>
      <c r="AC153" s="66"/>
      <c r="AD153" s="66"/>
      <c r="AE153" s="66"/>
      <c r="AF153" s="66"/>
      <c r="AG153" s="66"/>
      <c r="AH153" s="66"/>
      <c r="AI153" s="66"/>
    </row>
    <row r="154" spans="2:35">
      <c r="B154" s="66"/>
      <c r="C154" s="67"/>
      <c r="D154" s="66"/>
      <c r="E154" s="68"/>
      <c r="F154" s="68"/>
      <c r="G154" s="66"/>
      <c r="H154" s="68"/>
      <c r="I154" s="66"/>
      <c r="J154" s="66"/>
      <c r="K154" s="66"/>
      <c r="L154" s="66"/>
      <c r="M154" s="66"/>
      <c r="N154" s="66"/>
      <c r="O154" s="66"/>
      <c r="AA154" s="66"/>
      <c r="AB154" s="66"/>
      <c r="AC154" s="66"/>
      <c r="AD154" s="66"/>
      <c r="AE154" s="66"/>
      <c r="AF154" s="66"/>
      <c r="AG154" s="66"/>
      <c r="AH154" s="66"/>
      <c r="AI154" s="66"/>
    </row>
    <row r="155" spans="2:35">
      <c r="B155" s="66"/>
      <c r="C155" s="67"/>
      <c r="D155" s="66"/>
      <c r="E155" s="68"/>
      <c r="F155" s="68"/>
      <c r="G155" s="66"/>
      <c r="H155" s="68"/>
      <c r="I155" s="66"/>
      <c r="J155" s="66"/>
      <c r="K155" s="66"/>
      <c r="L155" s="66"/>
      <c r="M155" s="66"/>
      <c r="N155" s="66"/>
      <c r="O155" s="66"/>
      <c r="AA155" s="66"/>
      <c r="AB155" s="66"/>
      <c r="AC155" s="66"/>
      <c r="AD155" s="66"/>
      <c r="AE155" s="66"/>
      <c r="AF155" s="66"/>
      <c r="AG155" s="66"/>
      <c r="AH155" s="66"/>
      <c r="AI155" s="66"/>
    </row>
    <row r="156" spans="2:35">
      <c r="B156" s="66"/>
      <c r="C156" s="67"/>
      <c r="D156" s="66"/>
      <c r="E156" s="68"/>
      <c r="F156" s="68"/>
      <c r="G156" s="66"/>
      <c r="H156" s="68"/>
      <c r="I156" s="66"/>
      <c r="J156" s="66"/>
      <c r="K156" s="66"/>
      <c r="L156" s="66"/>
      <c r="M156" s="66"/>
      <c r="N156" s="66"/>
      <c r="O156" s="66"/>
    </row>
    <row r="157" spans="2:35">
      <c r="B157" s="66"/>
      <c r="C157" s="67"/>
      <c r="D157" s="66"/>
      <c r="E157" s="68"/>
      <c r="F157" s="68"/>
      <c r="G157" s="66"/>
      <c r="H157" s="68"/>
      <c r="I157" s="66"/>
      <c r="J157" s="66"/>
      <c r="K157" s="66"/>
      <c r="L157" s="66"/>
      <c r="M157" s="66"/>
      <c r="N157" s="66"/>
      <c r="O157" s="66"/>
    </row>
    <row r="158" spans="2:35">
      <c r="B158" s="66"/>
      <c r="C158" s="67"/>
      <c r="D158" s="66"/>
      <c r="E158" s="68"/>
      <c r="F158" s="68"/>
      <c r="G158" s="66"/>
      <c r="H158" s="68"/>
      <c r="I158" s="66"/>
      <c r="J158" s="66"/>
      <c r="K158" s="66"/>
      <c r="L158" s="66"/>
      <c r="M158" s="66"/>
      <c r="N158" s="66"/>
      <c r="O158" s="66"/>
    </row>
    <row r="159" spans="2:35">
      <c r="B159" s="66"/>
      <c r="C159" s="67"/>
      <c r="D159" s="66"/>
      <c r="E159" s="68"/>
      <c r="F159" s="68"/>
      <c r="G159" s="66"/>
      <c r="H159" s="68"/>
      <c r="I159" s="66"/>
      <c r="J159" s="66"/>
      <c r="K159" s="66"/>
      <c r="L159" s="66"/>
      <c r="M159" s="66"/>
      <c r="N159" s="66"/>
      <c r="O159" s="66"/>
    </row>
    <row r="160" spans="2:35">
      <c r="B160" s="66"/>
      <c r="C160" s="67"/>
      <c r="D160" s="66"/>
      <c r="E160" s="68"/>
      <c r="F160" s="68"/>
      <c r="G160" s="66"/>
      <c r="H160" s="68"/>
      <c r="I160" s="66"/>
      <c r="J160" s="66"/>
      <c r="K160" s="66"/>
      <c r="L160" s="66"/>
      <c r="M160" s="66"/>
      <c r="N160" s="66"/>
      <c r="O160" s="66"/>
    </row>
    <row r="161" spans="2:15">
      <c r="B161" s="66"/>
      <c r="C161" s="67"/>
      <c r="D161" s="66"/>
      <c r="E161" s="68"/>
      <c r="F161" s="68"/>
      <c r="G161" s="66"/>
      <c r="H161" s="68"/>
      <c r="I161" s="66"/>
      <c r="J161" s="66"/>
      <c r="K161" s="66"/>
      <c r="L161" s="66"/>
      <c r="M161" s="66"/>
      <c r="N161" s="66"/>
      <c r="O161" s="66"/>
    </row>
    <row r="162" spans="2:15">
      <c r="B162" s="66"/>
      <c r="C162" s="67"/>
      <c r="D162" s="66"/>
      <c r="E162" s="68"/>
      <c r="F162" s="68"/>
      <c r="G162" s="66"/>
      <c r="H162" s="68"/>
      <c r="I162" s="66"/>
      <c r="J162" s="66"/>
      <c r="K162" s="66"/>
      <c r="L162" s="66"/>
      <c r="M162" s="66"/>
      <c r="N162" s="66"/>
      <c r="O162" s="66"/>
    </row>
    <row r="163" spans="2:15">
      <c r="B163" s="66"/>
      <c r="C163" s="67"/>
      <c r="D163" s="66"/>
      <c r="E163" s="68"/>
      <c r="F163" s="68"/>
      <c r="G163" s="66"/>
      <c r="H163" s="68"/>
      <c r="I163" s="66"/>
      <c r="J163" s="66"/>
      <c r="K163" s="66"/>
      <c r="L163" s="66"/>
      <c r="M163" s="66"/>
      <c r="N163" s="66"/>
      <c r="O163" s="66"/>
    </row>
    <row r="164" spans="2:15">
      <c r="B164" s="66"/>
      <c r="C164" s="67"/>
      <c r="D164" s="66"/>
      <c r="E164" s="68"/>
      <c r="F164" s="68"/>
      <c r="G164" s="66"/>
      <c r="H164" s="68"/>
      <c r="I164" s="66"/>
      <c r="J164" s="66"/>
      <c r="K164" s="66"/>
      <c r="L164" s="66"/>
      <c r="M164" s="66"/>
      <c r="N164" s="66"/>
      <c r="O164" s="66"/>
    </row>
    <row r="165" spans="2:15">
      <c r="B165" s="66"/>
      <c r="C165" s="67"/>
      <c r="D165" s="66"/>
      <c r="E165" s="68"/>
      <c r="F165" s="68"/>
      <c r="G165" s="66"/>
      <c r="H165" s="68"/>
      <c r="I165" s="66"/>
      <c r="J165" s="66"/>
      <c r="K165" s="66"/>
      <c r="L165" s="66"/>
      <c r="M165" s="66"/>
      <c r="N165" s="66"/>
      <c r="O165" s="66"/>
    </row>
    <row r="166" spans="2:15">
      <c r="B166" s="66"/>
      <c r="C166" s="67"/>
      <c r="D166" s="66"/>
      <c r="E166" s="68"/>
      <c r="F166" s="68"/>
      <c r="G166" s="66"/>
      <c r="H166" s="68"/>
      <c r="I166" s="66"/>
      <c r="J166" s="66"/>
      <c r="K166" s="66"/>
      <c r="L166" s="66"/>
      <c r="M166" s="66"/>
      <c r="N166" s="66"/>
      <c r="O166" s="66"/>
    </row>
    <row r="167" spans="2:15">
      <c r="B167" s="66"/>
      <c r="C167" s="67"/>
      <c r="D167" s="66"/>
      <c r="E167" s="68"/>
      <c r="F167" s="68"/>
      <c r="G167" s="66"/>
      <c r="H167" s="68"/>
      <c r="I167" s="66"/>
      <c r="J167" s="66"/>
      <c r="K167" s="66"/>
      <c r="L167" s="66"/>
      <c r="M167" s="66"/>
      <c r="N167" s="66"/>
      <c r="O167" s="66"/>
    </row>
    <row r="168" spans="2:15">
      <c r="B168" s="66"/>
      <c r="C168" s="67"/>
      <c r="D168" s="66"/>
      <c r="E168" s="68"/>
      <c r="F168" s="68"/>
      <c r="G168" s="66"/>
      <c r="H168" s="68"/>
      <c r="I168" s="66"/>
      <c r="J168" s="66"/>
      <c r="K168" s="66"/>
      <c r="L168" s="66"/>
      <c r="M168" s="66"/>
      <c r="N168" s="66"/>
      <c r="O168" s="66"/>
    </row>
    <row r="169" spans="2:15">
      <c r="B169" s="66"/>
      <c r="C169" s="67"/>
      <c r="D169" s="66"/>
      <c r="E169" s="68"/>
      <c r="F169" s="68"/>
      <c r="G169" s="66"/>
      <c r="H169" s="68"/>
      <c r="I169" s="66"/>
      <c r="J169" s="66"/>
      <c r="K169" s="66"/>
      <c r="L169" s="66"/>
      <c r="M169" s="66"/>
      <c r="N169" s="66"/>
      <c r="O169" s="66"/>
    </row>
    <row r="170" spans="2:15">
      <c r="B170" s="66"/>
      <c r="C170" s="67"/>
      <c r="D170" s="66"/>
      <c r="E170" s="68"/>
      <c r="F170" s="68"/>
      <c r="G170" s="66"/>
      <c r="H170" s="68"/>
      <c r="I170" s="66"/>
      <c r="J170" s="66"/>
      <c r="K170" s="66"/>
      <c r="L170" s="66"/>
      <c r="M170" s="66"/>
      <c r="N170" s="66"/>
      <c r="O170" s="66"/>
    </row>
    <row r="171" spans="2:15">
      <c r="B171" s="66"/>
      <c r="C171" s="67"/>
      <c r="D171" s="66"/>
      <c r="E171" s="68"/>
      <c r="F171" s="68"/>
      <c r="G171" s="66"/>
      <c r="H171" s="68"/>
      <c r="I171" s="66"/>
      <c r="J171" s="66"/>
      <c r="K171" s="66"/>
      <c r="L171" s="66"/>
      <c r="M171" s="66"/>
      <c r="N171" s="66"/>
      <c r="O171" s="66"/>
    </row>
    <row r="172" spans="2:15">
      <c r="B172" s="66"/>
      <c r="C172" s="67"/>
      <c r="D172" s="66"/>
      <c r="E172" s="68"/>
      <c r="F172" s="68"/>
      <c r="G172" s="66"/>
      <c r="H172" s="68"/>
      <c r="I172" s="66"/>
      <c r="J172" s="66"/>
      <c r="K172" s="66"/>
      <c r="L172" s="66"/>
      <c r="M172" s="66"/>
      <c r="N172" s="66"/>
      <c r="O172" s="66"/>
    </row>
    <row r="173" spans="2:15">
      <c r="B173" s="66"/>
      <c r="C173" s="67"/>
      <c r="D173" s="66"/>
      <c r="E173" s="68"/>
      <c r="F173" s="68"/>
      <c r="G173" s="66"/>
      <c r="H173" s="68"/>
      <c r="I173" s="66"/>
      <c r="J173" s="66"/>
      <c r="K173" s="66"/>
      <c r="L173" s="66"/>
      <c r="M173" s="66"/>
      <c r="N173" s="66"/>
      <c r="O173" s="66"/>
    </row>
    <row r="174" spans="2:15">
      <c r="B174" s="66"/>
      <c r="C174" s="67"/>
      <c r="D174" s="66"/>
      <c r="E174" s="68"/>
      <c r="F174" s="68"/>
      <c r="G174" s="66"/>
      <c r="H174" s="68"/>
      <c r="I174" s="66"/>
      <c r="J174" s="66"/>
      <c r="K174" s="66"/>
      <c r="L174" s="66"/>
      <c r="M174" s="66"/>
      <c r="N174" s="66"/>
      <c r="O174" s="66"/>
    </row>
    <row r="175" spans="2:15">
      <c r="B175" s="66"/>
      <c r="C175" s="67"/>
      <c r="D175" s="66"/>
      <c r="E175" s="68"/>
      <c r="F175" s="68"/>
      <c r="G175" s="66"/>
      <c r="H175" s="68"/>
      <c r="I175" s="66"/>
      <c r="J175" s="66"/>
      <c r="K175" s="66"/>
      <c r="L175" s="66"/>
      <c r="M175" s="66"/>
      <c r="N175" s="66"/>
      <c r="O175" s="66"/>
    </row>
    <row r="176" spans="2:15">
      <c r="B176" s="66"/>
      <c r="C176" s="67"/>
      <c r="D176" s="66"/>
      <c r="E176" s="68"/>
      <c r="F176" s="68"/>
      <c r="G176" s="66"/>
      <c r="H176" s="68"/>
      <c r="I176" s="66"/>
      <c r="J176" s="66"/>
      <c r="K176" s="66"/>
      <c r="L176" s="66"/>
      <c r="M176" s="66"/>
      <c r="N176" s="66"/>
      <c r="O176" s="66"/>
    </row>
    <row r="177" spans="2:26">
      <c r="B177" s="66"/>
      <c r="C177" s="67"/>
      <c r="D177" s="66"/>
      <c r="E177" s="68"/>
      <c r="F177" s="68"/>
      <c r="G177" s="66"/>
      <c r="H177" s="68"/>
      <c r="I177" s="66"/>
      <c r="J177" s="66"/>
      <c r="K177" s="66"/>
      <c r="L177" s="66"/>
      <c r="M177" s="66"/>
      <c r="N177" s="66"/>
      <c r="O177" s="66"/>
    </row>
    <row r="178" spans="2:26">
      <c r="B178" s="66"/>
      <c r="C178" s="67"/>
      <c r="D178" s="66"/>
      <c r="E178" s="68"/>
      <c r="F178" s="68"/>
      <c r="G178" s="66"/>
      <c r="H178" s="68"/>
      <c r="I178" s="66"/>
      <c r="J178" s="66"/>
      <c r="K178" s="66"/>
      <c r="L178" s="66"/>
      <c r="M178" s="66"/>
      <c r="N178" s="66"/>
      <c r="O178" s="66"/>
    </row>
    <row r="179" spans="2:26">
      <c r="B179" s="66"/>
      <c r="C179" s="67"/>
      <c r="D179" s="66"/>
      <c r="E179" s="68"/>
      <c r="F179" s="68"/>
      <c r="G179" s="66"/>
      <c r="H179" s="68"/>
      <c r="I179" s="66"/>
      <c r="J179" s="66"/>
      <c r="K179" s="66"/>
      <c r="L179" s="66"/>
      <c r="M179" s="66"/>
      <c r="N179" s="66"/>
      <c r="O179" s="66"/>
    </row>
    <row r="180" spans="2:26">
      <c r="B180" s="66"/>
      <c r="C180" s="67"/>
      <c r="D180" s="66"/>
      <c r="E180" s="68"/>
      <c r="F180" s="68"/>
      <c r="G180" s="66"/>
      <c r="H180" s="68"/>
      <c r="I180" s="66"/>
      <c r="J180" s="66"/>
      <c r="K180" s="66"/>
      <c r="L180" s="66"/>
      <c r="M180" s="66"/>
      <c r="N180" s="66"/>
      <c r="O180" s="66"/>
    </row>
    <row r="181" spans="2:26">
      <c r="B181" s="66"/>
      <c r="C181" s="67"/>
      <c r="D181" s="66"/>
      <c r="E181" s="68"/>
      <c r="F181" s="68"/>
      <c r="G181" s="66"/>
      <c r="H181" s="68"/>
      <c r="I181" s="66"/>
      <c r="J181" s="66"/>
      <c r="K181" s="66"/>
      <c r="L181" s="66"/>
      <c r="M181" s="66"/>
      <c r="N181" s="66"/>
      <c r="O181" s="66"/>
    </row>
    <row r="182" spans="2:26">
      <c r="B182" s="66"/>
      <c r="C182" s="67"/>
      <c r="D182" s="66"/>
      <c r="E182" s="68"/>
      <c r="F182" s="68"/>
      <c r="G182" s="66"/>
      <c r="H182" s="68"/>
      <c r="I182" s="66"/>
      <c r="J182" s="66"/>
      <c r="K182" s="66"/>
      <c r="L182" s="66"/>
      <c r="M182" s="66"/>
      <c r="N182" s="66"/>
      <c r="O182" s="66"/>
    </row>
    <row r="183" spans="2:26">
      <c r="B183" s="66"/>
      <c r="C183" s="67"/>
      <c r="D183" s="66"/>
      <c r="E183" s="68"/>
      <c r="F183" s="68"/>
      <c r="G183" s="66"/>
      <c r="H183" s="68"/>
      <c r="I183" s="66"/>
      <c r="J183" s="66"/>
      <c r="K183" s="66"/>
      <c r="L183" s="66"/>
      <c r="M183" s="66"/>
      <c r="N183" s="66"/>
      <c r="O183" s="66"/>
    </row>
    <row r="184" spans="2:26">
      <c r="B184" s="66"/>
      <c r="C184" s="67"/>
      <c r="D184" s="66"/>
      <c r="E184" s="68"/>
      <c r="F184" s="68"/>
      <c r="G184" s="66"/>
      <c r="H184" s="68"/>
      <c r="I184" s="66"/>
      <c r="J184" s="66"/>
      <c r="K184" s="66"/>
      <c r="L184" s="66"/>
      <c r="M184" s="66"/>
      <c r="N184" s="66"/>
      <c r="O184" s="66"/>
    </row>
    <row r="185" spans="2:26">
      <c r="B185" s="66"/>
      <c r="C185" s="67"/>
      <c r="D185" s="66"/>
      <c r="E185" s="68"/>
      <c r="F185" s="68"/>
      <c r="G185" s="66"/>
      <c r="H185" s="68"/>
      <c r="I185" s="66"/>
      <c r="J185" s="66"/>
      <c r="K185" s="66"/>
      <c r="L185" s="66"/>
      <c r="M185" s="66"/>
      <c r="N185" s="66"/>
      <c r="O185" s="66"/>
    </row>
    <row r="186" spans="2:26">
      <c r="B186" s="66"/>
      <c r="C186" s="67"/>
      <c r="D186" s="66"/>
      <c r="E186" s="68"/>
      <c r="F186" s="68"/>
      <c r="G186" s="66"/>
      <c r="H186" s="68"/>
      <c r="I186" s="66"/>
      <c r="J186" s="66"/>
      <c r="K186" s="66"/>
      <c r="L186" s="66"/>
      <c r="M186" s="66"/>
      <c r="N186" s="66"/>
      <c r="O186" s="66"/>
    </row>
    <row r="187" spans="2:26">
      <c r="B187" s="66"/>
      <c r="C187" s="67"/>
      <c r="D187" s="66"/>
      <c r="E187" s="68"/>
      <c r="F187" s="68"/>
      <c r="G187" s="66"/>
      <c r="H187" s="68"/>
      <c r="I187" s="66"/>
      <c r="J187" s="66"/>
      <c r="K187" s="66"/>
      <c r="L187" s="66"/>
      <c r="M187" s="66"/>
      <c r="N187" s="66"/>
      <c r="O187" s="66"/>
    </row>
    <row r="188" spans="2:26">
      <c r="B188" s="66"/>
      <c r="C188" s="67"/>
      <c r="D188" s="66"/>
      <c r="E188" s="68"/>
      <c r="F188" s="68"/>
      <c r="G188" s="66"/>
      <c r="H188" s="68"/>
      <c r="I188" s="66"/>
      <c r="J188" s="66"/>
      <c r="K188" s="66"/>
      <c r="L188" s="66"/>
      <c r="M188" s="66"/>
      <c r="N188" s="66"/>
      <c r="O188" s="66"/>
    </row>
    <row r="189" spans="2:26">
      <c r="B189" s="66"/>
      <c r="C189" s="67"/>
      <c r="D189" s="66"/>
      <c r="E189" s="68"/>
      <c r="F189" s="68"/>
      <c r="G189" s="66"/>
      <c r="H189" s="68"/>
      <c r="I189" s="66"/>
      <c r="J189" s="66"/>
      <c r="K189" s="66"/>
      <c r="L189" s="66"/>
      <c r="M189" s="66"/>
      <c r="N189" s="66"/>
      <c r="O189" s="66"/>
    </row>
    <row r="190" spans="2:26">
      <c r="B190" s="66"/>
      <c r="C190" s="67"/>
      <c r="D190" s="66"/>
      <c r="E190" s="68"/>
      <c r="F190" s="68"/>
      <c r="G190" s="66"/>
      <c r="H190" s="68"/>
      <c r="I190" s="66"/>
      <c r="J190" s="66"/>
      <c r="K190" s="66"/>
      <c r="L190" s="66"/>
      <c r="M190" s="66"/>
      <c r="N190" s="66"/>
      <c r="O190" s="66"/>
    </row>
    <row r="191" spans="2:26">
      <c r="B191" s="66"/>
      <c r="C191" s="67"/>
      <c r="D191" s="66"/>
      <c r="E191" s="68"/>
      <c r="F191" s="68"/>
      <c r="G191" s="66"/>
      <c r="H191" s="68"/>
      <c r="I191" s="66"/>
      <c r="J191" s="66"/>
      <c r="K191" s="66"/>
      <c r="L191" s="66"/>
      <c r="M191" s="66"/>
      <c r="N191" s="66"/>
      <c r="O191" s="66"/>
    </row>
    <row r="192" spans="2:26">
      <c r="B192" s="66"/>
      <c r="C192" s="67"/>
      <c r="D192" s="66"/>
      <c r="E192" s="68"/>
      <c r="F192" s="68"/>
      <c r="G192" s="66"/>
      <c r="H192" s="68"/>
      <c r="I192" s="66"/>
      <c r="J192" s="66"/>
      <c r="K192" s="66"/>
      <c r="L192" s="66"/>
      <c r="M192" s="66"/>
      <c r="N192" s="66"/>
      <c r="O192" s="66"/>
      <c r="V192"/>
      <c r="W192"/>
      <c r="X192"/>
      <c r="Y192"/>
      <c r="Z192"/>
    </row>
    <row r="193" spans="2:26">
      <c r="B193" s="66"/>
      <c r="C193" s="67"/>
      <c r="D193" s="66"/>
      <c r="E193" s="68"/>
      <c r="F193" s="68"/>
      <c r="G193" s="66"/>
      <c r="H193" s="68"/>
      <c r="I193" s="66"/>
      <c r="J193" s="66"/>
      <c r="K193" s="66"/>
      <c r="L193" s="66"/>
      <c r="M193" s="66"/>
      <c r="N193" s="66"/>
      <c r="O193" s="66"/>
      <c r="V193"/>
      <c r="W193"/>
      <c r="X193"/>
      <c r="Y193"/>
      <c r="Z193"/>
    </row>
    <row r="194" spans="2:26">
      <c r="B194" s="66"/>
      <c r="C194" s="67"/>
      <c r="D194" s="66"/>
      <c r="E194" s="68"/>
      <c r="F194" s="68"/>
      <c r="G194" s="66"/>
      <c r="H194" s="68"/>
      <c r="I194" s="66"/>
      <c r="J194" s="66"/>
      <c r="K194" s="66"/>
      <c r="L194" s="66"/>
      <c r="M194" s="66"/>
      <c r="N194" s="66"/>
      <c r="O194" s="66"/>
      <c r="V194"/>
      <c r="W194"/>
      <c r="X194"/>
      <c r="Y194"/>
      <c r="Z194"/>
    </row>
    <row r="195" spans="2:26">
      <c r="B195" s="66"/>
      <c r="C195" s="67"/>
      <c r="D195" s="66"/>
      <c r="E195" s="68"/>
      <c r="F195" s="68"/>
      <c r="G195" s="66"/>
      <c r="H195" s="68"/>
      <c r="I195" s="66"/>
      <c r="J195" s="66"/>
      <c r="K195" s="66"/>
      <c r="L195" s="66"/>
      <c r="M195" s="66"/>
      <c r="N195" s="66"/>
      <c r="O195" s="66"/>
      <c r="V195"/>
      <c r="W195"/>
      <c r="X195"/>
      <c r="Y195"/>
      <c r="Z195"/>
    </row>
    <row r="196" spans="2:26">
      <c r="B196" s="66"/>
      <c r="C196" s="67"/>
      <c r="D196" s="66"/>
      <c r="E196" s="68"/>
      <c r="F196" s="68"/>
      <c r="G196" s="66"/>
      <c r="H196" s="68"/>
      <c r="I196" s="66"/>
      <c r="J196" s="66"/>
      <c r="K196" s="66"/>
      <c r="L196" s="66"/>
      <c r="M196" s="66"/>
      <c r="N196" s="66"/>
      <c r="O196" s="66"/>
      <c r="V196"/>
      <c r="W196"/>
      <c r="X196"/>
      <c r="Y196"/>
      <c r="Z196"/>
    </row>
    <row r="197" spans="2:26">
      <c r="B197" s="66"/>
      <c r="C197" s="67"/>
      <c r="D197" s="66"/>
      <c r="E197" s="68"/>
      <c r="F197" s="68"/>
      <c r="G197" s="66"/>
      <c r="H197" s="68"/>
      <c r="I197" s="66"/>
      <c r="J197" s="66"/>
      <c r="K197" s="66"/>
      <c r="L197" s="66"/>
      <c r="M197" s="66"/>
      <c r="N197" s="66"/>
      <c r="O197" s="66"/>
      <c r="V197"/>
      <c r="W197"/>
      <c r="X197"/>
      <c r="Y197"/>
      <c r="Z197"/>
    </row>
    <row r="198" spans="2:26">
      <c r="B198" s="66"/>
      <c r="C198" s="67"/>
      <c r="D198" s="66"/>
      <c r="E198" s="68"/>
      <c r="F198" s="68"/>
      <c r="G198" s="66"/>
      <c r="H198" s="68"/>
      <c r="I198" s="66"/>
      <c r="J198" s="66"/>
      <c r="K198" s="66"/>
      <c r="L198" s="66"/>
      <c r="M198" s="66"/>
      <c r="N198" s="66"/>
      <c r="O198" s="66"/>
      <c r="V198"/>
      <c r="W198"/>
      <c r="X198"/>
      <c r="Y198"/>
      <c r="Z198"/>
    </row>
    <row r="199" spans="2:26">
      <c r="B199" s="66"/>
      <c r="C199" s="67"/>
      <c r="D199" s="66"/>
      <c r="E199" s="68"/>
      <c r="F199" s="68"/>
      <c r="G199" s="66"/>
      <c r="H199" s="68"/>
      <c r="I199" s="66"/>
      <c r="J199" s="66"/>
      <c r="K199" s="66"/>
      <c r="L199" s="66"/>
      <c r="M199" s="66"/>
      <c r="N199" s="66"/>
      <c r="O199" s="66"/>
      <c r="V199"/>
      <c r="W199"/>
      <c r="X199"/>
      <c r="Y199"/>
      <c r="Z199"/>
    </row>
    <row r="200" spans="2:26">
      <c r="B200" s="66"/>
      <c r="C200" s="67"/>
      <c r="D200" s="66"/>
      <c r="E200" s="68"/>
      <c r="F200" s="68"/>
      <c r="G200" s="66"/>
      <c r="H200" s="68"/>
      <c r="I200" s="66"/>
      <c r="J200" s="66"/>
      <c r="K200" s="66"/>
      <c r="L200" s="66"/>
      <c r="M200" s="66"/>
      <c r="N200" s="66"/>
      <c r="O200" s="66"/>
      <c r="V200"/>
      <c r="W200"/>
      <c r="X200"/>
      <c r="Y200"/>
      <c r="Z200"/>
    </row>
    <row r="201" spans="2:26">
      <c r="B201" s="66"/>
      <c r="C201" s="67"/>
      <c r="D201" s="66"/>
      <c r="E201" s="68"/>
      <c r="F201" s="68"/>
      <c r="G201" s="66"/>
      <c r="H201" s="68"/>
      <c r="I201" s="66"/>
      <c r="J201" s="66"/>
      <c r="K201" s="66"/>
      <c r="L201" s="66"/>
      <c r="M201" s="66"/>
      <c r="N201" s="66"/>
      <c r="O201" s="66"/>
      <c r="V201"/>
      <c r="W201"/>
      <c r="X201"/>
      <c r="Y201"/>
      <c r="Z201"/>
    </row>
    <row r="202" spans="2:26">
      <c r="B202" s="66"/>
      <c r="C202" s="67"/>
      <c r="D202" s="66"/>
      <c r="E202" s="68"/>
      <c r="F202" s="68"/>
      <c r="G202" s="66"/>
      <c r="H202" s="68"/>
      <c r="I202" s="66"/>
      <c r="J202" s="66"/>
      <c r="K202" s="66"/>
      <c r="L202" s="66"/>
      <c r="M202" s="66"/>
      <c r="N202" s="66"/>
      <c r="O202" s="66"/>
      <c r="V202"/>
      <c r="W202"/>
      <c r="X202"/>
      <c r="Y202"/>
      <c r="Z202"/>
    </row>
    <row r="203" spans="2:26">
      <c r="B203" s="66"/>
      <c r="C203" s="67"/>
      <c r="D203" s="66"/>
      <c r="E203" s="68"/>
      <c r="F203" s="68"/>
      <c r="G203" s="66"/>
      <c r="H203" s="68"/>
      <c r="I203" s="66"/>
      <c r="J203" s="66"/>
      <c r="K203" s="66"/>
      <c r="L203" s="66"/>
      <c r="M203" s="66"/>
      <c r="N203" s="66"/>
      <c r="O203" s="66"/>
      <c r="V203"/>
      <c r="W203"/>
      <c r="X203"/>
      <c r="Y203"/>
      <c r="Z203"/>
    </row>
    <row r="204" spans="2:26">
      <c r="B204" s="66"/>
      <c r="C204" s="67"/>
      <c r="D204" s="66"/>
      <c r="E204" s="68"/>
      <c r="F204" s="68"/>
      <c r="G204" s="66"/>
      <c r="H204" s="68"/>
      <c r="I204" s="66"/>
      <c r="J204" s="66"/>
      <c r="K204" s="66"/>
      <c r="L204" s="66"/>
      <c r="M204" s="66"/>
      <c r="N204" s="66"/>
      <c r="O204" s="66"/>
      <c r="V204"/>
      <c r="W204"/>
      <c r="X204"/>
      <c r="Y204"/>
      <c r="Z204"/>
    </row>
    <row r="205" spans="2:26">
      <c r="B205" s="66"/>
      <c r="C205" s="67"/>
      <c r="D205" s="66"/>
      <c r="E205" s="68"/>
      <c r="F205" s="68"/>
      <c r="G205" s="66"/>
      <c r="H205" s="68"/>
      <c r="I205" s="66"/>
      <c r="J205" s="66"/>
      <c r="K205" s="66"/>
      <c r="L205" s="66"/>
      <c r="M205" s="66"/>
      <c r="N205" s="66"/>
      <c r="O205" s="66"/>
      <c r="V205"/>
      <c r="W205"/>
      <c r="X205"/>
      <c r="Y205"/>
      <c r="Z205"/>
    </row>
    <row r="206" spans="2:26">
      <c r="B206" s="66"/>
      <c r="C206" s="67"/>
      <c r="D206" s="66"/>
      <c r="E206" s="68"/>
      <c r="F206" s="68"/>
      <c r="G206" s="66"/>
      <c r="H206" s="68"/>
      <c r="I206" s="66"/>
      <c r="J206" s="66"/>
      <c r="K206" s="66"/>
      <c r="L206" s="66"/>
      <c r="M206" s="66"/>
      <c r="N206" s="66"/>
      <c r="O206" s="66"/>
      <c r="V206"/>
      <c r="W206"/>
      <c r="X206"/>
      <c r="Y206"/>
      <c r="Z206"/>
    </row>
    <row r="207" spans="2:26">
      <c r="B207" s="66"/>
      <c r="C207" s="67"/>
      <c r="D207" s="66"/>
      <c r="E207" s="68"/>
      <c r="F207" s="68"/>
      <c r="G207" s="66"/>
      <c r="H207" s="68"/>
      <c r="I207" s="66"/>
      <c r="J207" s="66"/>
      <c r="K207" s="66"/>
      <c r="L207" s="66"/>
      <c r="M207" s="66"/>
      <c r="N207" s="66"/>
      <c r="O207" s="66"/>
      <c r="V207"/>
      <c r="W207"/>
      <c r="X207"/>
      <c r="Y207"/>
      <c r="Z207"/>
    </row>
    <row r="208" spans="2:26">
      <c r="B208" s="66"/>
      <c r="C208" s="67"/>
      <c r="D208" s="66"/>
      <c r="E208" s="68"/>
      <c r="F208" s="68"/>
      <c r="G208" s="66"/>
      <c r="H208" s="68"/>
      <c r="I208" s="66"/>
      <c r="J208" s="66"/>
      <c r="K208" s="66"/>
      <c r="L208" s="66"/>
      <c r="M208" s="66"/>
      <c r="N208" s="66"/>
      <c r="O208" s="66"/>
      <c r="V208"/>
      <c r="W208"/>
      <c r="X208"/>
      <c r="Y208"/>
      <c r="Z208"/>
    </row>
    <row r="209" spans="2:26">
      <c r="B209" s="66"/>
      <c r="C209" s="67"/>
      <c r="D209" s="66"/>
      <c r="E209" s="68"/>
      <c r="F209" s="68"/>
      <c r="G209" s="66"/>
      <c r="H209" s="68"/>
      <c r="I209" s="66"/>
      <c r="J209" s="66"/>
      <c r="K209" s="66"/>
      <c r="L209" s="66"/>
      <c r="M209" s="66"/>
      <c r="N209" s="66"/>
      <c r="O209" s="66"/>
      <c r="V209"/>
      <c r="W209"/>
      <c r="X209"/>
      <c r="Y209"/>
      <c r="Z209"/>
    </row>
    <row r="210" spans="2:26">
      <c r="B210" s="66"/>
      <c r="C210" s="67"/>
      <c r="D210" s="66"/>
      <c r="E210" s="68"/>
      <c r="F210" s="68"/>
      <c r="G210" s="66"/>
      <c r="H210" s="68"/>
      <c r="I210" s="66"/>
      <c r="J210" s="66"/>
      <c r="K210" s="66"/>
      <c r="L210" s="66"/>
      <c r="M210" s="66"/>
      <c r="N210" s="66"/>
      <c r="O210" s="66"/>
      <c r="V210"/>
      <c r="W210"/>
      <c r="X210"/>
      <c r="Y210"/>
      <c r="Z210"/>
    </row>
    <row r="211" spans="2:26">
      <c r="B211" s="66"/>
      <c r="C211" s="67"/>
      <c r="D211" s="66"/>
      <c r="E211" s="68"/>
      <c r="F211" s="68"/>
      <c r="G211" s="66"/>
      <c r="H211" s="68"/>
      <c r="I211" s="66"/>
      <c r="J211" s="66"/>
      <c r="K211" s="66"/>
      <c r="L211" s="66"/>
      <c r="M211" s="66"/>
      <c r="N211" s="66"/>
      <c r="O211" s="66"/>
      <c r="V211"/>
      <c r="W211"/>
      <c r="X211"/>
      <c r="Y211"/>
      <c r="Z211"/>
    </row>
    <row r="212" spans="2:26">
      <c r="B212" s="66"/>
      <c r="C212" s="67"/>
      <c r="D212" s="66"/>
      <c r="E212" s="68"/>
      <c r="F212" s="68"/>
      <c r="G212" s="66"/>
      <c r="H212" s="68"/>
      <c r="I212" s="66"/>
      <c r="J212" s="66"/>
      <c r="K212" s="66"/>
      <c r="L212" s="66"/>
      <c r="M212" s="66"/>
      <c r="N212" s="66"/>
      <c r="O212" s="66"/>
      <c r="V212"/>
      <c r="W212"/>
      <c r="X212"/>
      <c r="Y212"/>
      <c r="Z212"/>
    </row>
    <row r="213" spans="2:26">
      <c r="B213" s="66"/>
      <c r="C213" s="67"/>
      <c r="D213" s="66"/>
      <c r="E213" s="68"/>
      <c r="F213" s="68"/>
      <c r="G213" s="66"/>
      <c r="H213" s="68"/>
      <c r="I213" s="66"/>
      <c r="J213" s="66"/>
      <c r="K213" s="66"/>
      <c r="L213" s="66"/>
      <c r="M213" s="66"/>
      <c r="N213" s="66"/>
      <c r="O213" s="66"/>
      <c r="V213"/>
      <c r="W213"/>
      <c r="X213"/>
      <c r="Y213"/>
      <c r="Z213"/>
    </row>
    <row r="214" spans="2:26">
      <c r="B214" s="66"/>
      <c r="C214" s="67"/>
      <c r="D214" s="66"/>
      <c r="E214" s="68"/>
      <c r="F214" s="68"/>
      <c r="G214" s="66"/>
      <c r="H214" s="68"/>
      <c r="I214" s="66"/>
      <c r="J214" s="66"/>
      <c r="K214" s="66"/>
      <c r="L214" s="66"/>
      <c r="M214" s="66"/>
      <c r="N214" s="66"/>
      <c r="O214" s="66"/>
      <c r="V214"/>
      <c r="W214"/>
      <c r="X214"/>
      <c r="Y214"/>
      <c r="Z214"/>
    </row>
    <row r="215" spans="2:26">
      <c r="B215" s="66"/>
      <c r="C215" s="67"/>
      <c r="D215" s="66"/>
      <c r="E215" s="68"/>
      <c r="F215" s="68"/>
      <c r="G215" s="66"/>
      <c r="H215" s="68"/>
      <c r="I215" s="66"/>
      <c r="J215" s="66"/>
      <c r="K215" s="66"/>
      <c r="L215" s="66"/>
      <c r="M215" s="66"/>
      <c r="N215" s="66"/>
      <c r="O215" s="66"/>
      <c r="V215"/>
      <c r="W215"/>
      <c r="X215"/>
      <c r="Y215"/>
      <c r="Z215"/>
    </row>
    <row r="216" spans="2:26">
      <c r="B216" s="66"/>
      <c r="C216" s="67"/>
      <c r="D216" s="66"/>
      <c r="E216" s="68"/>
      <c r="F216" s="68"/>
      <c r="G216" s="66"/>
      <c r="H216" s="68"/>
      <c r="I216" s="66"/>
      <c r="J216" s="66"/>
      <c r="K216" s="66"/>
      <c r="L216" s="66"/>
      <c r="M216" s="66"/>
      <c r="N216" s="66"/>
      <c r="O216" s="66"/>
      <c r="V216"/>
      <c r="W216"/>
      <c r="X216"/>
      <c r="Y216"/>
      <c r="Z216"/>
    </row>
    <row r="217" spans="2:26">
      <c r="B217" s="66"/>
      <c r="C217" s="67"/>
      <c r="D217" s="66"/>
      <c r="E217" s="68"/>
      <c r="F217" s="68"/>
      <c r="G217" s="66"/>
      <c r="H217" s="68"/>
      <c r="I217" s="66"/>
      <c r="J217" s="66"/>
      <c r="K217" s="66"/>
      <c r="L217" s="66"/>
      <c r="M217" s="66"/>
      <c r="N217" s="66"/>
      <c r="O217" s="66"/>
      <c r="V217"/>
      <c r="W217"/>
      <c r="X217"/>
      <c r="Y217"/>
      <c r="Z217"/>
    </row>
    <row r="218" spans="2:26">
      <c r="B218" s="66"/>
      <c r="C218" s="67"/>
      <c r="D218" s="66"/>
      <c r="E218" s="68"/>
      <c r="F218" s="68"/>
      <c r="G218" s="66"/>
      <c r="H218" s="68"/>
      <c r="I218" s="66"/>
      <c r="J218" s="66"/>
      <c r="K218" s="66"/>
      <c r="L218" s="66"/>
      <c r="M218" s="66"/>
      <c r="N218" s="66"/>
      <c r="O218" s="66"/>
      <c r="V218"/>
      <c r="W218"/>
      <c r="X218"/>
      <c r="Y218"/>
      <c r="Z218"/>
    </row>
    <row r="219" spans="2:26">
      <c r="B219" s="66"/>
      <c r="C219" s="67"/>
      <c r="D219" s="66"/>
      <c r="E219" s="68"/>
      <c r="F219" s="68"/>
      <c r="G219" s="66"/>
      <c r="H219" s="68"/>
      <c r="I219" s="66"/>
      <c r="J219" s="66"/>
      <c r="K219" s="66"/>
      <c r="L219" s="66"/>
      <c r="M219" s="66"/>
      <c r="N219" s="66"/>
      <c r="O219" s="66"/>
      <c r="V219"/>
      <c r="W219"/>
      <c r="X219"/>
      <c r="Y219"/>
      <c r="Z219"/>
    </row>
    <row r="220" spans="2:26">
      <c r="B220" s="66"/>
      <c r="C220" s="67"/>
      <c r="D220" s="66"/>
      <c r="E220" s="68"/>
      <c r="F220" s="68"/>
      <c r="G220" s="66"/>
      <c r="H220" s="68"/>
      <c r="I220" s="66"/>
      <c r="J220" s="66"/>
      <c r="K220" s="66"/>
      <c r="L220" s="66"/>
      <c r="M220" s="66"/>
      <c r="N220" s="66"/>
      <c r="O220" s="66"/>
      <c r="V220"/>
      <c r="W220"/>
      <c r="X220"/>
      <c r="Y220"/>
      <c r="Z220"/>
    </row>
    <row r="221" spans="2:26">
      <c r="B221" s="66"/>
      <c r="C221" s="67"/>
      <c r="D221" s="66"/>
      <c r="E221" s="68"/>
      <c r="F221" s="68"/>
      <c r="G221" s="66"/>
      <c r="H221" s="68"/>
      <c r="I221" s="66"/>
      <c r="J221" s="66"/>
      <c r="K221" s="66"/>
      <c r="L221" s="66"/>
      <c r="M221" s="66"/>
      <c r="N221" s="66"/>
      <c r="O221" s="66"/>
      <c r="V221"/>
      <c r="W221"/>
      <c r="X221"/>
      <c r="Y221"/>
      <c r="Z221"/>
    </row>
    <row r="222" spans="2:26">
      <c r="B222" s="66"/>
      <c r="C222" s="67"/>
      <c r="D222" s="66"/>
      <c r="E222" s="68"/>
      <c r="F222" s="68"/>
      <c r="G222" s="66"/>
      <c r="H222" s="68"/>
      <c r="I222" s="66"/>
      <c r="J222" s="66"/>
      <c r="K222" s="66"/>
      <c r="L222" s="66"/>
      <c r="M222" s="66"/>
      <c r="N222" s="66"/>
      <c r="O222" s="66"/>
      <c r="V222"/>
      <c r="W222"/>
      <c r="X222"/>
      <c r="Y222"/>
      <c r="Z222"/>
    </row>
    <row r="223" spans="2:26">
      <c r="B223" s="66"/>
      <c r="C223" s="67"/>
      <c r="D223" s="66"/>
      <c r="E223" s="68"/>
      <c r="F223" s="68"/>
      <c r="G223" s="66"/>
      <c r="H223" s="68"/>
      <c r="I223" s="66"/>
      <c r="J223" s="66"/>
      <c r="K223" s="66"/>
      <c r="L223" s="66"/>
      <c r="M223" s="66"/>
      <c r="N223" s="66"/>
      <c r="O223" s="66"/>
      <c r="V223"/>
      <c r="W223"/>
      <c r="X223"/>
      <c r="Y223"/>
      <c r="Z223"/>
    </row>
    <row r="224" spans="2:26">
      <c r="B224" s="66"/>
      <c r="C224" s="67"/>
      <c r="D224" s="66"/>
      <c r="E224" s="68"/>
      <c r="F224" s="68"/>
      <c r="G224" s="66"/>
      <c r="H224" s="68"/>
      <c r="I224" s="66"/>
      <c r="J224" s="66"/>
      <c r="K224" s="66"/>
      <c r="L224" s="66"/>
      <c r="M224" s="66"/>
      <c r="N224" s="66"/>
      <c r="O224" s="66"/>
      <c r="V224"/>
      <c r="W224"/>
      <c r="X224"/>
      <c r="Y224"/>
      <c r="Z224"/>
    </row>
    <row r="225" spans="2:26">
      <c r="B225" s="66"/>
      <c r="C225" s="67"/>
      <c r="D225" s="66"/>
      <c r="E225" s="68"/>
      <c r="F225" s="68"/>
      <c r="G225" s="66"/>
      <c r="H225" s="68"/>
      <c r="I225" s="66"/>
      <c r="J225" s="66"/>
      <c r="K225" s="66"/>
      <c r="L225" s="66"/>
      <c r="M225" s="66"/>
      <c r="N225" s="66"/>
      <c r="O225" s="66"/>
      <c r="V225"/>
      <c r="W225"/>
      <c r="X225"/>
      <c r="Y225"/>
      <c r="Z225"/>
    </row>
    <row r="226" spans="2:26">
      <c r="B226" s="66"/>
      <c r="C226" s="67"/>
      <c r="D226" s="66"/>
      <c r="E226" s="68"/>
      <c r="F226" s="68"/>
      <c r="G226" s="66"/>
      <c r="H226" s="68"/>
      <c r="I226" s="66"/>
      <c r="J226" s="66"/>
      <c r="K226" s="66"/>
      <c r="L226" s="66"/>
      <c r="M226" s="66"/>
      <c r="N226" s="66"/>
      <c r="O226" s="66"/>
      <c r="V226"/>
      <c r="W226"/>
      <c r="X226"/>
      <c r="Y226"/>
      <c r="Z226"/>
    </row>
    <row r="227" spans="2:26">
      <c r="B227" s="66"/>
      <c r="C227" s="67"/>
      <c r="D227" s="66"/>
      <c r="E227" s="68"/>
      <c r="F227" s="68"/>
      <c r="G227" s="66"/>
      <c r="H227" s="68"/>
      <c r="I227" s="66"/>
      <c r="J227" s="66"/>
      <c r="K227" s="66"/>
      <c r="L227" s="66"/>
      <c r="M227" s="66"/>
      <c r="N227" s="66"/>
      <c r="O227" s="66"/>
      <c r="V227"/>
      <c r="W227"/>
      <c r="X227"/>
      <c r="Y227"/>
      <c r="Z227"/>
    </row>
    <row r="228" spans="2:26">
      <c r="B228" s="66"/>
      <c r="C228" s="67"/>
      <c r="D228" s="66"/>
      <c r="E228" s="68"/>
      <c r="F228" s="68"/>
      <c r="G228" s="66"/>
      <c r="H228" s="68"/>
      <c r="I228" s="66"/>
      <c r="J228" s="66"/>
      <c r="K228" s="66"/>
      <c r="L228" s="66"/>
      <c r="M228" s="66"/>
      <c r="N228" s="66"/>
      <c r="O228" s="66"/>
      <c r="V228"/>
      <c r="W228"/>
      <c r="X228"/>
      <c r="Y228"/>
      <c r="Z228"/>
    </row>
    <row r="229" spans="2:26">
      <c r="B229" s="66"/>
      <c r="C229" s="67"/>
      <c r="D229" s="66"/>
      <c r="E229" s="68"/>
      <c r="F229" s="68"/>
      <c r="G229" s="66"/>
      <c r="H229" s="68"/>
      <c r="I229" s="66"/>
      <c r="J229" s="66"/>
      <c r="K229" s="66"/>
      <c r="L229" s="66"/>
      <c r="M229" s="66"/>
      <c r="N229" s="66"/>
      <c r="O229" s="66"/>
      <c r="V229"/>
      <c r="W229"/>
      <c r="X229"/>
      <c r="Y229"/>
      <c r="Z229"/>
    </row>
    <row r="230" spans="2:26">
      <c r="B230" s="66"/>
      <c r="C230" s="67"/>
      <c r="D230" s="66"/>
      <c r="E230" s="68"/>
      <c r="F230" s="68"/>
      <c r="G230" s="66"/>
      <c r="H230" s="68"/>
      <c r="I230" s="66"/>
      <c r="J230" s="66"/>
      <c r="K230" s="66"/>
      <c r="L230" s="66"/>
      <c r="M230" s="66"/>
      <c r="N230" s="66"/>
      <c r="O230" s="66"/>
      <c r="V230"/>
      <c r="W230"/>
      <c r="X230"/>
      <c r="Y230"/>
      <c r="Z230"/>
    </row>
    <row r="231" spans="2:26">
      <c r="B231" s="66"/>
      <c r="C231" s="67"/>
      <c r="D231" s="66"/>
      <c r="E231" s="68"/>
      <c r="F231" s="68"/>
      <c r="G231" s="66"/>
      <c r="H231" s="68"/>
      <c r="I231" s="66"/>
      <c r="J231" s="66"/>
      <c r="K231" s="66"/>
      <c r="L231" s="66"/>
      <c r="M231" s="66"/>
      <c r="N231" s="66"/>
      <c r="O231" s="66"/>
      <c r="V231"/>
      <c r="W231"/>
      <c r="X231"/>
      <c r="Y231"/>
      <c r="Z231"/>
    </row>
    <row r="232" spans="2:26">
      <c r="B232" s="66"/>
      <c r="C232" s="67"/>
      <c r="D232" s="66"/>
      <c r="E232" s="68"/>
      <c r="F232" s="68"/>
      <c r="G232" s="66"/>
      <c r="H232" s="68"/>
      <c r="I232" s="66"/>
      <c r="J232" s="66"/>
      <c r="K232" s="66"/>
      <c r="L232" s="66"/>
      <c r="M232" s="66"/>
      <c r="N232" s="66"/>
      <c r="O232" s="66"/>
      <c r="V232"/>
      <c r="W232"/>
      <c r="X232"/>
      <c r="Y232"/>
      <c r="Z232"/>
    </row>
    <row r="233" spans="2:26">
      <c r="B233" s="66"/>
      <c r="C233" s="67"/>
      <c r="D233" s="66"/>
      <c r="E233" s="68"/>
      <c r="F233" s="68"/>
      <c r="G233" s="66"/>
      <c r="H233" s="68"/>
      <c r="I233" s="66"/>
      <c r="J233" s="66"/>
      <c r="K233" s="66"/>
      <c r="L233" s="66"/>
      <c r="M233" s="66"/>
      <c r="N233" s="66"/>
      <c r="O233" s="66"/>
      <c r="V233"/>
      <c r="W233"/>
      <c r="X233"/>
      <c r="Y233"/>
      <c r="Z233"/>
    </row>
    <row r="234" spans="2:26">
      <c r="B234" s="66"/>
      <c r="C234" s="67"/>
      <c r="D234" s="66"/>
      <c r="E234" s="68"/>
      <c r="F234" s="68"/>
      <c r="G234" s="66"/>
      <c r="H234" s="68"/>
      <c r="I234" s="66"/>
      <c r="J234" s="66"/>
      <c r="K234" s="66"/>
      <c r="L234" s="66"/>
      <c r="M234" s="66"/>
      <c r="N234" s="66"/>
      <c r="O234" s="66"/>
      <c r="V234"/>
      <c r="W234"/>
      <c r="X234"/>
      <c r="Y234"/>
      <c r="Z234"/>
    </row>
    <row r="235" spans="2:26">
      <c r="B235" s="66"/>
      <c r="C235" s="67"/>
      <c r="D235" s="66"/>
      <c r="E235" s="68"/>
      <c r="F235" s="68"/>
      <c r="G235" s="66"/>
      <c r="H235" s="68"/>
      <c r="I235" s="66"/>
      <c r="J235" s="66"/>
      <c r="K235" s="66"/>
      <c r="L235" s="66"/>
      <c r="M235" s="66"/>
      <c r="N235" s="66"/>
      <c r="O235" s="66"/>
      <c r="V235"/>
      <c r="W235"/>
      <c r="X235"/>
      <c r="Y235"/>
      <c r="Z235"/>
    </row>
    <row r="236" spans="2:26">
      <c r="B236" s="66"/>
      <c r="C236" s="67"/>
      <c r="D236" s="66"/>
      <c r="E236" s="68"/>
      <c r="F236" s="68"/>
      <c r="G236" s="66"/>
      <c r="H236" s="68"/>
      <c r="I236" s="66"/>
      <c r="J236" s="66"/>
      <c r="K236" s="66"/>
      <c r="L236" s="66"/>
      <c r="M236" s="66"/>
      <c r="N236" s="66"/>
      <c r="O236" s="66"/>
      <c r="V236"/>
      <c r="W236"/>
      <c r="X236"/>
      <c r="Y236"/>
      <c r="Z236"/>
    </row>
    <row r="237" spans="2:26">
      <c r="B237" s="66"/>
      <c r="C237" s="67"/>
      <c r="D237" s="66"/>
      <c r="E237" s="68"/>
      <c r="F237" s="68"/>
      <c r="G237" s="66"/>
      <c r="H237" s="68"/>
      <c r="I237" s="66"/>
      <c r="J237" s="66"/>
      <c r="K237" s="66"/>
      <c r="L237" s="66"/>
      <c r="M237" s="66"/>
      <c r="N237" s="66"/>
      <c r="O237" s="66"/>
      <c r="V237"/>
      <c r="W237"/>
      <c r="X237"/>
      <c r="Y237"/>
      <c r="Z237"/>
    </row>
    <row r="238" spans="2:26">
      <c r="B238" s="66"/>
      <c r="C238" s="67"/>
      <c r="D238" s="66"/>
      <c r="E238" s="68"/>
      <c r="F238" s="68"/>
      <c r="G238" s="66"/>
      <c r="H238" s="68"/>
      <c r="I238" s="66"/>
      <c r="J238" s="66"/>
      <c r="K238" s="66"/>
      <c r="L238" s="66"/>
      <c r="M238" s="66"/>
      <c r="N238" s="66"/>
      <c r="O238" s="66"/>
      <c r="V238"/>
      <c r="W238"/>
      <c r="X238"/>
      <c r="Y238"/>
      <c r="Z238"/>
    </row>
    <row r="239" spans="2:26">
      <c r="B239" s="66"/>
      <c r="C239" s="67"/>
      <c r="D239" s="66"/>
      <c r="E239" s="68"/>
      <c r="F239" s="68"/>
      <c r="G239" s="66"/>
      <c r="H239" s="68"/>
      <c r="I239" s="66"/>
      <c r="J239" s="66"/>
      <c r="K239" s="66"/>
      <c r="L239" s="66"/>
      <c r="M239" s="66"/>
      <c r="N239" s="66"/>
      <c r="O239" s="66"/>
      <c r="V239"/>
      <c r="W239"/>
      <c r="X239"/>
      <c r="Y239"/>
      <c r="Z239"/>
    </row>
    <row r="240" spans="2:26">
      <c r="B240" s="66"/>
      <c r="C240" s="67"/>
      <c r="D240" s="66"/>
      <c r="E240" s="68"/>
      <c r="F240" s="68"/>
      <c r="G240" s="66"/>
      <c r="H240" s="68"/>
      <c r="I240" s="66"/>
      <c r="J240" s="66"/>
      <c r="K240" s="66"/>
      <c r="L240" s="66"/>
      <c r="M240" s="66"/>
      <c r="N240" s="66"/>
      <c r="O240" s="66"/>
      <c r="V240"/>
      <c r="W240"/>
      <c r="X240"/>
      <c r="Y240"/>
      <c r="Z240"/>
    </row>
    <row r="241" spans="2:26">
      <c r="B241" s="66"/>
      <c r="C241" s="67"/>
      <c r="D241" s="66"/>
      <c r="E241" s="68"/>
      <c r="F241" s="68"/>
      <c r="G241" s="66"/>
      <c r="H241" s="68"/>
      <c r="I241" s="66"/>
      <c r="J241" s="66"/>
      <c r="K241" s="66"/>
      <c r="L241" s="66"/>
      <c r="M241" s="66"/>
      <c r="N241" s="66"/>
      <c r="O241" s="66"/>
      <c r="V241"/>
      <c r="W241"/>
      <c r="X241"/>
      <c r="Y241"/>
      <c r="Z241"/>
    </row>
    <row r="242" spans="2:26">
      <c r="B242" s="66"/>
      <c r="C242" s="67"/>
      <c r="D242" s="66"/>
      <c r="E242" s="68"/>
      <c r="F242" s="68"/>
      <c r="G242" s="66"/>
      <c r="H242" s="68"/>
      <c r="I242" s="66"/>
      <c r="J242" s="66"/>
      <c r="K242" s="66"/>
      <c r="L242" s="66"/>
      <c r="M242" s="66"/>
      <c r="N242" s="66"/>
      <c r="O242" s="66"/>
      <c r="V242"/>
      <c r="W242"/>
      <c r="X242"/>
      <c r="Y242"/>
      <c r="Z242"/>
    </row>
    <row r="243" spans="2:26">
      <c r="B243" s="66"/>
      <c r="C243" s="67"/>
      <c r="D243" s="66"/>
      <c r="E243" s="68"/>
      <c r="F243" s="68"/>
      <c r="G243" s="66"/>
      <c r="H243" s="68"/>
      <c r="I243" s="66"/>
      <c r="J243" s="66"/>
      <c r="K243" s="66"/>
      <c r="L243" s="66"/>
      <c r="M243" s="66"/>
      <c r="N243" s="66"/>
      <c r="O243" s="66"/>
      <c r="V243"/>
      <c r="W243"/>
      <c r="X243"/>
      <c r="Y243"/>
      <c r="Z243"/>
    </row>
    <row r="244" spans="2:26">
      <c r="B244" s="66"/>
      <c r="C244" s="67"/>
      <c r="D244" s="66"/>
      <c r="E244" s="68"/>
      <c r="F244" s="68"/>
      <c r="G244" s="66"/>
      <c r="H244" s="68"/>
      <c r="I244" s="66"/>
      <c r="J244" s="66"/>
      <c r="K244" s="66"/>
      <c r="L244" s="66"/>
      <c r="M244" s="66"/>
      <c r="N244" s="66"/>
      <c r="O244" s="66"/>
      <c r="V244"/>
      <c r="W244"/>
      <c r="X244"/>
      <c r="Y244"/>
      <c r="Z244"/>
    </row>
    <row r="245" spans="2:26">
      <c r="B245" s="66"/>
      <c r="C245" s="67"/>
      <c r="D245" s="66"/>
      <c r="E245" s="68"/>
      <c r="F245" s="68"/>
      <c r="G245" s="66"/>
      <c r="H245" s="68"/>
      <c r="I245" s="66"/>
      <c r="J245" s="66"/>
      <c r="K245" s="66"/>
      <c r="L245" s="66"/>
      <c r="M245" s="66"/>
      <c r="N245" s="66"/>
      <c r="O245" s="66"/>
      <c r="V245"/>
      <c r="W245"/>
      <c r="X245"/>
      <c r="Y245"/>
      <c r="Z245"/>
    </row>
    <row r="246" spans="2:26">
      <c r="B246" s="66"/>
      <c r="C246" s="67"/>
      <c r="D246" s="66"/>
      <c r="E246" s="68"/>
      <c r="F246" s="68"/>
      <c r="G246" s="66"/>
      <c r="H246" s="68"/>
      <c r="I246" s="66"/>
      <c r="J246" s="66"/>
      <c r="K246" s="66"/>
      <c r="L246" s="66"/>
      <c r="M246" s="66"/>
      <c r="N246" s="66"/>
      <c r="O246" s="66"/>
      <c r="V246"/>
      <c r="W246"/>
      <c r="X246"/>
      <c r="Y246"/>
      <c r="Z246"/>
    </row>
    <row r="247" spans="2:26">
      <c r="B247" s="66"/>
      <c r="C247" s="67"/>
      <c r="D247" s="66"/>
      <c r="E247" s="68"/>
      <c r="F247" s="68"/>
      <c r="G247" s="66"/>
      <c r="H247" s="68"/>
      <c r="I247" s="66"/>
      <c r="J247" s="66"/>
      <c r="K247" s="66"/>
      <c r="L247" s="66"/>
      <c r="M247" s="66"/>
      <c r="N247" s="66"/>
      <c r="O247" s="66"/>
      <c r="V247"/>
      <c r="W247"/>
      <c r="X247"/>
      <c r="Y247"/>
      <c r="Z247"/>
    </row>
    <row r="248" spans="2:26">
      <c r="B248" s="66"/>
      <c r="C248" s="67"/>
      <c r="D248" s="66"/>
      <c r="E248" s="68"/>
      <c r="F248" s="68"/>
      <c r="G248" s="66"/>
      <c r="H248" s="68"/>
      <c r="I248" s="66"/>
      <c r="J248" s="66"/>
      <c r="K248" s="66"/>
      <c r="L248" s="66"/>
      <c r="M248" s="66"/>
      <c r="N248" s="66"/>
      <c r="O248" s="66"/>
      <c r="V248"/>
      <c r="W248"/>
      <c r="X248"/>
      <c r="Y248"/>
      <c r="Z248"/>
    </row>
    <row r="249" spans="2:26">
      <c r="B249" s="66"/>
      <c r="C249" s="67"/>
      <c r="D249" s="66"/>
      <c r="E249" s="68"/>
      <c r="F249" s="68"/>
      <c r="G249" s="66"/>
      <c r="H249" s="68"/>
      <c r="I249" s="66"/>
      <c r="J249" s="66"/>
      <c r="K249" s="66"/>
      <c r="L249" s="66"/>
      <c r="M249" s="66"/>
      <c r="N249" s="66"/>
      <c r="O249" s="66"/>
      <c r="V249"/>
      <c r="W249"/>
      <c r="X249"/>
      <c r="Y249"/>
      <c r="Z249"/>
    </row>
    <row r="250" spans="2:26">
      <c r="B250" s="66"/>
      <c r="C250" s="67"/>
      <c r="D250" s="66"/>
      <c r="E250" s="68"/>
      <c r="F250" s="68"/>
      <c r="G250" s="66"/>
      <c r="H250" s="68"/>
      <c r="I250" s="66"/>
      <c r="J250" s="66"/>
      <c r="K250" s="66"/>
      <c r="L250" s="66"/>
      <c r="M250" s="66"/>
      <c r="N250" s="66"/>
      <c r="O250" s="66"/>
      <c r="V250"/>
      <c r="W250"/>
      <c r="X250"/>
      <c r="Y250"/>
      <c r="Z250"/>
    </row>
    <row r="251" spans="2:26">
      <c r="B251" s="66"/>
      <c r="C251" s="67"/>
      <c r="D251" s="66"/>
      <c r="E251" s="68"/>
      <c r="F251" s="68"/>
      <c r="G251" s="66"/>
      <c r="H251" s="68"/>
      <c r="I251" s="66"/>
      <c r="J251" s="66"/>
      <c r="K251" s="66"/>
      <c r="L251" s="66"/>
      <c r="M251" s="66"/>
      <c r="N251" s="66"/>
      <c r="O251" s="66"/>
      <c r="V251"/>
      <c r="W251"/>
      <c r="X251"/>
      <c r="Y251"/>
      <c r="Z251"/>
    </row>
    <row r="252" spans="2:26">
      <c r="B252" s="66"/>
      <c r="C252" s="67"/>
      <c r="D252" s="66"/>
      <c r="E252" s="68"/>
      <c r="F252" s="68"/>
      <c r="G252" s="66"/>
      <c r="H252" s="68"/>
      <c r="I252" s="66"/>
      <c r="J252" s="66"/>
      <c r="K252" s="66"/>
      <c r="L252" s="66"/>
      <c r="M252" s="66"/>
      <c r="O252" s="66"/>
      <c r="V252"/>
      <c r="W252"/>
      <c r="X252"/>
      <c r="Y252"/>
      <c r="Z252"/>
    </row>
    <row r="253" spans="2:26">
      <c r="B253" s="66"/>
      <c r="C253" s="67"/>
      <c r="D253" s="66"/>
      <c r="E253" s="68"/>
      <c r="F253" s="68"/>
      <c r="G253" s="66"/>
      <c r="H253" s="68"/>
      <c r="I253" s="66"/>
      <c r="J253" s="66"/>
      <c r="K253" s="66"/>
      <c r="L253" s="66"/>
      <c r="M253" s="66"/>
      <c r="O253" s="66"/>
      <c r="V253"/>
      <c r="W253"/>
      <c r="X253"/>
      <c r="Y253"/>
      <c r="Z253"/>
    </row>
    <row r="254" spans="2:26">
      <c r="B254" s="66"/>
      <c r="C254" s="67"/>
      <c r="D254" s="66"/>
      <c r="E254" s="68"/>
      <c r="F254" s="68"/>
      <c r="G254" s="66"/>
      <c r="H254" s="68"/>
      <c r="I254" s="66"/>
      <c r="J254" s="66"/>
      <c r="K254" s="66"/>
      <c r="L254" s="66"/>
      <c r="M254" s="66"/>
    </row>
    <row r="255" spans="2:26">
      <c r="C255" s="67"/>
      <c r="D255" s="66"/>
      <c r="E255" s="68"/>
      <c r="F255" s="68"/>
      <c r="G255" s="66"/>
      <c r="H255" s="68"/>
      <c r="I255" s="66"/>
      <c r="J255" s="66"/>
      <c r="K255" s="66"/>
      <c r="L255" s="66"/>
      <c r="M255" s="66"/>
    </row>
    <row r="256" spans="2:26">
      <c r="C256" s="67"/>
      <c r="D256" s="66"/>
      <c r="E256" s="68"/>
      <c r="F256" s="68"/>
      <c r="G256" s="66"/>
      <c r="H256" s="68"/>
      <c r="I256" s="66"/>
      <c r="J256" s="66"/>
      <c r="K256" s="66"/>
      <c r="L256" s="66"/>
      <c r="M256" s="66"/>
    </row>
    <row r="257" spans="3:13">
      <c r="C257" s="67"/>
      <c r="D257" s="66"/>
      <c r="E257" s="68"/>
      <c r="F257" s="68"/>
      <c r="G257" s="66"/>
      <c r="H257" s="68"/>
      <c r="I257" s="66"/>
      <c r="J257" s="66"/>
      <c r="K257" s="66"/>
      <c r="L257" s="66"/>
      <c r="M257" s="66"/>
    </row>
    <row r="258" spans="3:13">
      <c r="D258" s="66"/>
      <c r="E258" s="68"/>
      <c r="F258" s="68"/>
      <c r="G258" s="66"/>
      <c r="H258" s="68"/>
      <c r="I258" s="66"/>
      <c r="J258" s="66"/>
      <c r="K258" s="66"/>
      <c r="L258" s="66"/>
      <c r="M258" s="66"/>
    </row>
    <row r="259" spans="3:13">
      <c r="D259" s="66"/>
      <c r="E259" s="68"/>
      <c r="F259" s="68"/>
      <c r="G259" s="66"/>
      <c r="H259" s="68"/>
      <c r="I259" s="66"/>
      <c r="J259" s="66"/>
      <c r="K259" s="66"/>
      <c r="L259" s="66"/>
      <c r="M259" s="66"/>
    </row>
    <row r="260" spans="3:13">
      <c r="D260" s="66"/>
      <c r="E260" s="68"/>
      <c r="F260" s="68"/>
      <c r="G260" s="66"/>
      <c r="H260" s="68"/>
      <c r="I260" s="66"/>
      <c r="J260" s="66"/>
      <c r="K260" s="66"/>
      <c r="L260" s="66"/>
    </row>
    <row r="261" spans="3:13">
      <c r="D261" s="66"/>
      <c r="E261" s="68"/>
      <c r="F261" s="68"/>
      <c r="G261" s="66"/>
      <c r="H261" s="68"/>
      <c r="I261" s="66"/>
      <c r="J261" s="66"/>
      <c r="K261" s="66"/>
      <c r="L261" s="66"/>
    </row>
    <row r="262" spans="3:13">
      <c r="D262" s="66"/>
      <c r="E262" s="68"/>
      <c r="F262" s="68"/>
      <c r="G262" s="66"/>
      <c r="H262" s="68"/>
      <c r="I262" s="66"/>
      <c r="J262" s="66"/>
      <c r="K262" s="66"/>
      <c r="L262" s="66"/>
    </row>
    <row r="263" spans="3:13">
      <c r="D263" s="66"/>
      <c r="E263" s="68"/>
      <c r="F263" s="68"/>
      <c r="G263" s="66"/>
      <c r="H263" s="68"/>
      <c r="I263" s="66"/>
      <c r="J263" s="66"/>
      <c r="K263" s="66"/>
      <c r="L263" s="66"/>
    </row>
    <row r="264" spans="3:13">
      <c r="D264" s="66"/>
      <c r="E264" s="68"/>
      <c r="F264" s="68"/>
      <c r="G264" s="66"/>
      <c r="H264" s="68"/>
      <c r="I264" s="66"/>
      <c r="J264" s="66"/>
      <c r="K264" s="66"/>
    </row>
    <row r="265" spans="3:13">
      <c r="D265" s="66"/>
      <c r="E265" s="68"/>
      <c r="F265" s="68"/>
      <c r="G265" s="66"/>
      <c r="H265" s="68"/>
      <c r="I265" s="66"/>
      <c r="J265" s="66"/>
      <c r="K265" s="66"/>
    </row>
    <row r="266" spans="3:13">
      <c r="D266" s="66"/>
      <c r="E266" s="68"/>
      <c r="F266" s="68"/>
      <c r="G266" s="66"/>
      <c r="H266" s="68"/>
      <c r="I266" s="66"/>
      <c r="J266" s="66"/>
      <c r="K266" s="66"/>
    </row>
    <row r="267" spans="3:13">
      <c r="D267" s="66"/>
      <c r="E267" s="68"/>
      <c r="F267" s="68"/>
      <c r="G267" s="66"/>
      <c r="H267" s="68"/>
      <c r="I267" s="66"/>
    </row>
    <row r="268" spans="3:13">
      <c r="D268" s="66"/>
      <c r="E268" s="68"/>
      <c r="F268" s="68"/>
      <c r="G268" s="66"/>
      <c r="H268" s="68"/>
      <c r="I268" s="66"/>
    </row>
  </sheetData>
  <sheetProtection algorithmName="SHA-512" hashValue="s0aJcgJjojNtIbz+0A0hNFjlfFDbNc1Co+TK8D5Wpw5RDi7x4eLQkV6ejbzs5mapZI0KMs6andTybznnZUJxgg==" saltValue="RgiL37UCjgJafNQMRA+VcA==" spinCount="100000" sheet="1" objects="1" scenarios="1"/>
  <mergeCells count="69">
    <mergeCell ref="P45:S45"/>
    <mergeCell ref="Q28:S28"/>
    <mergeCell ref="Q39:S39"/>
    <mergeCell ref="Q40:S40"/>
    <mergeCell ref="Q41:S41"/>
    <mergeCell ref="Q42:S42"/>
    <mergeCell ref="Q44:S44"/>
    <mergeCell ref="P8:T8"/>
    <mergeCell ref="P23:S23"/>
    <mergeCell ref="Q24:S24"/>
    <mergeCell ref="Q25:S25"/>
    <mergeCell ref="Q26:S26"/>
    <mergeCell ref="P20:S20"/>
    <mergeCell ref="Q14:S14"/>
    <mergeCell ref="Q15:S15"/>
    <mergeCell ref="Q16:S16"/>
    <mergeCell ref="P19:S19"/>
    <mergeCell ref="Q9:S9"/>
    <mergeCell ref="Q10:S10"/>
    <mergeCell ref="Q11:S11"/>
    <mergeCell ref="Q13:S13"/>
    <mergeCell ref="P9:P12"/>
    <mergeCell ref="I47:J47"/>
    <mergeCell ref="C34:G34"/>
    <mergeCell ref="C41:J41"/>
    <mergeCell ref="G47:H47"/>
    <mergeCell ref="D19:E19"/>
    <mergeCell ref="D39:E39"/>
    <mergeCell ref="H35:I35"/>
    <mergeCell ref="J35:K35"/>
    <mergeCell ref="H36:I36"/>
    <mergeCell ref="H37:I37"/>
    <mergeCell ref="J37:K37"/>
    <mergeCell ref="J36:K36"/>
    <mergeCell ref="D2:J2"/>
    <mergeCell ref="E9:J9"/>
    <mergeCell ref="E8:J8"/>
    <mergeCell ref="E7:J7"/>
    <mergeCell ref="E6:J6"/>
    <mergeCell ref="G5:J5"/>
    <mergeCell ref="E5:F5"/>
    <mergeCell ref="E10:J11"/>
    <mergeCell ref="C13:H13"/>
    <mergeCell ref="H32:I32"/>
    <mergeCell ref="D32:E32"/>
    <mergeCell ref="D29:E29"/>
    <mergeCell ref="C15:E15"/>
    <mergeCell ref="C24:E24"/>
    <mergeCell ref="D18:E18"/>
    <mergeCell ref="D22:E22"/>
    <mergeCell ref="D27:E27"/>
    <mergeCell ref="D26:E26"/>
    <mergeCell ref="D17:E17"/>
    <mergeCell ref="P50:Q50"/>
    <mergeCell ref="R46:S46"/>
    <mergeCell ref="P13:P17"/>
    <mergeCell ref="P18:S18"/>
    <mergeCell ref="Q12:S12"/>
    <mergeCell ref="Q17:S17"/>
    <mergeCell ref="Q38:S38"/>
    <mergeCell ref="Q43:S43"/>
    <mergeCell ref="P49:Q49"/>
    <mergeCell ref="P30:S30"/>
    <mergeCell ref="Q27:S27"/>
    <mergeCell ref="Q29:S29"/>
    <mergeCell ref="P33:T33"/>
    <mergeCell ref="Q35:S35"/>
    <mergeCell ref="Q36:S36"/>
    <mergeCell ref="Q37:S37"/>
  </mergeCells>
  <phoneticPr fontId="4"/>
  <dataValidations xWindow="1748" yWindow="771" count="1">
    <dataValidation imeMode="halfAlpha" allowBlank="1" showInputMessage="1" showErrorMessage="1" prompt="説明を読んで！" sqref="Q13 T18 V11 T12 V16" xr:uid="{00000000-0002-0000-0A00-000000000000}"/>
  </dataValidation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3" manualBreakCount="3">
    <brk id="73" min="1" max="11" man="1"/>
    <brk id="111" min="1" max="11" man="1"/>
    <brk id="142" min="1" max="11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AR160"/>
  <sheetViews>
    <sheetView zoomScale="85" zoomScaleNormal="85" workbookViewId="0">
      <selection activeCell="F10" sqref="F10"/>
    </sheetView>
  </sheetViews>
  <sheetFormatPr defaultColWidth="9" defaultRowHeight="14"/>
  <cols>
    <col min="1" max="1" width="9" style="9"/>
    <col min="2" max="2" width="15.4140625" style="9" customWidth="1"/>
    <col min="4" max="4" width="9" style="9"/>
    <col min="5" max="5" width="9" style="10"/>
    <col min="6" max="7" width="13.6640625" style="9" customWidth="1"/>
    <col min="8" max="9" width="9" style="10"/>
    <col min="10" max="10" width="17.08203125" style="9" customWidth="1"/>
    <col min="11" max="11" width="9" style="10"/>
    <col min="12" max="14" width="14.6640625" style="10" customWidth="1"/>
    <col min="15" max="15" width="9" style="10"/>
    <col min="16" max="16" width="18.5" style="9" customWidth="1"/>
    <col min="17" max="18" width="9" style="10"/>
    <col min="19" max="19" width="13.1640625" style="10" customWidth="1"/>
    <col min="20" max="20" width="15.33203125" style="482" customWidth="1"/>
    <col min="21" max="23" width="9" style="10"/>
    <col min="24" max="27" width="9" style="9"/>
    <col min="28" max="28" width="19.1640625" style="9" customWidth="1"/>
    <col min="29" max="29" width="10.58203125" style="9" customWidth="1"/>
    <col min="30" max="30" width="9" style="9"/>
    <col min="31" max="31" width="9" style="10"/>
    <col min="32" max="32" width="30.5" style="9" customWidth="1"/>
    <col min="33" max="33" width="13.83203125" style="10" customWidth="1"/>
    <col min="34" max="34" width="15.1640625" style="10" customWidth="1"/>
    <col min="35" max="35" width="14" style="9" customWidth="1"/>
    <col min="36" max="36" width="12" style="9" customWidth="1"/>
    <col min="37" max="37" width="11.08203125" style="9" customWidth="1"/>
    <col min="38" max="38" width="28.5" style="9" customWidth="1"/>
    <col min="39" max="39" width="5.6640625" style="9" customWidth="1"/>
    <col min="40" max="40" width="9" style="9"/>
    <col min="41" max="41" width="4.6640625" style="10" customWidth="1"/>
    <col min="42" max="42" width="7.08203125" style="9" customWidth="1"/>
    <col min="43" max="43" width="9" style="9"/>
    <col min="44" max="44" width="2.5" style="9" bestFit="1" customWidth="1"/>
    <col min="45" max="45" width="4.9140625" style="9" customWidth="1"/>
    <col min="46" max="46" width="9" style="9" customWidth="1"/>
    <col min="47" max="16384" width="9" style="9"/>
  </cols>
  <sheetData>
    <row r="1" spans="1:44" ht="14.4" customHeight="1" thickBot="1">
      <c r="A1" s="88" t="s">
        <v>393</v>
      </c>
      <c r="B1" s="458" t="s">
        <v>82</v>
      </c>
      <c r="C1" s="459" t="s">
        <v>393</v>
      </c>
      <c r="D1" s="459" t="s">
        <v>393</v>
      </c>
      <c r="E1" s="24" t="s">
        <v>393</v>
      </c>
      <c r="F1" s="24" t="s">
        <v>81</v>
      </c>
      <c r="G1" s="24"/>
      <c r="H1" s="24" t="s">
        <v>393</v>
      </c>
      <c r="I1" s="349" t="s">
        <v>393</v>
      </c>
      <c r="J1" s="350" t="s">
        <v>392</v>
      </c>
      <c r="K1" s="349" t="s">
        <v>393</v>
      </c>
      <c r="L1" s="354" t="s">
        <v>393</v>
      </c>
      <c r="M1" s="355" t="s">
        <v>416</v>
      </c>
      <c r="N1" s="354" t="s">
        <v>393</v>
      </c>
      <c r="O1" s="88" t="s">
        <v>393</v>
      </c>
      <c r="P1" s="89" t="s">
        <v>82</v>
      </c>
      <c r="Q1" s="88" t="s">
        <v>393</v>
      </c>
      <c r="R1" s="36" t="s">
        <v>393</v>
      </c>
      <c r="S1" s="25" t="s">
        <v>395</v>
      </c>
      <c r="T1" s="481" t="s">
        <v>393</v>
      </c>
      <c r="U1" s="25"/>
      <c r="V1" s="25"/>
      <c r="W1" s="25" t="s">
        <v>394</v>
      </c>
      <c r="X1" s="27">
        <v>3</v>
      </c>
      <c r="Y1" s="359" t="s">
        <v>603</v>
      </c>
      <c r="Z1" s="1" t="s">
        <v>23</v>
      </c>
      <c r="AA1" s="2">
        <v>1</v>
      </c>
      <c r="AB1" s="1129" t="s">
        <v>927</v>
      </c>
      <c r="AC1" s="1129"/>
      <c r="AD1" s="1129"/>
      <c r="AE1" s="542" t="s">
        <v>928</v>
      </c>
      <c r="AF1" s="546" t="s">
        <v>929</v>
      </c>
      <c r="AG1" s="547" t="s">
        <v>653</v>
      </c>
      <c r="AH1" s="564" t="s">
        <v>654</v>
      </c>
      <c r="AI1" s="564" t="s">
        <v>655</v>
      </c>
      <c r="AJ1" s="565" t="s">
        <v>592</v>
      </c>
      <c r="AK1" s="566" t="s">
        <v>593</v>
      </c>
      <c r="AL1" s="10" t="s">
        <v>594</v>
      </c>
      <c r="AQ1" s="12" t="s">
        <v>23</v>
      </c>
      <c r="AR1" s="12">
        <v>1</v>
      </c>
    </row>
    <row r="2" spans="1:44" ht="14.4" customHeight="1" thickTop="1">
      <c r="A2" s="88"/>
      <c r="B2" s="458" t="s">
        <v>730</v>
      </c>
      <c r="C2" s="458" t="s">
        <v>730</v>
      </c>
      <c r="D2" s="458" t="s">
        <v>730</v>
      </c>
      <c r="E2" s="24"/>
      <c r="F2" s="24"/>
      <c r="G2" s="24"/>
      <c r="H2" s="24"/>
      <c r="I2" s="349"/>
      <c r="J2" s="350"/>
      <c r="K2" s="349"/>
      <c r="L2" s="354"/>
      <c r="M2" s="355"/>
      <c r="N2" s="354"/>
      <c r="O2" s="88"/>
      <c r="P2" s="89"/>
      <c r="Q2" s="88"/>
      <c r="R2" s="13"/>
      <c r="S2" s="13"/>
      <c r="T2" s="224"/>
      <c r="U2" s="26"/>
      <c r="V2" s="26"/>
      <c r="W2" s="26"/>
      <c r="X2"/>
      <c r="Y2"/>
      <c r="Z2" s="1" t="s">
        <v>24</v>
      </c>
      <c r="AA2" s="2">
        <v>2</v>
      </c>
      <c r="AB2" s="541" t="s">
        <v>2261</v>
      </c>
      <c r="AC2" s="732"/>
      <c r="AD2" s="543" t="s">
        <v>604</v>
      </c>
      <c r="AE2" s="545" t="s">
        <v>385</v>
      </c>
      <c r="AF2" s="548" t="s">
        <v>1034</v>
      </c>
      <c r="AG2" s="740" t="s">
        <v>2269</v>
      </c>
      <c r="AH2" s="367" t="s">
        <v>642</v>
      </c>
      <c r="AI2" s="17">
        <v>2</v>
      </c>
      <c r="AJ2" s="13">
        <v>1</v>
      </c>
      <c r="AK2" s="13">
        <v>1</v>
      </c>
      <c r="AL2" s="454" t="s">
        <v>88</v>
      </c>
      <c r="AM2" s="367" t="s">
        <v>385</v>
      </c>
      <c r="AN2" s="18"/>
      <c r="AO2" s="11"/>
      <c r="AQ2" s="12" t="s">
        <v>24</v>
      </c>
      <c r="AR2" s="12">
        <v>2</v>
      </c>
    </row>
    <row r="3" spans="1:44" ht="14.4" customHeight="1">
      <c r="A3" s="90">
        <v>1120</v>
      </c>
      <c r="B3" s="460" t="s">
        <v>92</v>
      </c>
      <c r="C3" s="461">
        <v>1120</v>
      </c>
      <c r="D3" s="461" t="str">
        <f t="shared" ref="D3:D34" si="0">CONCATENATE("03",A3)</f>
        <v>031120</v>
      </c>
      <c r="E3" s="22">
        <v>1054</v>
      </c>
      <c r="F3" s="21" t="s">
        <v>84</v>
      </c>
      <c r="G3" s="22">
        <v>1054</v>
      </c>
      <c r="H3" s="22" t="str">
        <f>CONCATENATE("03",E3)</f>
        <v>031054</v>
      </c>
      <c r="I3" s="348">
        <v>1001</v>
      </c>
      <c r="J3" s="351" t="s">
        <v>85</v>
      </c>
      <c r="K3" s="348" t="str">
        <f>CONCATENATE("03",I3)</f>
        <v>031001</v>
      </c>
      <c r="L3" s="352">
        <v>1245</v>
      </c>
      <c r="M3" s="353" t="s">
        <v>87</v>
      </c>
      <c r="N3" s="352" t="str">
        <f>CONCATENATE("03",L3)</f>
        <v>031245</v>
      </c>
      <c r="O3" s="90">
        <v>1120</v>
      </c>
      <c r="P3" s="91" t="s">
        <v>92</v>
      </c>
      <c r="Q3" s="90">
        <v>1120</v>
      </c>
      <c r="R3" s="13" t="s">
        <v>795</v>
      </c>
      <c r="S3" s="13"/>
      <c r="T3" s="224"/>
      <c r="U3" s="26"/>
      <c r="V3" s="26"/>
      <c r="W3" s="26"/>
      <c r="X3" s="13"/>
      <c r="Y3" s="13"/>
      <c r="Z3"/>
      <c r="AA3"/>
      <c r="AB3" s="541" t="s">
        <v>2264</v>
      </c>
      <c r="AC3" s="733"/>
      <c r="AD3" s="544" t="s">
        <v>613</v>
      </c>
      <c r="AE3" s="545" t="s">
        <v>386</v>
      </c>
      <c r="AF3" s="548" t="s">
        <v>616</v>
      </c>
      <c r="AG3" s="549" t="s">
        <v>89</v>
      </c>
      <c r="AH3" s="367" t="s">
        <v>643</v>
      </c>
      <c r="AI3" s="17">
        <v>3</v>
      </c>
      <c r="AJ3" s="13">
        <v>1</v>
      </c>
      <c r="AK3" s="13">
        <v>1</v>
      </c>
      <c r="AL3" s="454" t="s">
        <v>94</v>
      </c>
      <c r="AM3" s="367" t="s">
        <v>386</v>
      </c>
      <c r="AN3" s="18"/>
    </row>
    <row r="4" spans="1:44" ht="14.4" customHeight="1">
      <c r="A4" s="90">
        <v>1121</v>
      </c>
      <c r="B4" s="460" t="s">
        <v>98</v>
      </c>
      <c r="C4" s="461">
        <v>1121</v>
      </c>
      <c r="D4" s="461" t="str">
        <f t="shared" si="0"/>
        <v>031121</v>
      </c>
      <c r="E4" s="22">
        <v>1055</v>
      </c>
      <c r="F4" s="21" t="s">
        <v>90</v>
      </c>
      <c r="G4" s="22">
        <v>1055</v>
      </c>
      <c r="H4" s="22" t="str">
        <f t="shared" ref="H4:H67" si="1">CONCATENATE("03",E4)</f>
        <v>031055</v>
      </c>
      <c r="I4" s="348">
        <v>1002</v>
      </c>
      <c r="J4" s="351" t="s">
        <v>91</v>
      </c>
      <c r="K4" s="348" t="str">
        <f t="shared" ref="K4:K55" si="2">CONCATENATE("03",I4)</f>
        <v>031002</v>
      </c>
      <c r="L4" s="352">
        <v>1246</v>
      </c>
      <c r="M4" s="353" t="s">
        <v>93</v>
      </c>
      <c r="N4" s="352" t="str">
        <f t="shared" ref="N4:N59" si="3">CONCATENATE("03",L4)</f>
        <v>031246</v>
      </c>
      <c r="O4" s="90">
        <v>1121</v>
      </c>
      <c r="P4" s="91" t="s">
        <v>98</v>
      </c>
      <c r="Q4" s="90">
        <v>1121</v>
      </c>
      <c r="R4" s="13" t="s">
        <v>862</v>
      </c>
      <c r="S4" s="13"/>
      <c r="T4" s="224"/>
      <c r="U4" s="26"/>
      <c r="V4" s="26"/>
      <c r="W4" s="26"/>
      <c r="X4" s="13"/>
      <c r="Y4" s="541" t="s">
        <v>922</v>
      </c>
      <c r="Z4" s="541"/>
      <c r="AA4" s="544" t="s">
        <v>603</v>
      </c>
      <c r="AB4" s="541" t="s">
        <v>2287</v>
      </c>
      <c r="AC4" s="733"/>
      <c r="AD4" s="544" t="s">
        <v>2265</v>
      </c>
      <c r="AE4" s="545" t="s">
        <v>387</v>
      </c>
      <c r="AF4" s="548" t="s">
        <v>94</v>
      </c>
      <c r="AG4" s="549" t="s">
        <v>95</v>
      </c>
      <c r="AH4" s="367" t="s">
        <v>644</v>
      </c>
      <c r="AI4" s="17">
        <v>4</v>
      </c>
      <c r="AJ4" s="13">
        <v>1</v>
      </c>
      <c r="AK4" s="13">
        <v>1</v>
      </c>
      <c r="AL4" s="454" t="s">
        <v>42</v>
      </c>
      <c r="AM4" s="367" t="s">
        <v>644</v>
      </c>
      <c r="AN4" s="18"/>
      <c r="AO4" s="11"/>
    </row>
    <row r="5" spans="1:44" ht="14.4" customHeight="1">
      <c r="A5" s="90">
        <v>1122</v>
      </c>
      <c r="B5" s="460" t="s">
        <v>102</v>
      </c>
      <c r="C5" s="461">
        <v>1122</v>
      </c>
      <c r="D5" s="461" t="str">
        <f t="shared" si="0"/>
        <v>031122</v>
      </c>
      <c r="E5" s="22">
        <v>1056</v>
      </c>
      <c r="F5" s="21" t="s">
        <v>96</v>
      </c>
      <c r="G5" s="22">
        <v>1056</v>
      </c>
      <c r="H5" s="22" t="str">
        <f t="shared" si="1"/>
        <v>031056</v>
      </c>
      <c r="I5" s="348">
        <v>1003</v>
      </c>
      <c r="J5" s="351" t="s">
        <v>97</v>
      </c>
      <c r="K5" s="348" t="str">
        <f t="shared" si="2"/>
        <v>031003</v>
      </c>
      <c r="L5" s="352">
        <v>1247</v>
      </c>
      <c r="M5" s="353" t="s">
        <v>99</v>
      </c>
      <c r="N5" s="352" t="str">
        <f t="shared" si="3"/>
        <v>031247</v>
      </c>
      <c r="O5" s="90">
        <v>1122</v>
      </c>
      <c r="P5" s="91" t="s">
        <v>102</v>
      </c>
      <c r="Q5" s="90">
        <v>1122</v>
      </c>
      <c r="R5" s="13" t="s">
        <v>849</v>
      </c>
      <c r="S5" s="13"/>
      <c r="T5" s="224"/>
      <c r="U5" s="26"/>
      <c r="V5" s="26"/>
      <c r="W5" s="26"/>
      <c r="X5" s="13"/>
      <c r="Y5" s="541" t="s">
        <v>923</v>
      </c>
      <c r="Z5" s="541"/>
      <c r="AA5" s="544" t="s">
        <v>605</v>
      </c>
      <c r="AE5" s="545" t="s">
        <v>388</v>
      </c>
      <c r="AF5" s="548" t="s">
        <v>2270</v>
      </c>
      <c r="AG5" s="549" t="s">
        <v>2271</v>
      </c>
      <c r="AH5" s="367" t="s">
        <v>645</v>
      </c>
      <c r="AI5" s="17">
        <v>5</v>
      </c>
      <c r="AJ5" s="13">
        <v>1</v>
      </c>
      <c r="AK5" s="13">
        <v>1</v>
      </c>
      <c r="AL5" s="454" t="s">
        <v>43</v>
      </c>
      <c r="AM5" s="367" t="s">
        <v>645</v>
      </c>
      <c r="AN5" s="18"/>
    </row>
    <row r="6" spans="1:44" ht="14.4" customHeight="1">
      <c r="A6" s="90">
        <v>1123</v>
      </c>
      <c r="B6" s="460" t="s">
        <v>106</v>
      </c>
      <c r="C6" s="461">
        <v>1123</v>
      </c>
      <c r="D6" s="461" t="str">
        <f t="shared" si="0"/>
        <v>031123</v>
      </c>
      <c r="E6" s="22">
        <v>1057</v>
      </c>
      <c r="F6" s="224" t="s">
        <v>539</v>
      </c>
      <c r="G6" s="22">
        <v>1057</v>
      </c>
      <c r="H6" s="22" t="str">
        <f t="shared" si="1"/>
        <v>031057</v>
      </c>
      <c r="I6" s="348">
        <v>1004</v>
      </c>
      <c r="J6" s="351" t="s">
        <v>101</v>
      </c>
      <c r="K6" s="348" t="str">
        <f t="shared" si="2"/>
        <v>031004</v>
      </c>
      <c r="L6" s="352">
        <v>1248</v>
      </c>
      <c r="M6" s="353" t="s">
        <v>103</v>
      </c>
      <c r="N6" s="352" t="str">
        <f t="shared" si="3"/>
        <v>031248</v>
      </c>
      <c r="O6" s="90">
        <v>1123</v>
      </c>
      <c r="P6" s="91" t="s">
        <v>106</v>
      </c>
      <c r="Q6" s="90">
        <v>1123</v>
      </c>
      <c r="R6" s="13" t="s">
        <v>863</v>
      </c>
      <c r="S6" s="13"/>
      <c r="T6" s="224"/>
      <c r="U6" s="26"/>
      <c r="V6" s="26"/>
      <c r="W6" s="26"/>
      <c r="X6" s="13"/>
      <c r="Y6" s="13"/>
      <c r="Z6"/>
      <c r="AA6"/>
      <c r="AE6" s="545" t="s">
        <v>389</v>
      </c>
      <c r="AF6" s="548" t="s">
        <v>42</v>
      </c>
      <c r="AG6" s="549" t="s">
        <v>100</v>
      </c>
      <c r="AH6" s="367" t="s">
        <v>646</v>
      </c>
      <c r="AI6" s="17">
        <v>7</v>
      </c>
      <c r="AJ6" s="13">
        <v>1</v>
      </c>
      <c r="AK6" s="13">
        <v>1</v>
      </c>
      <c r="AL6" s="454" t="s">
        <v>108</v>
      </c>
      <c r="AM6" s="367" t="s">
        <v>646</v>
      </c>
      <c r="AN6" s="18"/>
      <c r="AO6" s="11"/>
    </row>
    <row r="7" spans="1:44" ht="14.4" customHeight="1">
      <c r="A7" s="90">
        <v>1124</v>
      </c>
      <c r="B7" s="460" t="s">
        <v>112</v>
      </c>
      <c r="C7" s="461">
        <v>1124</v>
      </c>
      <c r="D7" s="461" t="str">
        <f t="shared" si="0"/>
        <v>031124</v>
      </c>
      <c r="E7" s="22">
        <v>1058</v>
      </c>
      <c r="F7" s="224" t="s">
        <v>540</v>
      </c>
      <c r="G7" s="22">
        <v>1058</v>
      </c>
      <c r="H7" s="22" t="str">
        <f t="shared" si="1"/>
        <v>031058</v>
      </c>
      <c r="I7" s="348">
        <v>1005</v>
      </c>
      <c r="J7" s="351" t="s">
        <v>105</v>
      </c>
      <c r="K7" s="348" t="str">
        <f t="shared" si="2"/>
        <v>031005</v>
      </c>
      <c r="L7" s="352">
        <v>1249</v>
      </c>
      <c r="M7" s="353" t="s">
        <v>107</v>
      </c>
      <c r="N7" s="352" t="str">
        <f t="shared" si="3"/>
        <v>031249</v>
      </c>
      <c r="O7" s="90">
        <v>1124</v>
      </c>
      <c r="P7" s="91" t="s">
        <v>112</v>
      </c>
      <c r="Q7" s="90">
        <v>1124</v>
      </c>
      <c r="R7" s="13" t="s">
        <v>854</v>
      </c>
      <c r="S7" s="13"/>
      <c r="T7" s="224"/>
      <c r="U7" s="26"/>
      <c r="V7" s="26"/>
      <c r="W7" s="26"/>
      <c r="X7" s="13"/>
      <c r="Y7" s="13"/>
      <c r="Z7"/>
      <c r="AA7"/>
      <c r="AB7" s="541" t="s">
        <v>2262</v>
      </c>
      <c r="AC7" s="544"/>
      <c r="AD7" s="543" t="s">
        <v>604</v>
      </c>
      <c r="AE7" s="545" t="s">
        <v>390</v>
      </c>
      <c r="AF7" s="548" t="s">
        <v>43</v>
      </c>
      <c r="AG7" s="549" t="s">
        <v>104</v>
      </c>
      <c r="AH7" s="367" t="s">
        <v>647</v>
      </c>
      <c r="AI7" s="17"/>
      <c r="AJ7" s="13">
        <v>1</v>
      </c>
      <c r="AK7" s="13">
        <v>1</v>
      </c>
      <c r="AL7" s="454" t="s">
        <v>114</v>
      </c>
      <c r="AM7" s="367" t="s">
        <v>647</v>
      </c>
      <c r="AN7" s="18"/>
    </row>
    <row r="8" spans="1:44" ht="14.4" customHeight="1">
      <c r="A8" s="90">
        <v>1125</v>
      </c>
      <c r="B8" s="460" t="s">
        <v>118</v>
      </c>
      <c r="C8" s="461">
        <v>1125</v>
      </c>
      <c r="D8" s="461" t="str">
        <f t="shared" si="0"/>
        <v>031125</v>
      </c>
      <c r="E8" s="22">
        <v>1059</v>
      </c>
      <c r="F8" s="21" t="s">
        <v>110</v>
      </c>
      <c r="G8" s="22">
        <v>1059</v>
      </c>
      <c r="H8" s="22" t="str">
        <f t="shared" si="1"/>
        <v>031059</v>
      </c>
      <c r="I8" s="348">
        <v>1006</v>
      </c>
      <c r="J8" s="351" t="s">
        <v>111</v>
      </c>
      <c r="K8" s="348" t="str">
        <f t="shared" si="2"/>
        <v>031006</v>
      </c>
      <c r="L8" s="352">
        <v>1250</v>
      </c>
      <c r="M8" s="353" t="s">
        <v>113</v>
      </c>
      <c r="N8" s="352" t="str">
        <f t="shared" si="3"/>
        <v>031250</v>
      </c>
      <c r="O8" s="90">
        <v>1125</v>
      </c>
      <c r="P8" s="91" t="s">
        <v>118</v>
      </c>
      <c r="Q8" s="90">
        <v>1125</v>
      </c>
      <c r="R8" s="13" t="s">
        <v>844</v>
      </c>
      <c r="S8" s="13"/>
      <c r="T8" s="224"/>
      <c r="U8" s="26"/>
      <c r="V8" s="26"/>
      <c r="W8" s="26"/>
      <c r="X8" s="13"/>
      <c r="Y8" s="13"/>
      <c r="Z8"/>
      <c r="AA8"/>
      <c r="AB8" s="541" t="s">
        <v>2263</v>
      </c>
      <c r="AC8" s="544"/>
      <c r="AD8" s="544" t="s">
        <v>613</v>
      </c>
      <c r="AE8" s="3"/>
      <c r="AF8" s="548" t="s">
        <v>108</v>
      </c>
      <c r="AG8" s="549" t="s">
        <v>109</v>
      </c>
      <c r="AH8" s="367" t="s">
        <v>648</v>
      </c>
      <c r="AI8" s="19">
        <v>9</v>
      </c>
      <c r="AJ8" s="13">
        <v>1</v>
      </c>
      <c r="AK8" s="13">
        <v>1</v>
      </c>
      <c r="AL8" s="454" t="s">
        <v>120</v>
      </c>
      <c r="AM8" s="367" t="s">
        <v>648</v>
      </c>
      <c r="AN8" s="18"/>
      <c r="AO8" s="11"/>
    </row>
    <row r="9" spans="1:44" ht="14.4" customHeight="1">
      <c r="A9" s="90">
        <v>1126</v>
      </c>
      <c r="B9" s="460" t="s">
        <v>124</v>
      </c>
      <c r="C9" s="461">
        <v>1126</v>
      </c>
      <c r="D9" s="461" t="str">
        <f t="shared" si="0"/>
        <v>031126</v>
      </c>
      <c r="E9" s="22">
        <v>1060</v>
      </c>
      <c r="F9" s="21" t="s">
        <v>116</v>
      </c>
      <c r="G9" s="22">
        <v>1060</v>
      </c>
      <c r="H9" s="22" t="str">
        <f t="shared" si="1"/>
        <v>031060</v>
      </c>
      <c r="I9" s="348">
        <v>1007</v>
      </c>
      <c r="J9" s="351" t="s">
        <v>117</v>
      </c>
      <c r="K9" s="348" t="str">
        <f t="shared" si="2"/>
        <v>031007</v>
      </c>
      <c r="L9" s="352">
        <v>1251</v>
      </c>
      <c r="M9" s="353" t="s">
        <v>119</v>
      </c>
      <c r="N9" s="352" t="str">
        <f t="shared" si="3"/>
        <v>031251</v>
      </c>
      <c r="O9" s="90">
        <v>1126</v>
      </c>
      <c r="P9" s="91" t="s">
        <v>124</v>
      </c>
      <c r="Q9" s="90">
        <v>1126</v>
      </c>
      <c r="R9" s="13" t="s">
        <v>1418</v>
      </c>
      <c r="S9" s="13"/>
      <c r="T9" s="224"/>
      <c r="U9" s="26"/>
      <c r="V9" s="26"/>
      <c r="W9" s="26"/>
      <c r="X9" s="13"/>
      <c r="Y9" s="541" t="s">
        <v>924</v>
      </c>
      <c r="Z9" s="541"/>
      <c r="AA9" s="544" t="s">
        <v>603</v>
      </c>
      <c r="AB9" s="541" t="s">
        <v>2286</v>
      </c>
      <c r="AC9" s="733"/>
      <c r="AD9" s="544" t="s">
        <v>2265</v>
      </c>
      <c r="AE9" s="3"/>
      <c r="AF9" s="548" t="s">
        <v>114</v>
      </c>
      <c r="AG9" s="549" t="s">
        <v>115</v>
      </c>
      <c r="AH9" s="367" t="s">
        <v>649</v>
      </c>
      <c r="AI9" s="19"/>
      <c r="AJ9" s="13">
        <v>1</v>
      </c>
      <c r="AK9" s="13">
        <v>1</v>
      </c>
      <c r="AL9" s="454" t="s">
        <v>615</v>
      </c>
      <c r="AM9" s="367" t="s">
        <v>649</v>
      </c>
      <c r="AN9" s="18"/>
    </row>
    <row r="10" spans="1:44" ht="14.4" customHeight="1">
      <c r="A10" s="90">
        <v>1127</v>
      </c>
      <c r="B10" s="460" t="s">
        <v>128</v>
      </c>
      <c r="C10" s="461">
        <v>1127</v>
      </c>
      <c r="D10" s="461" t="str">
        <f t="shared" si="0"/>
        <v>031127</v>
      </c>
      <c r="E10" s="22">
        <v>1061</v>
      </c>
      <c r="F10" s="21" t="s">
        <v>122</v>
      </c>
      <c r="G10" s="22">
        <v>1061</v>
      </c>
      <c r="H10" s="22" t="str">
        <f t="shared" si="1"/>
        <v>031061</v>
      </c>
      <c r="I10" s="348">
        <v>1008</v>
      </c>
      <c r="J10" s="351" t="s">
        <v>123</v>
      </c>
      <c r="K10" s="348" t="str">
        <f t="shared" si="2"/>
        <v>031008</v>
      </c>
      <c r="L10" s="352">
        <v>1252</v>
      </c>
      <c r="M10" s="353" t="s">
        <v>125</v>
      </c>
      <c r="N10" s="352" t="str">
        <f t="shared" si="3"/>
        <v>031252</v>
      </c>
      <c r="O10" s="90">
        <v>1127</v>
      </c>
      <c r="P10" s="91" t="s">
        <v>128</v>
      </c>
      <c r="Q10" s="90">
        <v>1127</v>
      </c>
      <c r="R10" s="13" t="s">
        <v>861</v>
      </c>
      <c r="S10" s="13"/>
      <c r="T10" s="224"/>
      <c r="U10" s="26"/>
      <c r="V10" s="26"/>
      <c r="W10" s="26"/>
      <c r="X10" s="13"/>
      <c r="Y10" s="541" t="s">
        <v>925</v>
      </c>
      <c r="Z10" s="541"/>
      <c r="AA10" s="544" t="s">
        <v>605</v>
      </c>
      <c r="AE10" s="3"/>
      <c r="AF10" s="548" t="s">
        <v>120</v>
      </c>
      <c r="AG10" s="549" t="s">
        <v>121</v>
      </c>
      <c r="AH10" s="367" t="s">
        <v>650</v>
      </c>
      <c r="AI10" s="19">
        <v>18</v>
      </c>
      <c r="AJ10" s="13">
        <v>1</v>
      </c>
      <c r="AK10" s="13">
        <v>1</v>
      </c>
      <c r="AL10" s="448" t="s">
        <v>607</v>
      </c>
      <c r="AM10" s="367" t="s">
        <v>650</v>
      </c>
      <c r="AN10" s="18"/>
    </row>
    <row r="11" spans="1:44" ht="14.4" customHeight="1">
      <c r="A11" s="90">
        <v>1128</v>
      </c>
      <c r="B11" s="460" t="s">
        <v>133</v>
      </c>
      <c r="C11" s="461">
        <v>1128</v>
      </c>
      <c r="D11" s="461" t="str">
        <f t="shared" si="0"/>
        <v>031128</v>
      </c>
      <c r="E11" s="22">
        <v>1062</v>
      </c>
      <c r="F11" s="21" t="s">
        <v>126</v>
      </c>
      <c r="G11" s="22">
        <v>1062</v>
      </c>
      <c r="H11" s="22" t="str">
        <f t="shared" si="1"/>
        <v>031062</v>
      </c>
      <c r="I11" s="348">
        <v>1009</v>
      </c>
      <c r="J11" s="351" t="s">
        <v>127</v>
      </c>
      <c r="K11" s="348" t="str">
        <f t="shared" si="2"/>
        <v>031009</v>
      </c>
      <c r="L11" s="352">
        <v>1253</v>
      </c>
      <c r="M11" s="353" t="s">
        <v>129</v>
      </c>
      <c r="N11" s="352" t="str">
        <f t="shared" si="3"/>
        <v>031253</v>
      </c>
      <c r="O11" s="90">
        <v>1128</v>
      </c>
      <c r="P11" s="91" t="s">
        <v>133</v>
      </c>
      <c r="Q11" s="90">
        <v>1128</v>
      </c>
      <c r="R11" s="13" t="s">
        <v>842</v>
      </c>
      <c r="S11" s="13"/>
      <c r="T11" s="224"/>
      <c r="U11" s="26"/>
      <c r="V11" s="26"/>
      <c r="W11" s="26"/>
      <c r="X11" s="13"/>
      <c r="Y11" s="541" t="s">
        <v>926</v>
      </c>
      <c r="Z11" s="541"/>
      <c r="AA11" s="544" t="s">
        <v>606</v>
      </c>
      <c r="AE11" s="3"/>
      <c r="AF11" s="548" t="s">
        <v>615</v>
      </c>
      <c r="AG11" s="549" t="s">
        <v>619</v>
      </c>
      <c r="AH11" s="367" t="s">
        <v>651</v>
      </c>
      <c r="AI11" s="19">
        <v>19</v>
      </c>
      <c r="AJ11" s="13">
        <v>1</v>
      </c>
      <c r="AK11" s="13">
        <v>1</v>
      </c>
      <c r="AL11" s="448" t="s">
        <v>722</v>
      </c>
      <c r="AM11" s="367" t="s">
        <v>651</v>
      </c>
      <c r="AO11" s="11"/>
    </row>
    <row r="12" spans="1:44" ht="14.4" customHeight="1">
      <c r="A12" s="90">
        <v>1129</v>
      </c>
      <c r="B12" s="460" t="s">
        <v>137</v>
      </c>
      <c r="C12" s="461">
        <v>1129</v>
      </c>
      <c r="D12" s="461" t="str">
        <f t="shared" si="0"/>
        <v>031129</v>
      </c>
      <c r="E12" s="22">
        <v>1063</v>
      </c>
      <c r="F12" s="21" t="s">
        <v>131</v>
      </c>
      <c r="G12" s="22">
        <v>1063</v>
      </c>
      <c r="H12" s="22" t="str">
        <f t="shared" si="1"/>
        <v>031063</v>
      </c>
      <c r="I12" s="348">
        <v>1010</v>
      </c>
      <c r="J12" s="351" t="s">
        <v>132</v>
      </c>
      <c r="K12" s="348" t="str">
        <f t="shared" si="2"/>
        <v>031010</v>
      </c>
      <c r="L12" s="352">
        <v>1254</v>
      </c>
      <c r="M12" s="353" t="s">
        <v>134</v>
      </c>
      <c r="N12" s="352" t="str">
        <f t="shared" si="3"/>
        <v>031254</v>
      </c>
      <c r="O12" s="90">
        <v>1129</v>
      </c>
      <c r="P12" s="91" t="s">
        <v>137</v>
      </c>
      <c r="Q12" s="90">
        <v>1129</v>
      </c>
      <c r="R12" s="13" t="s">
        <v>850</v>
      </c>
      <c r="S12" s="13"/>
      <c r="T12" s="224"/>
      <c r="U12" s="26"/>
      <c r="V12" s="26"/>
      <c r="W12" s="26"/>
      <c r="X12" s="13"/>
      <c r="Y12" s="13"/>
      <c r="Z12"/>
      <c r="AA12"/>
      <c r="AB12" s="2"/>
      <c r="AC12" s="2"/>
      <c r="AD12" s="2"/>
      <c r="AE12" s="3"/>
      <c r="AF12" s="550" t="s">
        <v>930</v>
      </c>
      <c r="AG12" s="549" t="s">
        <v>620</v>
      </c>
      <c r="AH12" s="367" t="s">
        <v>652</v>
      </c>
      <c r="AI12" s="19">
        <v>23</v>
      </c>
      <c r="AJ12" s="13">
        <v>1</v>
      </c>
      <c r="AK12" s="13">
        <v>1</v>
      </c>
      <c r="AL12" s="448" t="s">
        <v>614</v>
      </c>
      <c r="AM12" s="367" t="s">
        <v>652</v>
      </c>
    </row>
    <row r="13" spans="1:44" ht="14.4" customHeight="1">
      <c r="A13" s="90">
        <v>1130</v>
      </c>
      <c r="B13" s="460" t="s">
        <v>141</v>
      </c>
      <c r="C13" s="461">
        <v>1130</v>
      </c>
      <c r="D13" s="461" t="str">
        <f t="shared" si="0"/>
        <v>031130</v>
      </c>
      <c r="E13" s="22">
        <v>1064</v>
      </c>
      <c r="F13" s="21" t="s">
        <v>135</v>
      </c>
      <c r="G13" s="22">
        <v>1064</v>
      </c>
      <c r="H13" s="22" t="str">
        <f t="shared" si="1"/>
        <v>031064</v>
      </c>
      <c r="I13" s="348">
        <v>1011</v>
      </c>
      <c r="J13" s="351" t="s">
        <v>136</v>
      </c>
      <c r="K13" s="348" t="str">
        <f t="shared" si="2"/>
        <v>031011</v>
      </c>
      <c r="L13" s="352">
        <v>1255</v>
      </c>
      <c r="M13" s="353" t="s">
        <v>138</v>
      </c>
      <c r="N13" s="352" t="str">
        <f t="shared" si="3"/>
        <v>031255</v>
      </c>
      <c r="O13" s="90">
        <v>1130</v>
      </c>
      <c r="P13" s="91" t="s">
        <v>141</v>
      </c>
      <c r="Q13" s="90">
        <v>1130</v>
      </c>
      <c r="R13" s="13" t="s">
        <v>857</v>
      </c>
      <c r="S13" s="13"/>
      <c r="T13" s="224"/>
      <c r="U13" s="1128" t="s">
        <v>518</v>
      </c>
      <c r="V13" s="1128"/>
      <c r="W13" s="1128"/>
      <c r="X13" s="1128"/>
      <c r="Y13" s="1128"/>
      <c r="Z13" s="1128"/>
      <c r="AA13" s="103"/>
      <c r="AB13" s="2"/>
      <c r="AC13" s="2"/>
      <c r="AD13" s="2"/>
      <c r="AE13" s="3"/>
      <c r="AF13" s="550" t="s">
        <v>2272</v>
      </c>
      <c r="AG13" s="549" t="s">
        <v>621</v>
      </c>
      <c r="AH13" s="367" t="s">
        <v>656</v>
      </c>
      <c r="AI13" s="19">
        <v>24</v>
      </c>
      <c r="AJ13" s="13">
        <v>1</v>
      </c>
      <c r="AK13" s="13">
        <v>1</v>
      </c>
      <c r="AL13" s="454" t="s">
        <v>636</v>
      </c>
      <c r="AM13" s="367" t="s">
        <v>656</v>
      </c>
      <c r="AO13" s="11"/>
    </row>
    <row r="14" spans="1:44" ht="14.4" customHeight="1">
      <c r="A14" s="90">
        <v>1131</v>
      </c>
      <c r="B14" s="460" t="s">
        <v>146</v>
      </c>
      <c r="C14" s="461">
        <v>1131</v>
      </c>
      <c r="D14" s="461" t="str">
        <f t="shared" si="0"/>
        <v>031131</v>
      </c>
      <c r="E14" s="22">
        <v>1065</v>
      </c>
      <c r="F14" s="21" t="s">
        <v>139</v>
      </c>
      <c r="G14" s="22">
        <v>1065</v>
      </c>
      <c r="H14" s="22" t="str">
        <f t="shared" si="1"/>
        <v>031065</v>
      </c>
      <c r="I14" s="348">
        <v>1012</v>
      </c>
      <c r="J14" s="351" t="s">
        <v>140</v>
      </c>
      <c r="K14" s="348" t="str">
        <f t="shared" si="2"/>
        <v>031012</v>
      </c>
      <c r="L14" s="352">
        <v>1256</v>
      </c>
      <c r="M14" s="353" t="s">
        <v>142</v>
      </c>
      <c r="N14" s="352" t="str">
        <f t="shared" si="3"/>
        <v>031256</v>
      </c>
      <c r="O14" s="90">
        <v>1131</v>
      </c>
      <c r="P14" s="91" t="s">
        <v>146</v>
      </c>
      <c r="Q14" s="90">
        <v>1131</v>
      </c>
      <c r="R14" s="13" t="s">
        <v>859</v>
      </c>
      <c r="S14" s="13"/>
      <c r="T14" s="224"/>
      <c r="U14" s="26"/>
      <c r="V14" s="26"/>
      <c r="W14" s="26"/>
      <c r="X14" s="13"/>
      <c r="Y14" s="13"/>
      <c r="Z14"/>
      <c r="AA14"/>
      <c r="AB14" s="2"/>
      <c r="AC14" s="2"/>
      <c r="AD14" s="2"/>
      <c r="AE14" s="3"/>
      <c r="AF14" s="550" t="s">
        <v>2273</v>
      </c>
      <c r="AG14" s="549" t="s">
        <v>2274</v>
      </c>
      <c r="AH14" s="367" t="s">
        <v>657</v>
      </c>
      <c r="AI14" s="17">
        <v>28</v>
      </c>
      <c r="AJ14" s="13">
        <v>1</v>
      </c>
      <c r="AK14" s="13">
        <v>1</v>
      </c>
      <c r="AL14" s="454" t="s">
        <v>152</v>
      </c>
      <c r="AM14" s="367" t="s">
        <v>657</v>
      </c>
    </row>
    <row r="15" spans="1:44" ht="14.4" customHeight="1">
      <c r="A15" s="90">
        <v>1132</v>
      </c>
      <c r="B15" s="460" t="s">
        <v>150</v>
      </c>
      <c r="C15" s="461">
        <v>1132</v>
      </c>
      <c r="D15" s="461" t="str">
        <f t="shared" si="0"/>
        <v>031132</v>
      </c>
      <c r="E15" s="22">
        <v>1066</v>
      </c>
      <c r="F15" s="21" t="s">
        <v>144</v>
      </c>
      <c r="G15" s="22">
        <v>1066</v>
      </c>
      <c r="H15" s="22" t="str">
        <f t="shared" si="1"/>
        <v>031066</v>
      </c>
      <c r="I15" s="348">
        <v>1013</v>
      </c>
      <c r="J15" s="351" t="s">
        <v>145</v>
      </c>
      <c r="K15" s="348" t="str">
        <f t="shared" si="2"/>
        <v>031013</v>
      </c>
      <c r="L15" s="352">
        <v>1257</v>
      </c>
      <c r="M15" s="353" t="s">
        <v>147</v>
      </c>
      <c r="N15" s="352" t="str">
        <f t="shared" si="3"/>
        <v>031257</v>
      </c>
      <c r="O15" s="90">
        <v>1132</v>
      </c>
      <c r="P15" s="91" t="s">
        <v>150</v>
      </c>
      <c r="Q15" s="90">
        <v>1132</v>
      </c>
      <c r="R15" s="13" t="s">
        <v>800</v>
      </c>
      <c r="S15" s="13"/>
      <c r="T15" s="224"/>
      <c r="U15" s="26"/>
      <c r="V15" s="26"/>
      <c r="W15" s="26"/>
      <c r="X15" s="13"/>
      <c r="Y15" s="567" t="s">
        <v>923</v>
      </c>
      <c r="Z15" s="567"/>
      <c r="AA15" s="569" t="s">
        <v>605</v>
      </c>
      <c r="AB15" s="541" t="s">
        <v>2261</v>
      </c>
      <c r="AC15" s="732"/>
      <c r="AD15" s="543" t="s">
        <v>604</v>
      </c>
      <c r="AE15" s="3"/>
      <c r="AF15" s="550" t="s">
        <v>931</v>
      </c>
      <c r="AG15" s="549" t="s">
        <v>622</v>
      </c>
      <c r="AH15" s="367" t="s">
        <v>658</v>
      </c>
      <c r="AI15" s="17">
        <v>30</v>
      </c>
      <c r="AJ15" s="13">
        <v>1</v>
      </c>
      <c r="AK15" s="13">
        <v>1</v>
      </c>
      <c r="AL15" s="454" t="s">
        <v>158</v>
      </c>
      <c r="AM15" s="367" t="s">
        <v>658</v>
      </c>
    </row>
    <row r="16" spans="1:44" ht="14.4" customHeight="1">
      <c r="A16" s="90">
        <v>1133</v>
      </c>
      <c r="B16" s="460" t="s">
        <v>156</v>
      </c>
      <c r="C16" s="461">
        <v>1133</v>
      </c>
      <c r="D16" s="461" t="str">
        <f t="shared" si="0"/>
        <v>031133</v>
      </c>
      <c r="E16" s="22">
        <v>1067</v>
      </c>
      <c r="F16" s="21" t="s">
        <v>148</v>
      </c>
      <c r="G16" s="22">
        <v>1067</v>
      </c>
      <c r="H16" s="22" t="str">
        <f t="shared" si="1"/>
        <v>031067</v>
      </c>
      <c r="I16" s="348">
        <v>1014</v>
      </c>
      <c r="J16" s="351" t="s">
        <v>149</v>
      </c>
      <c r="K16" s="348" t="str">
        <f t="shared" si="2"/>
        <v>031014</v>
      </c>
      <c r="L16" s="352">
        <v>1258</v>
      </c>
      <c r="M16" s="353" t="s">
        <v>151</v>
      </c>
      <c r="N16" s="352" t="str">
        <f t="shared" si="3"/>
        <v>031258</v>
      </c>
      <c r="O16" s="90">
        <v>1133</v>
      </c>
      <c r="P16" s="91" t="s">
        <v>156</v>
      </c>
      <c r="Q16" s="90">
        <v>1133</v>
      </c>
      <c r="R16" s="13" t="s">
        <v>864</v>
      </c>
      <c r="S16" s="13"/>
      <c r="T16" s="224"/>
      <c r="U16" s="26"/>
      <c r="V16" s="26"/>
      <c r="W16" s="26"/>
      <c r="X16" s="13"/>
      <c r="Y16" s="13"/>
      <c r="Z16"/>
      <c r="AA16"/>
      <c r="AB16" s="541" t="s">
        <v>2264</v>
      </c>
      <c r="AC16" s="733"/>
      <c r="AD16" s="544" t="s">
        <v>613</v>
      </c>
      <c r="AE16" s="3"/>
      <c r="AF16" s="550" t="s">
        <v>932</v>
      </c>
      <c r="AG16" s="549" t="s">
        <v>143</v>
      </c>
      <c r="AH16" s="367" t="s">
        <v>659</v>
      </c>
      <c r="AI16" s="17">
        <v>32</v>
      </c>
      <c r="AJ16" s="13">
        <v>1</v>
      </c>
      <c r="AK16" s="13">
        <v>1</v>
      </c>
      <c r="AL16" s="454" t="s">
        <v>163</v>
      </c>
      <c r="AM16" s="367" t="s">
        <v>659</v>
      </c>
    </row>
    <row r="17" spans="1:39" ht="14.4" customHeight="1">
      <c r="A17" s="90">
        <v>1134</v>
      </c>
      <c r="B17" s="460" t="s">
        <v>161</v>
      </c>
      <c r="C17" s="461">
        <v>1134</v>
      </c>
      <c r="D17" s="461" t="str">
        <f t="shared" si="0"/>
        <v>031134</v>
      </c>
      <c r="E17" s="22">
        <v>1068</v>
      </c>
      <c r="F17" s="21" t="s">
        <v>154</v>
      </c>
      <c r="G17" s="22">
        <v>1068</v>
      </c>
      <c r="H17" s="22" t="str">
        <f t="shared" si="1"/>
        <v>031068</v>
      </c>
      <c r="I17" s="348">
        <v>1015</v>
      </c>
      <c r="J17" s="351" t="s">
        <v>155</v>
      </c>
      <c r="K17" s="348" t="str">
        <f t="shared" si="2"/>
        <v>031015</v>
      </c>
      <c r="L17" s="352">
        <v>1259</v>
      </c>
      <c r="M17" s="353" t="s">
        <v>157</v>
      </c>
      <c r="N17" s="352" t="str">
        <f t="shared" si="3"/>
        <v>031259</v>
      </c>
      <c r="O17" s="90">
        <v>1134</v>
      </c>
      <c r="P17" s="91" t="s">
        <v>161</v>
      </c>
      <c r="Q17" s="90">
        <v>1134</v>
      </c>
      <c r="R17" s="13" t="s">
        <v>885</v>
      </c>
      <c r="S17" s="13"/>
      <c r="T17" s="224"/>
      <c r="U17" s="26"/>
      <c r="V17" s="26"/>
      <c r="W17" s="26"/>
      <c r="X17" s="13"/>
      <c r="Y17" s="13"/>
      <c r="Z17"/>
      <c r="AA17"/>
      <c r="AB17" s="541" t="s">
        <v>2287</v>
      </c>
      <c r="AC17" s="733"/>
      <c r="AD17" s="544" t="s">
        <v>2265</v>
      </c>
      <c r="AE17" s="3"/>
      <c r="AF17" s="548" t="s">
        <v>152</v>
      </c>
      <c r="AG17" s="549" t="s">
        <v>153</v>
      </c>
      <c r="AH17" s="367" t="s">
        <v>660</v>
      </c>
      <c r="AI17" s="17">
        <v>34</v>
      </c>
      <c r="AJ17" s="13">
        <v>1</v>
      </c>
      <c r="AK17" s="13">
        <v>1</v>
      </c>
      <c r="AL17" s="454" t="s">
        <v>168</v>
      </c>
      <c r="AM17" s="367" t="s">
        <v>660</v>
      </c>
    </row>
    <row r="18" spans="1:39" ht="14.4" customHeight="1">
      <c r="A18" s="90">
        <v>1135</v>
      </c>
      <c r="B18" s="460" t="s">
        <v>166</v>
      </c>
      <c r="C18" s="461">
        <v>1135</v>
      </c>
      <c r="D18" s="461" t="str">
        <f t="shared" si="0"/>
        <v>031135</v>
      </c>
      <c r="E18" s="22">
        <v>1069</v>
      </c>
      <c r="F18" s="21" t="s">
        <v>159</v>
      </c>
      <c r="G18" s="22">
        <v>1069</v>
      </c>
      <c r="H18" s="22" t="str">
        <f t="shared" si="1"/>
        <v>031069</v>
      </c>
      <c r="I18" s="348">
        <v>1016</v>
      </c>
      <c r="J18" s="351" t="s">
        <v>160</v>
      </c>
      <c r="K18" s="348" t="str">
        <f t="shared" si="2"/>
        <v>031016</v>
      </c>
      <c r="L18" s="352">
        <v>1260</v>
      </c>
      <c r="M18" s="353" t="s">
        <v>162</v>
      </c>
      <c r="N18" s="352" t="str">
        <f t="shared" si="3"/>
        <v>031260</v>
      </c>
      <c r="O18" s="90">
        <v>1135</v>
      </c>
      <c r="P18" s="91" t="s">
        <v>166</v>
      </c>
      <c r="Q18" s="90">
        <v>1135</v>
      </c>
      <c r="R18" s="13" t="s">
        <v>814</v>
      </c>
      <c r="S18" s="13"/>
      <c r="T18" s="224"/>
      <c r="U18" s="26"/>
      <c r="V18" s="26"/>
      <c r="W18" s="26"/>
      <c r="X18" s="13"/>
      <c r="Y18" s="13"/>
      <c r="Z18"/>
      <c r="AA18"/>
      <c r="AB18" s="2"/>
      <c r="AC18" s="2"/>
      <c r="AD18" s="2"/>
      <c r="AE18" s="3"/>
      <c r="AF18" s="548" t="s">
        <v>168</v>
      </c>
      <c r="AG18" s="549" t="s">
        <v>169</v>
      </c>
      <c r="AH18" s="367" t="s">
        <v>661</v>
      </c>
      <c r="AI18" s="17">
        <v>35</v>
      </c>
      <c r="AJ18" s="13">
        <v>1</v>
      </c>
      <c r="AK18" s="13">
        <v>1</v>
      </c>
      <c r="AL18" s="454" t="s">
        <v>174</v>
      </c>
      <c r="AM18" s="367" t="s">
        <v>661</v>
      </c>
    </row>
    <row r="19" spans="1:39" ht="14.4" customHeight="1">
      <c r="A19" s="90">
        <v>1136</v>
      </c>
      <c r="B19" s="460" t="s">
        <v>172</v>
      </c>
      <c r="C19" s="461">
        <v>1136</v>
      </c>
      <c r="D19" s="461" t="str">
        <f t="shared" si="0"/>
        <v>031136</v>
      </c>
      <c r="E19" s="22">
        <v>1070</v>
      </c>
      <c r="F19" s="21" t="s">
        <v>164</v>
      </c>
      <c r="G19" s="22">
        <v>1070</v>
      </c>
      <c r="H19" s="22" t="str">
        <f t="shared" si="1"/>
        <v>031070</v>
      </c>
      <c r="I19" s="348">
        <v>1017</v>
      </c>
      <c r="J19" s="351" t="s">
        <v>165</v>
      </c>
      <c r="K19" s="348" t="str">
        <f t="shared" si="2"/>
        <v>031017</v>
      </c>
      <c r="L19" s="352">
        <v>1261</v>
      </c>
      <c r="M19" s="353" t="s">
        <v>167</v>
      </c>
      <c r="N19" s="352" t="str">
        <f t="shared" si="3"/>
        <v>031261</v>
      </c>
      <c r="O19" s="90">
        <v>1136</v>
      </c>
      <c r="P19" s="91" t="s">
        <v>172</v>
      </c>
      <c r="Q19" s="90">
        <v>1136</v>
      </c>
      <c r="R19" s="13" t="s">
        <v>865</v>
      </c>
      <c r="S19" s="13"/>
      <c r="T19" s="224"/>
      <c r="U19" s="26"/>
      <c r="V19" s="26"/>
      <c r="W19" s="26"/>
      <c r="X19" s="13"/>
      <c r="Y19" s="570" t="s">
        <v>925</v>
      </c>
      <c r="Z19" s="570"/>
      <c r="AA19" s="571" t="s">
        <v>605</v>
      </c>
      <c r="AB19" s="541" t="s">
        <v>2262</v>
      </c>
      <c r="AC19" s="544"/>
      <c r="AD19" s="543" t="s">
        <v>604</v>
      </c>
      <c r="AE19" s="3"/>
      <c r="AF19" s="548" t="s">
        <v>174</v>
      </c>
      <c r="AG19" s="549" t="s">
        <v>175</v>
      </c>
      <c r="AH19" s="367" t="s">
        <v>662</v>
      </c>
      <c r="AI19" s="17">
        <v>36</v>
      </c>
      <c r="AJ19" s="13">
        <v>1</v>
      </c>
      <c r="AK19" s="13">
        <v>1</v>
      </c>
      <c r="AL19" s="454" t="s">
        <v>180</v>
      </c>
      <c r="AM19" s="367" t="s">
        <v>662</v>
      </c>
    </row>
    <row r="20" spans="1:39" ht="14.4" customHeight="1">
      <c r="A20" s="90">
        <v>1137</v>
      </c>
      <c r="B20" s="460" t="s">
        <v>178</v>
      </c>
      <c r="C20" s="461">
        <v>1137</v>
      </c>
      <c r="D20" s="461" t="str">
        <f t="shared" si="0"/>
        <v>031137</v>
      </c>
      <c r="E20" s="22">
        <v>1071</v>
      </c>
      <c r="F20" s="21" t="s">
        <v>170</v>
      </c>
      <c r="G20" s="22">
        <v>1071</v>
      </c>
      <c r="H20" s="22" t="str">
        <f t="shared" si="1"/>
        <v>031071</v>
      </c>
      <c r="I20" s="348">
        <v>1018</v>
      </c>
      <c r="J20" s="351" t="s">
        <v>171</v>
      </c>
      <c r="K20" s="348" t="str">
        <f t="shared" si="2"/>
        <v>031018</v>
      </c>
      <c r="L20" s="352">
        <v>1262</v>
      </c>
      <c r="M20" s="353" t="s">
        <v>173</v>
      </c>
      <c r="N20" s="352" t="str">
        <f t="shared" si="3"/>
        <v>031262</v>
      </c>
      <c r="O20" s="90">
        <v>1137</v>
      </c>
      <c r="P20" s="91" t="s">
        <v>178</v>
      </c>
      <c r="Q20" s="90">
        <v>1137</v>
      </c>
      <c r="R20" s="13" t="s">
        <v>811</v>
      </c>
      <c r="S20" s="13"/>
      <c r="T20" s="224"/>
      <c r="U20" s="26"/>
      <c r="V20" s="26"/>
      <c r="W20" s="26"/>
      <c r="X20" s="13"/>
      <c r="Y20" s="572" t="s">
        <v>926</v>
      </c>
      <c r="Z20" s="572"/>
      <c r="AA20" s="571" t="s">
        <v>952</v>
      </c>
      <c r="AB20" s="541" t="s">
        <v>2263</v>
      </c>
      <c r="AC20" s="544"/>
      <c r="AD20" s="544" t="s">
        <v>613</v>
      </c>
      <c r="AE20" s="3"/>
      <c r="AF20" s="548" t="s">
        <v>180</v>
      </c>
      <c r="AG20" s="549" t="s">
        <v>181</v>
      </c>
      <c r="AH20" s="367" t="s">
        <v>663</v>
      </c>
      <c r="AI20" s="17">
        <v>37</v>
      </c>
      <c r="AJ20" s="13">
        <v>1</v>
      </c>
      <c r="AK20" s="13">
        <v>1</v>
      </c>
      <c r="AL20" s="454" t="s">
        <v>186</v>
      </c>
      <c r="AM20" s="367" t="s">
        <v>663</v>
      </c>
    </row>
    <row r="21" spans="1:39" ht="14.4" customHeight="1">
      <c r="A21" s="90">
        <v>1138</v>
      </c>
      <c r="B21" s="460" t="s">
        <v>184</v>
      </c>
      <c r="C21" s="461">
        <v>1138</v>
      </c>
      <c r="D21" s="461" t="str">
        <f t="shared" si="0"/>
        <v>031138</v>
      </c>
      <c r="E21" s="22">
        <v>1072</v>
      </c>
      <c r="F21" s="21" t="s">
        <v>176</v>
      </c>
      <c r="G21" s="22">
        <v>1072</v>
      </c>
      <c r="H21" s="22" t="str">
        <f t="shared" si="1"/>
        <v>031072</v>
      </c>
      <c r="I21" s="348">
        <v>1019</v>
      </c>
      <c r="J21" s="351" t="s">
        <v>177</v>
      </c>
      <c r="K21" s="348" t="str">
        <f t="shared" si="2"/>
        <v>031019</v>
      </c>
      <c r="L21" s="352">
        <v>1263</v>
      </c>
      <c r="M21" s="353" t="s">
        <v>179</v>
      </c>
      <c r="N21" s="352" t="str">
        <f t="shared" si="3"/>
        <v>031263</v>
      </c>
      <c r="O21" s="90">
        <v>1138</v>
      </c>
      <c r="P21" s="91" t="s">
        <v>184</v>
      </c>
      <c r="Q21" s="90">
        <v>1138</v>
      </c>
      <c r="R21" s="13" t="s">
        <v>819</v>
      </c>
      <c r="S21" s="13"/>
      <c r="T21" s="224"/>
      <c r="U21" s="26"/>
      <c r="V21" s="26"/>
      <c r="W21" s="26"/>
      <c r="X21" s="13"/>
      <c r="Y21" s="13"/>
      <c r="Z21"/>
      <c r="AA21"/>
      <c r="AB21" s="541" t="s">
        <v>2286</v>
      </c>
      <c r="AC21" s="733"/>
      <c r="AD21" s="544" t="s">
        <v>2265</v>
      </c>
      <c r="AE21" s="3"/>
      <c r="AF21" s="548" t="s">
        <v>186</v>
      </c>
      <c r="AG21" s="549" t="s">
        <v>187</v>
      </c>
      <c r="AH21" s="367" t="s">
        <v>664</v>
      </c>
      <c r="AI21" s="315" t="s">
        <v>595</v>
      </c>
      <c r="AJ21" s="315" t="s">
        <v>596</v>
      </c>
      <c r="AK21" s="13">
        <v>1</v>
      </c>
      <c r="AL21" s="448" t="s">
        <v>700</v>
      </c>
      <c r="AM21" s="367" t="s">
        <v>664</v>
      </c>
    </row>
    <row r="22" spans="1:39" ht="14.4" customHeight="1">
      <c r="A22" s="90">
        <v>1139</v>
      </c>
      <c r="B22" s="460" t="s">
        <v>190</v>
      </c>
      <c r="C22" s="461">
        <v>1139</v>
      </c>
      <c r="D22" s="461" t="str">
        <f t="shared" si="0"/>
        <v>031139</v>
      </c>
      <c r="E22" s="22">
        <v>1073</v>
      </c>
      <c r="F22" s="21" t="s">
        <v>182</v>
      </c>
      <c r="G22" s="22">
        <v>1073</v>
      </c>
      <c r="H22" s="22" t="str">
        <f t="shared" si="1"/>
        <v>031073</v>
      </c>
      <c r="I22" s="348">
        <v>1020</v>
      </c>
      <c r="J22" s="351" t="s">
        <v>183</v>
      </c>
      <c r="K22" s="348" t="str">
        <f t="shared" si="2"/>
        <v>031020</v>
      </c>
      <c r="L22" s="352">
        <v>1264</v>
      </c>
      <c r="M22" s="353" t="s">
        <v>185</v>
      </c>
      <c r="N22" s="352" t="str">
        <f t="shared" si="3"/>
        <v>031264</v>
      </c>
      <c r="O22" s="90">
        <v>1139</v>
      </c>
      <c r="P22" s="91" t="s">
        <v>190</v>
      </c>
      <c r="Q22" s="90">
        <v>1139</v>
      </c>
      <c r="R22" s="13" t="s">
        <v>884</v>
      </c>
      <c r="S22" s="13"/>
      <c r="T22" s="224"/>
      <c r="U22" s="26"/>
      <c r="V22" s="26"/>
      <c r="W22" s="26"/>
      <c r="X22" s="13"/>
      <c r="Y22" s="13"/>
      <c r="Z22"/>
      <c r="AA22"/>
      <c r="AE22" s="3"/>
      <c r="AF22" s="448" t="s">
        <v>933</v>
      </c>
      <c r="AG22" s="549" t="s">
        <v>624</v>
      </c>
      <c r="AH22" s="367" t="s">
        <v>665</v>
      </c>
      <c r="AI22" s="19">
        <v>43</v>
      </c>
      <c r="AJ22" s="13">
        <v>1</v>
      </c>
      <c r="AK22" s="13">
        <v>1</v>
      </c>
      <c r="AL22" s="448" t="s">
        <v>608</v>
      </c>
      <c r="AM22" s="367" t="s">
        <v>665</v>
      </c>
    </row>
    <row r="23" spans="1:39" ht="14.4" customHeight="1">
      <c r="A23" s="90">
        <v>1140</v>
      </c>
      <c r="B23" s="460" t="s">
        <v>194</v>
      </c>
      <c r="C23" s="461">
        <v>1140</v>
      </c>
      <c r="D23" s="461" t="str">
        <f t="shared" si="0"/>
        <v>031140</v>
      </c>
      <c r="E23" s="22">
        <v>1074</v>
      </c>
      <c r="F23" s="21" t="s">
        <v>188</v>
      </c>
      <c r="G23" s="22">
        <v>1074</v>
      </c>
      <c r="H23" s="22" t="str">
        <f t="shared" si="1"/>
        <v>031074</v>
      </c>
      <c r="I23" s="348">
        <v>1021</v>
      </c>
      <c r="J23" s="351" t="s">
        <v>189</v>
      </c>
      <c r="K23" s="348" t="str">
        <f t="shared" si="2"/>
        <v>031021</v>
      </c>
      <c r="L23" s="352">
        <v>1265</v>
      </c>
      <c r="M23" s="353" t="s">
        <v>191</v>
      </c>
      <c r="N23" s="352" t="str">
        <f t="shared" si="3"/>
        <v>031265</v>
      </c>
      <c r="O23" s="90">
        <v>1140</v>
      </c>
      <c r="P23" s="91" t="s">
        <v>194</v>
      </c>
      <c r="Q23" s="90">
        <v>1140</v>
      </c>
      <c r="R23" s="13" t="s">
        <v>761</v>
      </c>
      <c r="S23" s="13"/>
      <c r="T23" s="224"/>
      <c r="U23" s="26"/>
      <c r="V23" s="26"/>
      <c r="W23" s="26"/>
      <c r="X23" s="13"/>
      <c r="Y23" s="13"/>
      <c r="Z23"/>
      <c r="AA23"/>
      <c r="AE23" s="27"/>
      <c r="AF23" s="551" t="s">
        <v>934</v>
      </c>
      <c r="AG23" s="552" t="s">
        <v>623</v>
      </c>
      <c r="AH23" s="367" t="s">
        <v>666</v>
      </c>
      <c r="AI23" s="19">
        <v>48</v>
      </c>
      <c r="AJ23" s="315" t="s">
        <v>385</v>
      </c>
      <c r="AK23" s="13">
        <v>1</v>
      </c>
      <c r="AL23" s="448" t="s">
        <v>609</v>
      </c>
      <c r="AM23" s="367" t="s">
        <v>666</v>
      </c>
    </row>
    <row r="24" spans="1:39" ht="14.4" customHeight="1">
      <c r="A24" s="90">
        <v>1141</v>
      </c>
      <c r="B24" s="761" t="s">
        <v>3604</v>
      </c>
      <c r="C24" s="461">
        <v>1141</v>
      </c>
      <c r="D24" s="461" t="str">
        <f t="shared" si="0"/>
        <v>031141</v>
      </c>
      <c r="E24" s="22">
        <v>1075</v>
      </c>
      <c r="F24" s="21" t="s">
        <v>192</v>
      </c>
      <c r="G24" s="22">
        <v>1075</v>
      </c>
      <c r="H24" s="22" t="str">
        <f t="shared" si="1"/>
        <v>031075</v>
      </c>
      <c r="I24" s="348">
        <v>1022</v>
      </c>
      <c r="J24" s="351" t="s">
        <v>193</v>
      </c>
      <c r="K24" s="348" t="str">
        <f t="shared" si="2"/>
        <v>031022</v>
      </c>
      <c r="L24" s="352">
        <v>1266</v>
      </c>
      <c r="M24" s="353" t="s">
        <v>195</v>
      </c>
      <c r="N24" s="352" t="str">
        <f t="shared" si="3"/>
        <v>031266</v>
      </c>
      <c r="O24" s="90">
        <v>1141</v>
      </c>
      <c r="P24" s="91" t="s">
        <v>198</v>
      </c>
      <c r="Q24" s="90">
        <v>1141</v>
      </c>
      <c r="R24" s="13" t="s">
        <v>835</v>
      </c>
      <c r="S24" s="13"/>
      <c r="T24" s="224"/>
      <c r="U24" s="26"/>
      <c r="V24" s="26"/>
      <c r="W24" s="26"/>
      <c r="X24" s="13"/>
      <c r="Y24" s="13"/>
      <c r="Z24"/>
      <c r="AA24"/>
      <c r="AE24" s="27"/>
      <c r="AF24" s="448" t="s">
        <v>935</v>
      </c>
      <c r="AG24" s="553" t="s">
        <v>960</v>
      </c>
      <c r="AH24" s="367" t="s">
        <v>667</v>
      </c>
      <c r="AJ24" s="315" t="s">
        <v>385</v>
      </c>
      <c r="AK24" s="13">
        <v>1</v>
      </c>
      <c r="AL24" s="448" t="s">
        <v>612</v>
      </c>
      <c r="AM24" s="367" t="s">
        <v>667</v>
      </c>
    </row>
    <row r="25" spans="1:39" ht="14.4" customHeight="1">
      <c r="A25" s="90">
        <v>1142</v>
      </c>
      <c r="B25" s="460" t="s">
        <v>202</v>
      </c>
      <c r="C25" s="461">
        <v>1142</v>
      </c>
      <c r="D25" s="461" t="str">
        <f t="shared" si="0"/>
        <v>031142</v>
      </c>
      <c r="E25" s="22">
        <v>1076</v>
      </c>
      <c r="F25" s="21" t="s">
        <v>196</v>
      </c>
      <c r="G25" s="22">
        <v>1076</v>
      </c>
      <c r="H25" s="22" t="str">
        <f t="shared" si="1"/>
        <v>031076</v>
      </c>
      <c r="I25" s="348">
        <v>1023</v>
      </c>
      <c r="J25" s="351" t="s">
        <v>197</v>
      </c>
      <c r="K25" s="348" t="str">
        <f t="shared" si="2"/>
        <v>031023</v>
      </c>
      <c r="L25" s="352">
        <v>1267</v>
      </c>
      <c r="M25" s="353" t="s">
        <v>199</v>
      </c>
      <c r="N25" s="352" t="str">
        <f t="shared" si="3"/>
        <v>031267</v>
      </c>
      <c r="O25" s="90">
        <v>1142</v>
      </c>
      <c r="P25" s="91" t="s">
        <v>202</v>
      </c>
      <c r="Q25" s="90">
        <v>1142</v>
      </c>
      <c r="R25" s="13" t="s">
        <v>867</v>
      </c>
      <c r="S25" s="13"/>
      <c r="T25" s="224"/>
      <c r="U25" s="26"/>
      <c r="V25" s="26"/>
      <c r="W25" s="26"/>
      <c r="X25" s="13"/>
      <c r="Y25" s="13"/>
      <c r="Z25"/>
      <c r="AA25"/>
      <c r="AE25" s="27"/>
      <c r="AF25" s="448" t="s">
        <v>936</v>
      </c>
      <c r="AG25" s="549" t="s">
        <v>625</v>
      </c>
      <c r="AH25" s="367" t="s">
        <v>668</v>
      </c>
      <c r="AJ25" s="13">
        <v>1</v>
      </c>
      <c r="AK25" s="13">
        <v>1</v>
      </c>
      <c r="AL25" s="448" t="s">
        <v>723</v>
      </c>
      <c r="AM25" s="367" t="s">
        <v>668</v>
      </c>
    </row>
    <row r="26" spans="1:39" ht="14.4" customHeight="1">
      <c r="A26" s="90">
        <v>1143</v>
      </c>
      <c r="B26" s="460" t="s">
        <v>206</v>
      </c>
      <c r="C26" s="461">
        <v>1143</v>
      </c>
      <c r="D26" s="461" t="str">
        <f t="shared" si="0"/>
        <v>031143</v>
      </c>
      <c r="E26" s="22">
        <v>1077</v>
      </c>
      <c r="F26" s="21" t="s">
        <v>200</v>
      </c>
      <c r="G26" s="22">
        <v>1077</v>
      </c>
      <c r="H26" s="22" t="str">
        <f t="shared" si="1"/>
        <v>031077</v>
      </c>
      <c r="I26" s="348">
        <v>1024</v>
      </c>
      <c r="J26" s="351" t="s">
        <v>201</v>
      </c>
      <c r="K26" s="348" t="str">
        <f t="shared" si="2"/>
        <v>031024</v>
      </c>
      <c r="L26" s="352">
        <v>1268</v>
      </c>
      <c r="M26" s="353" t="s">
        <v>203</v>
      </c>
      <c r="N26" s="352" t="str">
        <f t="shared" si="3"/>
        <v>031268</v>
      </c>
      <c r="O26" s="90">
        <v>1143</v>
      </c>
      <c r="P26" s="91" t="s">
        <v>206</v>
      </c>
      <c r="Q26" s="90">
        <v>1143</v>
      </c>
      <c r="R26" s="13" t="s">
        <v>868</v>
      </c>
      <c r="S26" s="13"/>
      <c r="T26" s="224"/>
      <c r="U26" s="26"/>
      <c r="V26" s="26"/>
      <c r="W26" s="26"/>
      <c r="X26" s="13"/>
      <c r="Y26" s="13"/>
      <c r="Z26"/>
      <c r="AA26"/>
      <c r="AB26" s="16"/>
      <c r="AC26" s="16"/>
      <c r="AD26" s="16"/>
      <c r="AE26" s="27"/>
      <c r="AF26" s="551" t="s">
        <v>937</v>
      </c>
      <c r="AG26" s="552" t="s">
        <v>901</v>
      </c>
      <c r="AH26" s="367" t="s">
        <v>669</v>
      </c>
      <c r="AI26" s="14">
        <v>52</v>
      </c>
      <c r="AJ26" s="315" t="s">
        <v>385</v>
      </c>
      <c r="AK26" s="13">
        <v>1</v>
      </c>
      <c r="AL26" s="448" t="s">
        <v>610</v>
      </c>
      <c r="AM26" s="367" t="s">
        <v>669</v>
      </c>
    </row>
    <row r="27" spans="1:39" ht="14.4" customHeight="1">
      <c r="A27" s="90">
        <v>1144</v>
      </c>
      <c r="B27" s="460" t="s">
        <v>210</v>
      </c>
      <c r="C27" s="461">
        <v>1144</v>
      </c>
      <c r="D27" s="461" t="str">
        <f t="shared" si="0"/>
        <v>031144</v>
      </c>
      <c r="E27" s="22">
        <v>1078</v>
      </c>
      <c r="F27" s="21" t="s">
        <v>204</v>
      </c>
      <c r="G27" s="22">
        <v>1078</v>
      </c>
      <c r="H27" s="22" t="str">
        <f t="shared" si="1"/>
        <v>031078</v>
      </c>
      <c r="I27" s="348">
        <v>1025</v>
      </c>
      <c r="J27" s="351" t="s">
        <v>205</v>
      </c>
      <c r="K27" s="348" t="str">
        <f t="shared" si="2"/>
        <v>031025</v>
      </c>
      <c r="L27" s="352">
        <v>1269</v>
      </c>
      <c r="M27" s="353" t="s">
        <v>207</v>
      </c>
      <c r="N27" s="352" t="str">
        <f t="shared" si="3"/>
        <v>031269</v>
      </c>
      <c r="O27" s="90">
        <v>1144</v>
      </c>
      <c r="P27" s="91" t="s">
        <v>210</v>
      </c>
      <c r="Q27" s="90">
        <v>1144</v>
      </c>
      <c r="R27" s="13" t="s">
        <v>841</v>
      </c>
      <c r="S27" s="13"/>
      <c r="T27" s="224"/>
      <c r="U27" s="26"/>
      <c r="V27" s="26"/>
      <c r="W27" s="26"/>
      <c r="X27" s="13"/>
      <c r="Y27" s="13"/>
      <c r="Z27"/>
      <c r="AA27"/>
      <c r="AB27" s="16"/>
      <c r="AC27" s="16"/>
      <c r="AD27" s="16"/>
      <c r="AE27" s="27"/>
      <c r="AF27" s="448" t="s">
        <v>938</v>
      </c>
      <c r="AG27" s="549" t="s">
        <v>939</v>
      </c>
      <c r="AI27" s="14"/>
      <c r="AJ27" s="13"/>
      <c r="AK27" s="13"/>
      <c r="AL27" s="13"/>
      <c r="AM27" s="10"/>
    </row>
    <row r="28" spans="1:39" ht="14.4" customHeight="1">
      <c r="A28" s="90">
        <v>1145</v>
      </c>
      <c r="B28" s="460" t="s">
        <v>214</v>
      </c>
      <c r="C28" s="461">
        <v>1145</v>
      </c>
      <c r="D28" s="461" t="str">
        <f t="shared" si="0"/>
        <v>031145</v>
      </c>
      <c r="E28" s="22">
        <v>1079</v>
      </c>
      <c r="F28" s="21" t="s">
        <v>208</v>
      </c>
      <c r="G28" s="22">
        <v>1079</v>
      </c>
      <c r="H28" s="22" t="str">
        <f t="shared" si="1"/>
        <v>031079</v>
      </c>
      <c r="I28" s="348">
        <v>1026</v>
      </c>
      <c r="J28" s="351" t="s">
        <v>209</v>
      </c>
      <c r="K28" s="348" t="str">
        <f t="shared" si="2"/>
        <v>031026</v>
      </c>
      <c r="L28" s="352">
        <v>1270</v>
      </c>
      <c r="M28" s="353" t="s">
        <v>211</v>
      </c>
      <c r="N28" s="352" t="str">
        <f t="shared" si="3"/>
        <v>031270</v>
      </c>
      <c r="O28" s="90">
        <v>1145</v>
      </c>
      <c r="P28" s="91" t="s">
        <v>214</v>
      </c>
      <c r="Q28" s="90">
        <v>1145</v>
      </c>
      <c r="R28" s="13" t="s">
        <v>799</v>
      </c>
      <c r="S28" s="13"/>
      <c r="T28" s="224"/>
      <c r="U28" s="26"/>
      <c r="V28" s="26"/>
      <c r="W28" s="26"/>
      <c r="X28" s="13"/>
      <c r="Y28" s="13"/>
      <c r="Z28"/>
      <c r="AA28"/>
      <c r="AB28" s="16"/>
      <c r="AC28" s="16"/>
      <c r="AD28" s="16"/>
      <c r="AE28" s="27"/>
      <c r="AF28" s="551" t="s">
        <v>940</v>
      </c>
      <c r="AG28" s="553" t="s">
        <v>961</v>
      </c>
      <c r="AH28" s="367" t="s">
        <v>720</v>
      </c>
      <c r="AI28" s="17">
        <v>2</v>
      </c>
      <c r="AJ28" s="13">
        <v>1</v>
      </c>
      <c r="AK28" s="13">
        <v>2</v>
      </c>
      <c r="AL28" s="455" t="s">
        <v>88</v>
      </c>
      <c r="AM28" s="367" t="s">
        <v>720</v>
      </c>
    </row>
    <row r="29" spans="1:39" ht="14.4" customHeight="1">
      <c r="A29" s="90">
        <v>1146</v>
      </c>
      <c r="B29" s="460" t="s">
        <v>218</v>
      </c>
      <c r="C29" s="461">
        <v>1146</v>
      </c>
      <c r="D29" s="461" t="str">
        <f t="shared" si="0"/>
        <v>031146</v>
      </c>
      <c r="E29" s="22">
        <v>1080</v>
      </c>
      <c r="F29" s="21" t="s">
        <v>212</v>
      </c>
      <c r="G29" s="22">
        <v>1080</v>
      </c>
      <c r="H29" s="22" t="str">
        <f t="shared" si="1"/>
        <v>031080</v>
      </c>
      <c r="I29" s="348">
        <v>1027</v>
      </c>
      <c r="J29" s="351" t="s">
        <v>213</v>
      </c>
      <c r="K29" s="348" t="str">
        <f t="shared" si="2"/>
        <v>031027</v>
      </c>
      <c r="L29" s="352">
        <v>1271</v>
      </c>
      <c r="M29" s="353" t="s">
        <v>215</v>
      </c>
      <c r="N29" s="352" t="str">
        <f t="shared" si="3"/>
        <v>031271</v>
      </c>
      <c r="O29" s="90">
        <v>1146</v>
      </c>
      <c r="P29" s="91" t="s">
        <v>218</v>
      </c>
      <c r="Q29" s="90">
        <v>1146</v>
      </c>
      <c r="R29" s="13" t="s">
        <v>869</v>
      </c>
      <c r="S29" s="13"/>
      <c r="T29" s="224"/>
      <c r="U29" s="26"/>
      <c r="V29" s="26"/>
      <c r="W29" s="26"/>
      <c r="X29" s="13"/>
      <c r="Y29" s="13"/>
      <c r="Z29"/>
      <c r="AA29"/>
      <c r="AB29" s="16"/>
      <c r="AC29" s="16"/>
      <c r="AD29" s="16"/>
      <c r="AE29" s="27"/>
      <c r="AF29" s="448" t="s">
        <v>2275</v>
      </c>
      <c r="AG29" s="549" t="s">
        <v>941</v>
      </c>
      <c r="AH29" s="367" t="s">
        <v>670</v>
      </c>
      <c r="AI29" s="17">
        <v>3</v>
      </c>
      <c r="AJ29" s="13">
        <v>1</v>
      </c>
      <c r="AK29" s="13">
        <v>2</v>
      </c>
      <c r="AL29" s="455" t="s">
        <v>94</v>
      </c>
      <c r="AM29" s="367" t="s">
        <v>670</v>
      </c>
    </row>
    <row r="30" spans="1:39" ht="14.4" customHeight="1">
      <c r="A30" s="90">
        <v>1147</v>
      </c>
      <c r="B30" s="460" t="s">
        <v>222</v>
      </c>
      <c r="C30" s="461">
        <v>1147</v>
      </c>
      <c r="D30" s="461" t="str">
        <f t="shared" si="0"/>
        <v>031147</v>
      </c>
      <c r="E30" s="22">
        <v>1081</v>
      </c>
      <c r="F30" s="21" t="s">
        <v>216</v>
      </c>
      <c r="G30" s="22">
        <v>1081</v>
      </c>
      <c r="H30" s="22" t="str">
        <f t="shared" si="1"/>
        <v>031081</v>
      </c>
      <c r="I30" s="348">
        <v>1028</v>
      </c>
      <c r="J30" s="351" t="s">
        <v>217</v>
      </c>
      <c r="K30" s="348" t="str">
        <f t="shared" si="2"/>
        <v>031028</v>
      </c>
      <c r="L30" s="352">
        <v>1272</v>
      </c>
      <c r="M30" s="353" t="s">
        <v>219</v>
      </c>
      <c r="N30" s="352" t="str">
        <f t="shared" si="3"/>
        <v>031272</v>
      </c>
      <c r="O30" s="90">
        <v>1147</v>
      </c>
      <c r="P30" s="91" t="s">
        <v>222</v>
      </c>
      <c r="Q30" s="90">
        <v>1147</v>
      </c>
      <c r="R30" s="13" t="s">
        <v>845</v>
      </c>
      <c r="S30" s="13"/>
      <c r="T30" s="224"/>
      <c r="U30" s="26"/>
      <c r="V30" s="26"/>
      <c r="W30" s="26"/>
      <c r="X30" s="13"/>
      <c r="Y30" s="13"/>
      <c r="Z30"/>
      <c r="AA30"/>
      <c r="AB30" s="16"/>
      <c r="AC30" s="16"/>
      <c r="AD30" s="16"/>
      <c r="AE30" s="27"/>
      <c r="AF30" s="742"/>
      <c r="AG30" s="743"/>
      <c r="AH30" s="367" t="s">
        <v>721</v>
      </c>
      <c r="AI30" s="17">
        <v>4</v>
      </c>
      <c r="AJ30" s="13">
        <v>1</v>
      </c>
      <c r="AK30" s="13">
        <v>2</v>
      </c>
      <c r="AL30" s="455" t="s">
        <v>42</v>
      </c>
      <c r="AM30" s="367" t="s">
        <v>721</v>
      </c>
    </row>
    <row r="31" spans="1:39" ht="14.4" customHeight="1">
      <c r="A31" s="90">
        <v>1148</v>
      </c>
      <c r="B31" s="460" t="s">
        <v>906</v>
      </c>
      <c r="C31" s="461">
        <v>1148</v>
      </c>
      <c r="D31" s="461" t="str">
        <f t="shared" si="0"/>
        <v>031148</v>
      </c>
      <c r="E31" s="22">
        <v>1082</v>
      </c>
      <c r="F31" s="21" t="s">
        <v>220</v>
      </c>
      <c r="G31" s="22">
        <v>1082</v>
      </c>
      <c r="H31" s="22" t="str">
        <f t="shared" si="1"/>
        <v>031082</v>
      </c>
      <c r="I31" s="348">
        <v>1029</v>
      </c>
      <c r="J31" s="351" t="s">
        <v>221</v>
      </c>
      <c r="K31" s="348" t="str">
        <f t="shared" si="2"/>
        <v>031029</v>
      </c>
      <c r="L31" s="352">
        <v>1273</v>
      </c>
      <c r="M31" s="353" t="s">
        <v>223</v>
      </c>
      <c r="N31" s="352" t="str">
        <f t="shared" si="3"/>
        <v>031273</v>
      </c>
      <c r="O31" s="90">
        <v>1148</v>
      </c>
      <c r="P31" s="91" t="s">
        <v>1419</v>
      </c>
      <c r="Q31" s="90">
        <v>1148</v>
      </c>
      <c r="R31" s="13" t="s">
        <v>870</v>
      </c>
      <c r="S31" s="13"/>
      <c r="T31" s="224"/>
      <c r="U31" s="26"/>
      <c r="V31" s="26"/>
      <c r="W31" s="26"/>
      <c r="X31" s="13"/>
      <c r="Y31" s="13"/>
      <c r="Z31"/>
      <c r="AA31"/>
      <c r="AB31" s="16"/>
      <c r="AC31" s="16"/>
      <c r="AE31" s="27"/>
      <c r="AF31" s="554" t="s">
        <v>1034</v>
      </c>
      <c r="AG31" s="555" t="s">
        <v>2276</v>
      </c>
      <c r="AH31" s="367" t="s">
        <v>672</v>
      </c>
      <c r="AI31" s="17">
        <v>5</v>
      </c>
      <c r="AJ31" s="13">
        <v>1</v>
      </c>
      <c r="AK31" s="13">
        <v>2</v>
      </c>
      <c r="AL31" s="455" t="s">
        <v>43</v>
      </c>
      <c r="AM31" s="367" t="s">
        <v>672</v>
      </c>
    </row>
    <row r="32" spans="1:39" ht="14.4" customHeight="1">
      <c r="A32" s="90">
        <v>1149</v>
      </c>
      <c r="B32" s="460" t="s">
        <v>229</v>
      </c>
      <c r="C32" s="461">
        <v>1149</v>
      </c>
      <c r="D32" s="461" t="str">
        <f t="shared" si="0"/>
        <v>031149</v>
      </c>
      <c r="E32" s="22">
        <v>1083</v>
      </c>
      <c r="F32" s="21" t="s">
        <v>224</v>
      </c>
      <c r="G32" s="22">
        <v>1083</v>
      </c>
      <c r="H32" s="22" t="str">
        <f t="shared" si="1"/>
        <v>031083</v>
      </c>
      <c r="I32" s="348">
        <v>1030</v>
      </c>
      <c r="J32" s="351" t="s">
        <v>225</v>
      </c>
      <c r="K32" s="348" t="str">
        <f t="shared" si="2"/>
        <v>031030</v>
      </c>
      <c r="L32" s="352">
        <v>1274</v>
      </c>
      <c r="M32" s="353" t="s">
        <v>226</v>
      </c>
      <c r="N32" s="352" t="str">
        <f t="shared" si="3"/>
        <v>031274</v>
      </c>
      <c r="O32" s="90">
        <v>1149</v>
      </c>
      <c r="P32" s="91" t="s">
        <v>229</v>
      </c>
      <c r="Q32" s="90">
        <v>1149</v>
      </c>
      <c r="R32" s="13" t="s">
        <v>846</v>
      </c>
      <c r="S32" s="13"/>
      <c r="T32" s="224"/>
      <c r="U32" s="26"/>
      <c r="V32" s="26"/>
      <c r="W32" s="26"/>
      <c r="X32" s="13"/>
      <c r="Y32" s="13"/>
      <c r="Z32"/>
      <c r="AA32"/>
      <c r="AB32" s="16"/>
      <c r="AC32" s="16"/>
      <c r="AD32" s="16"/>
      <c r="AE32" s="27"/>
      <c r="AF32" s="554" t="s">
        <v>616</v>
      </c>
      <c r="AG32" s="555" t="s">
        <v>2277</v>
      </c>
      <c r="AH32" s="367" t="s">
        <v>673</v>
      </c>
      <c r="AI32" s="17">
        <v>7</v>
      </c>
      <c r="AJ32" s="13">
        <v>1</v>
      </c>
      <c r="AK32" s="13">
        <v>2</v>
      </c>
      <c r="AL32" s="455" t="s">
        <v>108</v>
      </c>
      <c r="AM32" s="367" t="s">
        <v>673</v>
      </c>
    </row>
    <row r="33" spans="1:41" ht="14.4" customHeight="1">
      <c r="A33" s="90">
        <v>1150</v>
      </c>
      <c r="B33" s="460" t="s">
        <v>233</v>
      </c>
      <c r="C33" s="461">
        <v>1150</v>
      </c>
      <c r="D33" s="461" t="str">
        <f t="shared" si="0"/>
        <v>031150</v>
      </c>
      <c r="E33" s="22">
        <v>1084</v>
      </c>
      <c r="F33" s="21" t="s">
        <v>227</v>
      </c>
      <c r="G33" s="22">
        <v>1084</v>
      </c>
      <c r="H33" s="22" t="str">
        <f t="shared" si="1"/>
        <v>031084</v>
      </c>
      <c r="I33" s="348">
        <v>1031</v>
      </c>
      <c r="J33" s="351" t="s">
        <v>228</v>
      </c>
      <c r="K33" s="348" t="str">
        <f t="shared" si="2"/>
        <v>031031</v>
      </c>
      <c r="L33" s="352">
        <v>1275</v>
      </c>
      <c r="M33" s="353" t="s">
        <v>230</v>
      </c>
      <c r="N33" s="352" t="str">
        <f t="shared" si="3"/>
        <v>031275</v>
      </c>
      <c r="O33" s="90">
        <v>1150</v>
      </c>
      <c r="P33" s="91" t="s">
        <v>233</v>
      </c>
      <c r="Q33" s="90">
        <v>1150</v>
      </c>
      <c r="R33" s="13" t="s">
        <v>783</v>
      </c>
      <c r="S33" s="13"/>
      <c r="T33" s="224"/>
      <c r="U33" s="26"/>
      <c r="V33" s="26"/>
      <c r="W33" s="26"/>
      <c r="X33" s="13"/>
      <c r="Y33" s="13"/>
      <c r="Z33"/>
      <c r="AA33"/>
      <c r="AB33" s="16"/>
      <c r="AC33" s="16"/>
      <c r="AD33" s="16"/>
      <c r="AE33" s="27"/>
      <c r="AF33" s="554" t="s">
        <v>94</v>
      </c>
      <c r="AG33" s="555" t="s">
        <v>95</v>
      </c>
      <c r="AH33" s="367" t="s">
        <v>674</v>
      </c>
      <c r="AI33" s="15">
        <v>8</v>
      </c>
      <c r="AJ33" s="13">
        <v>1</v>
      </c>
      <c r="AK33" s="13">
        <v>2</v>
      </c>
      <c r="AL33" s="455" t="s">
        <v>114</v>
      </c>
      <c r="AM33" s="367" t="s">
        <v>674</v>
      </c>
    </row>
    <row r="34" spans="1:41" ht="14.4" customHeight="1">
      <c r="A34" s="90">
        <v>1151</v>
      </c>
      <c r="B34" s="460" t="s">
        <v>237</v>
      </c>
      <c r="C34" s="461">
        <v>1151</v>
      </c>
      <c r="D34" s="461" t="str">
        <f t="shared" si="0"/>
        <v>031151</v>
      </c>
      <c r="E34" s="22">
        <v>1085</v>
      </c>
      <c r="F34" s="21" t="s">
        <v>231</v>
      </c>
      <c r="G34" s="22">
        <v>1085</v>
      </c>
      <c r="H34" s="22" t="str">
        <f t="shared" si="1"/>
        <v>031085</v>
      </c>
      <c r="I34" s="348">
        <v>1032</v>
      </c>
      <c r="J34" s="351" t="s">
        <v>232</v>
      </c>
      <c r="K34" s="348" t="str">
        <f t="shared" si="2"/>
        <v>031032</v>
      </c>
      <c r="L34" s="352">
        <v>1276</v>
      </c>
      <c r="M34" s="353" t="s">
        <v>234</v>
      </c>
      <c r="N34" s="352" t="str">
        <f t="shared" si="3"/>
        <v>031276</v>
      </c>
      <c r="O34" s="90">
        <v>1151</v>
      </c>
      <c r="P34" s="91" t="s">
        <v>237</v>
      </c>
      <c r="Q34" s="90">
        <v>1151</v>
      </c>
      <c r="R34" s="13" t="s">
        <v>810</v>
      </c>
      <c r="S34" s="13"/>
      <c r="T34" s="224"/>
      <c r="U34" s="26"/>
      <c r="V34" s="26"/>
      <c r="W34" s="26"/>
      <c r="X34" s="13"/>
      <c r="Y34" s="13"/>
      <c r="Z34"/>
      <c r="AA34"/>
      <c r="AB34" s="16"/>
      <c r="AC34" s="16"/>
      <c r="AD34" s="16"/>
      <c r="AE34" s="27"/>
      <c r="AF34" s="554" t="s">
        <v>2270</v>
      </c>
      <c r="AG34" s="555" t="s">
        <v>2271</v>
      </c>
      <c r="AH34" s="367" t="s">
        <v>675</v>
      </c>
      <c r="AK34" s="13">
        <v>2</v>
      </c>
      <c r="AL34" s="455" t="s">
        <v>120</v>
      </c>
      <c r="AM34" s="367" t="s">
        <v>675</v>
      </c>
    </row>
    <row r="35" spans="1:41" ht="14.4" customHeight="1">
      <c r="A35" s="90">
        <v>1152</v>
      </c>
      <c r="B35" s="460" t="s">
        <v>241</v>
      </c>
      <c r="C35" s="461">
        <v>1152</v>
      </c>
      <c r="D35" s="461" t="str">
        <f t="shared" ref="D35:D66" si="4">CONCATENATE("03",A35)</f>
        <v>031152</v>
      </c>
      <c r="E35" s="22">
        <v>1086</v>
      </c>
      <c r="F35" s="21" t="s">
        <v>235</v>
      </c>
      <c r="G35" s="22">
        <v>1086</v>
      </c>
      <c r="H35" s="22" t="str">
        <f t="shared" si="1"/>
        <v>031086</v>
      </c>
      <c r="I35" s="348">
        <v>1033</v>
      </c>
      <c r="J35" s="351" t="s">
        <v>236</v>
      </c>
      <c r="K35" s="348" t="str">
        <f t="shared" si="2"/>
        <v>031033</v>
      </c>
      <c r="L35" s="352">
        <v>1277</v>
      </c>
      <c r="M35" s="353" t="s">
        <v>238</v>
      </c>
      <c r="N35" s="352" t="str">
        <f t="shared" si="3"/>
        <v>031277</v>
      </c>
      <c r="O35" s="90">
        <v>1152</v>
      </c>
      <c r="P35" s="91" t="s">
        <v>241</v>
      </c>
      <c r="Q35" s="90">
        <v>1152</v>
      </c>
      <c r="R35" s="13" t="s">
        <v>790</v>
      </c>
      <c r="S35" s="13"/>
      <c r="T35" s="224"/>
      <c r="U35" s="26"/>
      <c r="V35" s="26"/>
      <c r="W35" s="26"/>
      <c r="X35" s="13"/>
      <c r="Y35" s="426"/>
      <c r="Z35" s="361"/>
      <c r="AA35" s="361"/>
      <c r="AB35" s="16"/>
      <c r="AC35" s="16"/>
      <c r="AD35" s="16"/>
      <c r="AE35" s="27"/>
      <c r="AF35" s="554" t="s">
        <v>42</v>
      </c>
      <c r="AG35" s="555" t="s">
        <v>100</v>
      </c>
      <c r="AH35" s="367" t="s">
        <v>676</v>
      </c>
      <c r="AK35" s="13">
        <v>2</v>
      </c>
      <c r="AL35" s="456" t="s">
        <v>724</v>
      </c>
      <c r="AM35" s="367" t="s">
        <v>676</v>
      </c>
    </row>
    <row r="36" spans="1:41" ht="14.4" customHeight="1">
      <c r="A36" s="90">
        <v>1153</v>
      </c>
      <c r="B36" s="460" t="s">
        <v>245</v>
      </c>
      <c r="C36" s="461">
        <v>1153</v>
      </c>
      <c r="D36" s="461" t="str">
        <f t="shared" si="4"/>
        <v>031153</v>
      </c>
      <c r="E36" s="22">
        <v>1087</v>
      </c>
      <c r="F36" s="21" t="s">
        <v>239</v>
      </c>
      <c r="G36" s="22">
        <v>1087</v>
      </c>
      <c r="H36" s="22" t="str">
        <f t="shared" si="1"/>
        <v>031087</v>
      </c>
      <c r="I36" s="348">
        <v>1034</v>
      </c>
      <c r="J36" s="351" t="s">
        <v>240</v>
      </c>
      <c r="K36" s="348" t="str">
        <f t="shared" si="2"/>
        <v>031034</v>
      </c>
      <c r="L36" s="352">
        <v>1278</v>
      </c>
      <c r="M36" s="353" t="s">
        <v>242</v>
      </c>
      <c r="N36" s="352" t="str">
        <f t="shared" si="3"/>
        <v>031278</v>
      </c>
      <c r="O36" s="90">
        <v>1153</v>
      </c>
      <c r="P36" s="91" t="s">
        <v>245</v>
      </c>
      <c r="Q36" s="90">
        <v>1153</v>
      </c>
      <c r="R36" s="13" t="s">
        <v>839</v>
      </c>
      <c r="S36" s="13"/>
      <c r="T36" s="224"/>
      <c r="U36" s="26"/>
      <c r="V36" s="26"/>
      <c r="W36" s="26"/>
      <c r="X36" s="13"/>
      <c r="Y36" s="13"/>
      <c r="Z36"/>
      <c r="AA36"/>
      <c r="AB36" s="16"/>
      <c r="AC36" s="16"/>
      <c r="AD36" s="16"/>
      <c r="AE36" s="27"/>
      <c r="AF36" s="554" t="s">
        <v>43</v>
      </c>
      <c r="AG36" s="555" t="s">
        <v>104</v>
      </c>
      <c r="AH36" s="367" t="s">
        <v>677</v>
      </c>
      <c r="AK36" s="13">
        <v>2</v>
      </c>
      <c r="AL36" s="456" t="s">
        <v>618</v>
      </c>
      <c r="AM36" s="367" t="s">
        <v>677</v>
      </c>
    </row>
    <row r="37" spans="1:41" ht="14.4" customHeight="1">
      <c r="A37" s="90">
        <v>1154</v>
      </c>
      <c r="B37" s="460" t="s">
        <v>249</v>
      </c>
      <c r="C37" s="461">
        <v>1154</v>
      </c>
      <c r="D37" s="461" t="str">
        <f t="shared" si="4"/>
        <v>031154</v>
      </c>
      <c r="E37" s="22">
        <v>1088</v>
      </c>
      <c r="F37" s="21" t="s">
        <v>243</v>
      </c>
      <c r="G37" s="22">
        <v>1088</v>
      </c>
      <c r="H37" s="22" t="str">
        <f t="shared" si="1"/>
        <v>031088</v>
      </c>
      <c r="I37" s="348">
        <v>1035</v>
      </c>
      <c r="J37" s="351" t="s">
        <v>244</v>
      </c>
      <c r="K37" s="348" t="str">
        <f t="shared" si="2"/>
        <v>031035</v>
      </c>
      <c r="L37" s="352">
        <v>1279</v>
      </c>
      <c r="M37" s="353" t="s">
        <v>246</v>
      </c>
      <c r="N37" s="352" t="str">
        <f t="shared" si="3"/>
        <v>031279</v>
      </c>
      <c r="O37" s="90">
        <v>1154</v>
      </c>
      <c r="P37" s="91" t="s">
        <v>249</v>
      </c>
      <c r="Q37" s="90">
        <v>1154</v>
      </c>
      <c r="R37" s="13" t="s">
        <v>778</v>
      </c>
      <c r="S37" s="13"/>
      <c r="T37" s="224"/>
      <c r="U37" s="26"/>
      <c r="V37" s="26"/>
      <c r="W37" s="26"/>
      <c r="X37" s="13"/>
      <c r="Y37" s="13"/>
      <c r="Z37"/>
      <c r="AA37"/>
      <c r="AB37" s="16"/>
      <c r="AC37" s="16"/>
      <c r="AD37" s="16"/>
      <c r="AE37" s="27"/>
      <c r="AF37" s="554" t="s">
        <v>108</v>
      </c>
      <c r="AG37" s="555" t="s">
        <v>109</v>
      </c>
      <c r="AH37" s="367" t="s">
        <v>678</v>
      </c>
      <c r="AK37" s="13">
        <v>2</v>
      </c>
      <c r="AL37" s="93" t="s">
        <v>617</v>
      </c>
      <c r="AM37" s="367" t="s">
        <v>678</v>
      </c>
    </row>
    <row r="38" spans="1:41" ht="14.4" customHeight="1">
      <c r="A38" s="90">
        <v>1155</v>
      </c>
      <c r="B38" s="460" t="s">
        <v>253</v>
      </c>
      <c r="C38" s="461">
        <v>1155</v>
      </c>
      <c r="D38" s="461" t="str">
        <f t="shared" si="4"/>
        <v>031155</v>
      </c>
      <c r="E38" s="22">
        <v>1089</v>
      </c>
      <c r="F38" s="21" t="s">
        <v>247</v>
      </c>
      <c r="G38" s="22">
        <v>1089</v>
      </c>
      <c r="H38" s="22" t="str">
        <f t="shared" si="1"/>
        <v>031089</v>
      </c>
      <c r="I38" s="348">
        <v>1036</v>
      </c>
      <c r="J38" s="351" t="s">
        <v>248</v>
      </c>
      <c r="K38" s="348" t="str">
        <f t="shared" si="2"/>
        <v>031036</v>
      </c>
      <c r="L38" s="352">
        <v>1280</v>
      </c>
      <c r="M38" s="353" t="s">
        <v>250</v>
      </c>
      <c r="N38" s="352" t="str">
        <f t="shared" si="3"/>
        <v>031280</v>
      </c>
      <c r="O38" s="90">
        <v>1155</v>
      </c>
      <c r="P38" s="91" t="s">
        <v>253</v>
      </c>
      <c r="Q38" s="90">
        <v>1155</v>
      </c>
      <c r="R38" s="13" t="s">
        <v>1420</v>
      </c>
      <c r="S38" s="13"/>
      <c r="T38" s="224"/>
      <c r="U38" s="26"/>
      <c r="V38" s="26"/>
      <c r="W38" s="26"/>
      <c r="X38" s="13"/>
      <c r="Y38" s="13"/>
      <c r="Z38"/>
      <c r="AA38"/>
      <c r="AB38" s="16"/>
      <c r="AC38" s="16"/>
      <c r="AD38" s="16"/>
      <c r="AE38" s="27"/>
      <c r="AF38" s="554" t="s">
        <v>2278</v>
      </c>
      <c r="AG38" s="555" t="s">
        <v>115</v>
      </c>
      <c r="AH38" s="367" t="s">
        <v>679</v>
      </c>
      <c r="AI38" s="15">
        <v>15</v>
      </c>
      <c r="AJ38" s="13">
        <v>1</v>
      </c>
      <c r="AK38" s="13">
        <v>2</v>
      </c>
      <c r="AL38" s="455" t="s">
        <v>637</v>
      </c>
      <c r="AM38" s="367" t="s">
        <v>679</v>
      </c>
    </row>
    <row r="39" spans="1:41" ht="14.4" customHeight="1">
      <c r="A39" s="90">
        <v>1156</v>
      </c>
      <c r="B39" s="460" t="s">
        <v>257</v>
      </c>
      <c r="C39" s="461">
        <v>1156</v>
      </c>
      <c r="D39" s="461" t="str">
        <f t="shared" si="4"/>
        <v>031156</v>
      </c>
      <c r="E39" s="22">
        <v>1090</v>
      </c>
      <c r="F39" s="21" t="s">
        <v>251</v>
      </c>
      <c r="G39" s="22">
        <v>1090</v>
      </c>
      <c r="H39" s="22" t="str">
        <f t="shared" si="1"/>
        <v>031090</v>
      </c>
      <c r="I39" s="348">
        <v>1037</v>
      </c>
      <c r="J39" s="351" t="s">
        <v>252</v>
      </c>
      <c r="K39" s="348" t="str">
        <f t="shared" si="2"/>
        <v>031037</v>
      </c>
      <c r="L39" s="352">
        <v>1281</v>
      </c>
      <c r="M39" s="353" t="s">
        <v>254</v>
      </c>
      <c r="N39" s="352" t="str">
        <f t="shared" si="3"/>
        <v>031281</v>
      </c>
      <c r="O39" s="90">
        <v>1156</v>
      </c>
      <c r="P39" s="91" t="s">
        <v>257</v>
      </c>
      <c r="Q39" s="90">
        <v>1156</v>
      </c>
      <c r="R39" s="13" t="s">
        <v>763</v>
      </c>
      <c r="S39" s="13"/>
      <c r="T39" s="224"/>
      <c r="U39" s="26"/>
      <c r="V39" s="26"/>
      <c r="W39" s="26"/>
      <c r="X39" s="13"/>
      <c r="Y39" s="13"/>
      <c r="Z39"/>
      <c r="AA39"/>
      <c r="AB39" s="16"/>
      <c r="AC39" s="16"/>
      <c r="AD39" s="16"/>
      <c r="AE39" s="27"/>
      <c r="AF39" s="554" t="s">
        <v>120</v>
      </c>
      <c r="AG39" s="555" t="s">
        <v>121</v>
      </c>
      <c r="AH39" s="367" t="s">
        <v>680</v>
      </c>
      <c r="AI39" s="15">
        <v>21</v>
      </c>
      <c r="AJ39" s="13">
        <v>1</v>
      </c>
      <c r="AK39" s="13">
        <v>2</v>
      </c>
      <c r="AL39" s="455" t="s">
        <v>152</v>
      </c>
      <c r="AM39" s="367" t="s">
        <v>680</v>
      </c>
    </row>
    <row r="40" spans="1:41" ht="14.4" customHeight="1">
      <c r="A40" s="90">
        <v>1157</v>
      </c>
      <c r="B40" s="460" t="s">
        <v>261</v>
      </c>
      <c r="C40" s="461">
        <v>1157</v>
      </c>
      <c r="D40" s="461" t="str">
        <f t="shared" si="4"/>
        <v>031157</v>
      </c>
      <c r="E40" s="22">
        <v>1091</v>
      </c>
      <c r="F40" s="21" t="s">
        <v>255</v>
      </c>
      <c r="G40" s="22">
        <v>1091</v>
      </c>
      <c r="H40" s="22" t="str">
        <f t="shared" si="1"/>
        <v>031091</v>
      </c>
      <c r="I40" s="348">
        <v>1038</v>
      </c>
      <c r="J40" s="351" t="s">
        <v>256</v>
      </c>
      <c r="K40" s="348" t="str">
        <f t="shared" si="2"/>
        <v>031038</v>
      </c>
      <c r="L40" s="352">
        <v>1282</v>
      </c>
      <c r="M40" s="353" t="s">
        <v>258</v>
      </c>
      <c r="N40" s="352" t="str">
        <f t="shared" si="3"/>
        <v>031282</v>
      </c>
      <c r="O40" s="90">
        <v>1157</v>
      </c>
      <c r="P40" s="91" t="s">
        <v>261</v>
      </c>
      <c r="Q40" s="90">
        <v>1157</v>
      </c>
      <c r="R40" s="13" t="s">
        <v>792</v>
      </c>
      <c r="S40" s="13"/>
      <c r="T40" s="224"/>
      <c r="U40" s="26"/>
      <c r="V40" s="26"/>
      <c r="W40" s="26"/>
      <c r="X40" s="13"/>
      <c r="Y40" s="13"/>
      <c r="Z40"/>
      <c r="AA40"/>
      <c r="AB40" s="16"/>
      <c r="AC40" s="16"/>
      <c r="AD40" s="16"/>
      <c r="AE40" s="27"/>
      <c r="AF40" s="556" t="s">
        <v>942</v>
      </c>
      <c r="AG40" s="555" t="s">
        <v>130</v>
      </c>
      <c r="AH40" s="367" t="s">
        <v>671</v>
      </c>
      <c r="AI40" s="15">
        <v>25</v>
      </c>
      <c r="AJ40" s="13">
        <v>1</v>
      </c>
      <c r="AK40" s="13">
        <v>2</v>
      </c>
      <c r="AL40" s="455" t="s">
        <v>158</v>
      </c>
      <c r="AM40" s="367" t="s">
        <v>671</v>
      </c>
    </row>
    <row r="41" spans="1:41" ht="14.4" customHeight="1">
      <c r="A41" s="90">
        <v>1158</v>
      </c>
      <c r="B41" s="460" t="s">
        <v>265</v>
      </c>
      <c r="C41" s="461">
        <v>1158</v>
      </c>
      <c r="D41" s="461" t="str">
        <f t="shared" si="4"/>
        <v>031158</v>
      </c>
      <c r="E41" s="22">
        <v>1092</v>
      </c>
      <c r="F41" s="21" t="s">
        <v>259</v>
      </c>
      <c r="G41" s="22">
        <v>1092</v>
      </c>
      <c r="H41" s="22" t="str">
        <f t="shared" si="1"/>
        <v>031092</v>
      </c>
      <c r="I41" s="348">
        <v>1039</v>
      </c>
      <c r="J41" s="351" t="s">
        <v>260</v>
      </c>
      <c r="K41" s="348" t="str">
        <f t="shared" si="2"/>
        <v>031039</v>
      </c>
      <c r="L41" s="352">
        <v>1283</v>
      </c>
      <c r="M41" s="353" t="s">
        <v>262</v>
      </c>
      <c r="N41" s="352" t="str">
        <f t="shared" si="3"/>
        <v>031283</v>
      </c>
      <c r="O41" s="90">
        <v>1158</v>
      </c>
      <c r="P41" s="91" t="s">
        <v>265</v>
      </c>
      <c r="Q41" s="90">
        <v>1158</v>
      </c>
      <c r="R41" s="13" t="s">
        <v>767</v>
      </c>
      <c r="S41" s="13"/>
      <c r="T41" s="224"/>
      <c r="U41" s="26"/>
      <c r="V41" s="26"/>
      <c r="W41" s="26"/>
      <c r="X41" s="13"/>
      <c r="Y41" s="13"/>
      <c r="Z41"/>
      <c r="AA41"/>
      <c r="AB41" s="16"/>
      <c r="AC41" s="16"/>
      <c r="AD41" s="16"/>
      <c r="AE41" s="27"/>
      <c r="AF41" s="557" t="s">
        <v>943</v>
      </c>
      <c r="AG41" s="558" t="s">
        <v>626</v>
      </c>
      <c r="AH41" s="367" t="s">
        <v>681</v>
      </c>
      <c r="AI41" s="17">
        <v>28</v>
      </c>
      <c r="AJ41" s="13">
        <v>1</v>
      </c>
      <c r="AK41" s="13">
        <v>2</v>
      </c>
      <c r="AL41" s="455" t="s">
        <v>163</v>
      </c>
      <c r="AM41" s="367" t="s">
        <v>681</v>
      </c>
    </row>
    <row r="42" spans="1:41" ht="14.4" customHeight="1">
      <c r="A42" s="90">
        <v>1159</v>
      </c>
      <c r="B42" s="460" t="s">
        <v>269</v>
      </c>
      <c r="C42" s="461">
        <v>1159</v>
      </c>
      <c r="D42" s="461" t="str">
        <f t="shared" si="4"/>
        <v>031159</v>
      </c>
      <c r="E42" s="22">
        <v>1093</v>
      </c>
      <c r="F42" s="21" t="s">
        <v>263</v>
      </c>
      <c r="G42" s="22">
        <v>1093</v>
      </c>
      <c r="H42" s="22" t="str">
        <f t="shared" si="1"/>
        <v>031093</v>
      </c>
      <c r="I42" s="348">
        <v>1040</v>
      </c>
      <c r="J42" s="351" t="s">
        <v>264</v>
      </c>
      <c r="K42" s="348" t="str">
        <f t="shared" si="2"/>
        <v>031040</v>
      </c>
      <c r="L42" s="352">
        <v>1284</v>
      </c>
      <c r="M42" s="353" t="s">
        <v>266</v>
      </c>
      <c r="N42" s="352" t="str">
        <f t="shared" si="3"/>
        <v>031284</v>
      </c>
      <c r="O42" s="90">
        <v>1159</v>
      </c>
      <c r="P42" s="91" t="s">
        <v>269</v>
      </c>
      <c r="Q42" s="90">
        <v>1159</v>
      </c>
      <c r="R42" s="13" t="s">
        <v>818</v>
      </c>
      <c r="S42" s="13"/>
      <c r="T42" s="224"/>
      <c r="U42" s="26"/>
      <c r="V42" s="26"/>
      <c r="W42" s="26"/>
      <c r="X42" s="13"/>
      <c r="Y42" s="13"/>
      <c r="Z42"/>
      <c r="AA42"/>
      <c r="AB42" s="16"/>
      <c r="AC42" s="16"/>
      <c r="AD42" s="16"/>
      <c r="AE42" s="27"/>
      <c r="AF42" s="557" t="s">
        <v>2279</v>
      </c>
      <c r="AG42" s="558" t="s">
        <v>2280</v>
      </c>
      <c r="AH42" s="367" t="s">
        <v>682</v>
      </c>
      <c r="AI42" s="17">
        <v>30</v>
      </c>
      <c r="AJ42" s="13">
        <v>1</v>
      </c>
      <c r="AK42" s="13">
        <v>2</v>
      </c>
      <c r="AL42" s="455" t="s">
        <v>168</v>
      </c>
      <c r="AM42" s="367" t="s">
        <v>682</v>
      </c>
    </row>
    <row r="43" spans="1:41" ht="14.4" customHeight="1">
      <c r="A43" s="90">
        <v>1160</v>
      </c>
      <c r="B43" s="460" t="s">
        <v>273</v>
      </c>
      <c r="C43" s="461">
        <v>1160</v>
      </c>
      <c r="D43" s="461" t="str">
        <f t="shared" si="4"/>
        <v>031160</v>
      </c>
      <c r="E43" s="22">
        <v>1094</v>
      </c>
      <c r="F43" s="21" t="s">
        <v>267</v>
      </c>
      <c r="G43" s="22">
        <v>1094</v>
      </c>
      <c r="H43" s="22" t="str">
        <f t="shared" si="1"/>
        <v>031094</v>
      </c>
      <c r="I43" s="348">
        <v>1041</v>
      </c>
      <c r="J43" s="351" t="s">
        <v>268</v>
      </c>
      <c r="K43" s="348" t="str">
        <f t="shared" si="2"/>
        <v>031041</v>
      </c>
      <c r="L43" s="352">
        <v>1285</v>
      </c>
      <c r="M43" s="353" t="s">
        <v>270</v>
      </c>
      <c r="N43" s="352" t="str">
        <f t="shared" si="3"/>
        <v>031285</v>
      </c>
      <c r="O43" s="90">
        <v>1160</v>
      </c>
      <c r="P43" s="91" t="s">
        <v>273</v>
      </c>
      <c r="Q43" s="90">
        <v>1160</v>
      </c>
      <c r="R43" s="13" t="s">
        <v>764</v>
      </c>
      <c r="S43" s="13"/>
      <c r="T43" s="224"/>
      <c r="U43" s="26"/>
      <c r="V43" s="26"/>
      <c r="W43" s="26"/>
      <c r="X43" s="13"/>
      <c r="Y43" s="13"/>
      <c r="Z43"/>
      <c r="AA43"/>
      <c r="AB43" s="16"/>
      <c r="AC43" s="16"/>
      <c r="AD43" s="16"/>
      <c r="AE43" s="27"/>
      <c r="AF43" s="559" t="s">
        <v>944</v>
      </c>
      <c r="AG43" s="560" t="s">
        <v>945</v>
      </c>
      <c r="AH43" s="367" t="s">
        <v>683</v>
      </c>
      <c r="AI43" s="17">
        <v>32</v>
      </c>
      <c r="AJ43" s="13">
        <v>1</v>
      </c>
      <c r="AK43" s="13">
        <v>2</v>
      </c>
      <c r="AL43" s="455" t="s">
        <v>174</v>
      </c>
      <c r="AM43" s="367" t="s">
        <v>683</v>
      </c>
    </row>
    <row r="44" spans="1:41" ht="14.4" customHeight="1">
      <c r="A44" s="90">
        <v>1161</v>
      </c>
      <c r="B44" s="761" t="s">
        <v>3607</v>
      </c>
      <c r="C44" s="461">
        <v>1161</v>
      </c>
      <c r="D44" s="461" t="str">
        <f t="shared" si="4"/>
        <v>031161</v>
      </c>
      <c r="E44" s="22">
        <v>1095</v>
      </c>
      <c r="F44" s="21" t="s">
        <v>271</v>
      </c>
      <c r="G44" s="22">
        <v>1095</v>
      </c>
      <c r="H44" s="22" t="str">
        <f t="shared" si="1"/>
        <v>031095</v>
      </c>
      <c r="I44" s="348">
        <v>1042</v>
      </c>
      <c r="J44" s="351" t="s">
        <v>272</v>
      </c>
      <c r="K44" s="348" t="str">
        <f t="shared" si="2"/>
        <v>031042</v>
      </c>
      <c r="L44" s="352">
        <v>1286</v>
      </c>
      <c r="M44" s="353" t="s">
        <v>274</v>
      </c>
      <c r="N44" s="352" t="str">
        <f t="shared" si="3"/>
        <v>031286</v>
      </c>
      <c r="O44" s="90">
        <v>1161</v>
      </c>
      <c r="P44" s="91" t="s">
        <v>277</v>
      </c>
      <c r="Q44" s="90">
        <v>1161</v>
      </c>
      <c r="R44" s="13" t="s">
        <v>791</v>
      </c>
      <c r="S44" s="13"/>
      <c r="T44" s="224"/>
      <c r="U44" s="26"/>
      <c r="V44" s="26"/>
      <c r="W44" s="26"/>
      <c r="X44" s="13"/>
      <c r="Y44" s="13"/>
      <c r="Z44"/>
      <c r="AA44"/>
      <c r="AB44" s="16"/>
      <c r="AC44" s="16"/>
      <c r="AD44" s="16"/>
      <c r="AE44" s="27"/>
      <c r="AF44" s="561" t="s">
        <v>932</v>
      </c>
      <c r="AG44" s="555" t="s">
        <v>143</v>
      </c>
      <c r="AH44" s="367" t="s">
        <v>684</v>
      </c>
      <c r="AI44" s="17">
        <v>34</v>
      </c>
      <c r="AJ44" s="13">
        <v>1</v>
      </c>
      <c r="AK44" s="13">
        <v>2</v>
      </c>
      <c r="AL44" s="455" t="s">
        <v>180</v>
      </c>
      <c r="AM44" s="367" t="s">
        <v>684</v>
      </c>
    </row>
    <row r="45" spans="1:41" ht="14.4" customHeight="1">
      <c r="A45" s="90">
        <v>1162</v>
      </c>
      <c r="B45" s="460" t="s">
        <v>281</v>
      </c>
      <c r="C45" s="461">
        <v>1162</v>
      </c>
      <c r="D45" s="461" t="str">
        <f t="shared" si="4"/>
        <v>031162</v>
      </c>
      <c r="E45" s="22">
        <v>1096</v>
      </c>
      <c r="F45" s="21" t="s">
        <v>275</v>
      </c>
      <c r="G45" s="22">
        <v>1096</v>
      </c>
      <c r="H45" s="22" t="str">
        <f t="shared" si="1"/>
        <v>031096</v>
      </c>
      <c r="I45" s="348">
        <v>1043</v>
      </c>
      <c r="J45" s="351" t="s">
        <v>276</v>
      </c>
      <c r="K45" s="348" t="str">
        <f t="shared" si="2"/>
        <v>031043</v>
      </c>
      <c r="L45" s="352">
        <v>1287</v>
      </c>
      <c r="M45" s="353" t="s">
        <v>278</v>
      </c>
      <c r="N45" s="352" t="str">
        <f t="shared" si="3"/>
        <v>031287</v>
      </c>
      <c r="O45" s="90">
        <v>1162</v>
      </c>
      <c r="P45" s="91" t="s">
        <v>281</v>
      </c>
      <c r="Q45" s="90">
        <v>1162</v>
      </c>
      <c r="R45" s="13" t="s">
        <v>836</v>
      </c>
      <c r="S45" s="13"/>
      <c r="T45" s="224"/>
      <c r="U45" s="26"/>
      <c r="V45" s="26"/>
      <c r="W45" s="26"/>
      <c r="X45" s="13"/>
      <c r="Y45" s="13"/>
      <c r="Z45"/>
      <c r="AA45"/>
      <c r="AB45" s="16"/>
      <c r="AC45" s="16"/>
      <c r="AD45" s="16"/>
      <c r="AE45" s="27"/>
      <c r="AF45" s="561" t="s">
        <v>946</v>
      </c>
      <c r="AG45" s="555" t="s">
        <v>947</v>
      </c>
      <c r="AH45" s="367" t="s">
        <v>685</v>
      </c>
      <c r="AI45" s="17">
        <v>35</v>
      </c>
      <c r="AJ45" s="13">
        <v>1</v>
      </c>
      <c r="AK45" s="13">
        <v>2</v>
      </c>
      <c r="AL45" s="455" t="s">
        <v>186</v>
      </c>
      <c r="AM45" s="367" t="s">
        <v>685</v>
      </c>
    </row>
    <row r="46" spans="1:41" ht="14.4" customHeight="1">
      <c r="A46" s="90">
        <v>1163</v>
      </c>
      <c r="B46" s="460" t="s">
        <v>284</v>
      </c>
      <c r="C46" s="461">
        <v>1163</v>
      </c>
      <c r="D46" s="461" t="str">
        <f t="shared" si="4"/>
        <v>031163</v>
      </c>
      <c r="E46" s="22">
        <v>1097</v>
      </c>
      <c r="F46" s="21" t="s">
        <v>279</v>
      </c>
      <c r="G46" s="22">
        <v>1097</v>
      </c>
      <c r="H46" s="22" t="str">
        <f t="shared" si="1"/>
        <v>031097</v>
      </c>
      <c r="I46" s="348">
        <v>1044</v>
      </c>
      <c r="J46" s="351" t="s">
        <v>280</v>
      </c>
      <c r="K46" s="348" t="str">
        <f t="shared" si="2"/>
        <v>031044</v>
      </c>
      <c r="L46" s="352">
        <v>1288</v>
      </c>
      <c r="M46" s="353" t="s">
        <v>282</v>
      </c>
      <c r="N46" s="352" t="str">
        <f t="shared" si="3"/>
        <v>031288</v>
      </c>
      <c r="O46" s="90">
        <v>1163</v>
      </c>
      <c r="P46" s="91" t="s">
        <v>284</v>
      </c>
      <c r="Q46" s="90">
        <v>1163</v>
      </c>
      <c r="R46" s="13" t="s">
        <v>832</v>
      </c>
      <c r="S46" s="13"/>
      <c r="T46" s="224"/>
      <c r="U46" s="26"/>
      <c r="V46" s="26"/>
      <c r="W46" s="26"/>
      <c r="X46" s="13"/>
      <c r="Y46" s="13"/>
      <c r="Z46"/>
      <c r="AA46"/>
      <c r="AB46" s="16"/>
      <c r="AC46" s="16"/>
      <c r="AD46" s="16"/>
      <c r="AE46" s="27"/>
      <c r="AF46" s="554" t="s">
        <v>2281</v>
      </c>
      <c r="AG46" s="562" t="s">
        <v>2282</v>
      </c>
      <c r="AH46" s="367" t="s">
        <v>686</v>
      </c>
      <c r="AI46" s="17">
        <v>36</v>
      </c>
      <c r="AJ46" s="13">
        <v>1</v>
      </c>
      <c r="AK46" s="13">
        <v>2</v>
      </c>
      <c r="AL46" s="93" t="s">
        <v>725</v>
      </c>
      <c r="AM46" s="367" t="s">
        <v>686</v>
      </c>
    </row>
    <row r="47" spans="1:41" ht="14.4" customHeight="1">
      <c r="A47" s="90">
        <v>1164</v>
      </c>
      <c r="B47" s="460" t="s">
        <v>288</v>
      </c>
      <c r="C47" s="461">
        <v>1164</v>
      </c>
      <c r="D47" s="461" t="str">
        <f t="shared" si="4"/>
        <v>031164</v>
      </c>
      <c r="E47" s="22">
        <v>1098</v>
      </c>
      <c r="F47" s="21" t="s">
        <v>534</v>
      </c>
      <c r="G47" s="22">
        <v>1098</v>
      </c>
      <c r="H47" s="22" t="str">
        <f t="shared" si="1"/>
        <v>031098</v>
      </c>
      <c r="I47" s="348">
        <v>1045</v>
      </c>
      <c r="J47" s="351" t="s">
        <v>283</v>
      </c>
      <c r="K47" s="348" t="str">
        <f t="shared" si="2"/>
        <v>031045</v>
      </c>
      <c r="L47" s="352">
        <v>1289</v>
      </c>
      <c r="M47" s="353" t="s">
        <v>285</v>
      </c>
      <c r="N47" s="352" t="str">
        <f t="shared" si="3"/>
        <v>031289</v>
      </c>
      <c r="O47" s="90">
        <v>1164</v>
      </c>
      <c r="P47" s="91" t="s">
        <v>288</v>
      </c>
      <c r="Q47" s="90">
        <v>1164</v>
      </c>
      <c r="R47" s="13" t="s">
        <v>766</v>
      </c>
      <c r="S47" s="13"/>
      <c r="T47" s="224"/>
      <c r="U47" s="26"/>
      <c r="V47" s="26"/>
      <c r="W47" s="26"/>
      <c r="X47" s="13"/>
      <c r="Y47" s="13"/>
      <c r="Z47"/>
      <c r="AA47"/>
      <c r="AB47" s="16"/>
      <c r="AC47" s="16"/>
      <c r="AD47" s="16"/>
      <c r="AE47" s="27"/>
      <c r="AF47" s="554" t="s">
        <v>152</v>
      </c>
      <c r="AG47" s="562" t="s">
        <v>627</v>
      </c>
      <c r="AH47" s="367" t="s">
        <v>687</v>
      </c>
      <c r="AI47" s="17">
        <v>37</v>
      </c>
      <c r="AJ47" s="13">
        <v>1</v>
      </c>
      <c r="AK47" s="13">
        <v>2</v>
      </c>
      <c r="AL47" s="93" t="s">
        <v>726</v>
      </c>
      <c r="AM47" s="367" t="s">
        <v>687</v>
      </c>
      <c r="AO47" s="9"/>
    </row>
    <row r="48" spans="1:41" ht="14.4" customHeight="1">
      <c r="A48" s="90">
        <v>1165</v>
      </c>
      <c r="B48" s="460" t="s">
        <v>292</v>
      </c>
      <c r="C48" s="461">
        <v>1165</v>
      </c>
      <c r="D48" s="461" t="str">
        <f t="shared" si="4"/>
        <v>031165</v>
      </c>
      <c r="E48" s="22">
        <v>1099</v>
      </c>
      <c r="F48" s="21" t="s">
        <v>286</v>
      </c>
      <c r="G48" s="22">
        <v>1099</v>
      </c>
      <c r="H48" s="22" t="str">
        <f t="shared" si="1"/>
        <v>031099</v>
      </c>
      <c r="I48" s="348">
        <v>1046</v>
      </c>
      <c r="J48" s="351" t="s">
        <v>287</v>
      </c>
      <c r="K48" s="348" t="str">
        <f t="shared" si="2"/>
        <v>031046</v>
      </c>
      <c r="L48" s="352">
        <v>1290</v>
      </c>
      <c r="M48" s="353" t="s">
        <v>289</v>
      </c>
      <c r="N48" s="352" t="str">
        <f t="shared" si="3"/>
        <v>031290</v>
      </c>
      <c r="O48" s="90">
        <v>1165</v>
      </c>
      <c r="P48" s="91" t="s">
        <v>292</v>
      </c>
      <c r="Q48" s="90">
        <v>1165</v>
      </c>
      <c r="R48" s="13" t="s">
        <v>758</v>
      </c>
      <c r="S48" s="13"/>
      <c r="T48" s="224"/>
      <c r="U48" s="26"/>
      <c r="V48" s="26"/>
      <c r="W48" s="26"/>
      <c r="X48" s="13"/>
      <c r="Y48" s="13"/>
      <c r="Z48"/>
      <c r="AA48"/>
      <c r="AB48" s="16"/>
      <c r="AC48" s="16"/>
      <c r="AD48" s="16"/>
      <c r="AE48" s="27"/>
      <c r="AF48" s="554" t="s">
        <v>168</v>
      </c>
      <c r="AG48" s="562" t="s">
        <v>628</v>
      </c>
      <c r="AH48" s="367" t="s">
        <v>688</v>
      </c>
      <c r="AI48" s="15">
        <v>40</v>
      </c>
      <c r="AJ48" s="13">
        <v>1</v>
      </c>
      <c r="AK48" s="13">
        <v>2</v>
      </c>
      <c r="AL48" s="93" t="s">
        <v>727</v>
      </c>
      <c r="AM48" s="367" t="s">
        <v>688</v>
      </c>
      <c r="AO48" s="9"/>
    </row>
    <row r="49" spans="1:41" ht="14.4" customHeight="1">
      <c r="A49" s="90">
        <v>1166</v>
      </c>
      <c r="B49" s="460" t="s">
        <v>296</v>
      </c>
      <c r="C49" s="461">
        <v>1166</v>
      </c>
      <c r="D49" s="461" t="str">
        <f t="shared" si="4"/>
        <v>031166</v>
      </c>
      <c r="E49" s="22">
        <v>1100</v>
      </c>
      <c r="F49" s="21" t="s">
        <v>290</v>
      </c>
      <c r="G49" s="22">
        <v>1100</v>
      </c>
      <c r="H49" s="22" t="str">
        <f t="shared" si="1"/>
        <v>031100</v>
      </c>
      <c r="I49" s="348">
        <v>1047</v>
      </c>
      <c r="J49" s="351" t="s">
        <v>291</v>
      </c>
      <c r="K49" s="348" t="str">
        <f t="shared" si="2"/>
        <v>031047</v>
      </c>
      <c r="L49" s="352">
        <v>1291</v>
      </c>
      <c r="M49" s="353" t="s">
        <v>293</v>
      </c>
      <c r="N49" s="352" t="str">
        <f t="shared" si="3"/>
        <v>031291</v>
      </c>
      <c r="O49" s="90">
        <v>1166</v>
      </c>
      <c r="P49" s="91" t="s">
        <v>296</v>
      </c>
      <c r="Q49" s="90">
        <v>1166</v>
      </c>
      <c r="R49" s="13" t="s">
        <v>817</v>
      </c>
      <c r="S49" s="13"/>
      <c r="T49" s="224"/>
      <c r="U49" s="26"/>
      <c r="V49" s="26"/>
      <c r="W49" s="26"/>
      <c r="X49" s="13"/>
      <c r="Y49" s="13"/>
      <c r="Z49"/>
      <c r="AA49"/>
      <c r="AB49" s="16"/>
      <c r="AC49" s="16"/>
      <c r="AD49" s="16"/>
      <c r="AE49" s="27"/>
      <c r="AF49" s="554" t="s">
        <v>174</v>
      </c>
      <c r="AG49" s="555" t="s">
        <v>175</v>
      </c>
      <c r="AH49" s="367" t="s">
        <v>689</v>
      </c>
      <c r="AI49" s="15">
        <v>45</v>
      </c>
      <c r="AJ49" s="13">
        <v>1</v>
      </c>
      <c r="AK49" s="13">
        <v>2</v>
      </c>
      <c r="AL49" s="93" t="s">
        <v>752</v>
      </c>
      <c r="AM49" s="367" t="s">
        <v>689</v>
      </c>
      <c r="AO49" s="9"/>
    </row>
    <row r="50" spans="1:41" ht="17" customHeight="1">
      <c r="A50" s="90">
        <v>1167</v>
      </c>
      <c r="B50" s="460" t="s">
        <v>300</v>
      </c>
      <c r="C50" s="461">
        <v>1167</v>
      </c>
      <c r="D50" s="461" t="str">
        <f t="shared" si="4"/>
        <v>031167</v>
      </c>
      <c r="E50" s="22">
        <v>1101</v>
      </c>
      <c r="F50" s="21" t="s">
        <v>294</v>
      </c>
      <c r="G50" s="22">
        <v>1101</v>
      </c>
      <c r="H50" s="22" t="str">
        <f t="shared" si="1"/>
        <v>031101</v>
      </c>
      <c r="I50" s="348">
        <v>1048</v>
      </c>
      <c r="J50" s="351" t="s">
        <v>295</v>
      </c>
      <c r="K50" s="348" t="str">
        <f t="shared" si="2"/>
        <v>031048</v>
      </c>
      <c r="L50" s="352">
        <v>1292</v>
      </c>
      <c r="M50" s="353" t="s">
        <v>297</v>
      </c>
      <c r="N50" s="352" t="str">
        <f t="shared" si="3"/>
        <v>031292</v>
      </c>
      <c r="O50" s="90">
        <v>1167</v>
      </c>
      <c r="P50" s="91" t="s">
        <v>300</v>
      </c>
      <c r="Q50" s="90">
        <v>1167</v>
      </c>
      <c r="R50" s="13" t="s">
        <v>774</v>
      </c>
      <c r="S50" s="13"/>
      <c r="T50" s="224"/>
      <c r="U50" s="26"/>
      <c r="V50" s="26"/>
      <c r="W50" s="26"/>
      <c r="X50" s="13"/>
      <c r="Y50" s="13"/>
      <c r="Z50"/>
      <c r="AA50"/>
      <c r="AB50" s="16"/>
      <c r="AC50" s="16"/>
      <c r="AD50" s="16"/>
      <c r="AE50" s="27"/>
      <c r="AF50" s="554" t="s">
        <v>180</v>
      </c>
      <c r="AG50" s="555" t="s">
        <v>629</v>
      </c>
      <c r="AH50" s="27"/>
      <c r="AI50" s="13"/>
      <c r="AJ50" s="13"/>
      <c r="AK50" s="13"/>
      <c r="AL50" s="13"/>
      <c r="AM50" s="13"/>
      <c r="AO50" s="9"/>
    </row>
    <row r="51" spans="1:41" ht="17" customHeight="1">
      <c r="A51" s="90">
        <v>1168</v>
      </c>
      <c r="B51" s="460" t="s">
        <v>304</v>
      </c>
      <c r="C51" s="461">
        <v>1168</v>
      </c>
      <c r="D51" s="461" t="str">
        <f t="shared" si="4"/>
        <v>031168</v>
      </c>
      <c r="E51" s="22">
        <v>1102</v>
      </c>
      <c r="F51" s="21" t="s">
        <v>298</v>
      </c>
      <c r="G51" s="22">
        <v>1102</v>
      </c>
      <c r="H51" s="22" t="str">
        <f t="shared" si="1"/>
        <v>031102</v>
      </c>
      <c r="I51" s="348">
        <v>1049</v>
      </c>
      <c r="J51" s="351" t="s">
        <v>299</v>
      </c>
      <c r="K51" s="348" t="str">
        <f t="shared" si="2"/>
        <v>031049</v>
      </c>
      <c r="L51" s="352">
        <v>1293</v>
      </c>
      <c r="M51" s="353" t="s">
        <v>301</v>
      </c>
      <c r="N51" s="352" t="str">
        <f t="shared" si="3"/>
        <v>031293</v>
      </c>
      <c r="O51" s="90">
        <v>1168</v>
      </c>
      <c r="P51" s="91" t="s">
        <v>304</v>
      </c>
      <c r="Q51" s="90">
        <v>1168</v>
      </c>
      <c r="R51" s="13" t="s">
        <v>825</v>
      </c>
      <c r="S51" s="13"/>
      <c r="T51" s="224"/>
      <c r="U51" s="26"/>
      <c r="V51" s="26"/>
      <c r="W51" s="26"/>
      <c r="X51" s="13"/>
      <c r="Y51" s="13"/>
      <c r="Z51"/>
      <c r="AA51"/>
      <c r="AB51" s="16"/>
      <c r="AC51" s="16"/>
      <c r="AD51" s="16"/>
      <c r="AE51" s="27"/>
      <c r="AF51" s="554" t="s">
        <v>186</v>
      </c>
      <c r="AG51" s="562" t="s">
        <v>630</v>
      </c>
      <c r="AH51" s="27"/>
      <c r="AI51" s="13"/>
      <c r="AJ51" s="13"/>
      <c r="AK51" s="13"/>
      <c r="AL51" s="13"/>
      <c r="AM51" s="13"/>
      <c r="AO51" s="9"/>
    </row>
    <row r="52" spans="1:41" ht="17" customHeight="1">
      <c r="A52" s="90">
        <v>1169</v>
      </c>
      <c r="B52" s="460" t="s">
        <v>308</v>
      </c>
      <c r="C52" s="461">
        <v>1169</v>
      </c>
      <c r="D52" s="461" t="str">
        <f t="shared" si="4"/>
        <v>031169</v>
      </c>
      <c r="E52" s="22">
        <v>1103</v>
      </c>
      <c r="F52" s="21" t="s">
        <v>302</v>
      </c>
      <c r="G52" s="22">
        <v>1103</v>
      </c>
      <c r="H52" s="22" t="str">
        <f t="shared" si="1"/>
        <v>031103</v>
      </c>
      <c r="I52" s="348">
        <v>1050</v>
      </c>
      <c r="J52" s="351" t="s">
        <v>303</v>
      </c>
      <c r="K52" s="348" t="str">
        <f t="shared" si="2"/>
        <v>031050</v>
      </c>
      <c r="L52" s="352">
        <v>1294</v>
      </c>
      <c r="M52" s="353" t="s">
        <v>305</v>
      </c>
      <c r="N52" s="352" t="str">
        <f t="shared" si="3"/>
        <v>031294</v>
      </c>
      <c r="O52" s="90">
        <v>1169</v>
      </c>
      <c r="P52" s="91" t="s">
        <v>308</v>
      </c>
      <c r="Q52" s="90">
        <v>1169</v>
      </c>
      <c r="R52" s="13" t="s">
        <v>852</v>
      </c>
      <c r="S52" s="13"/>
      <c r="T52" s="224"/>
      <c r="U52" s="26"/>
      <c r="V52" s="26"/>
      <c r="W52" s="26"/>
      <c r="X52" s="13"/>
      <c r="Y52" s="13"/>
      <c r="Z52"/>
      <c r="AA52"/>
      <c r="AB52" s="16"/>
      <c r="AC52" s="16"/>
      <c r="AD52" s="16"/>
      <c r="AE52" s="27"/>
      <c r="AF52" s="563" t="s">
        <v>725</v>
      </c>
      <c r="AG52" s="562" t="s">
        <v>631</v>
      </c>
      <c r="AH52" s="27"/>
      <c r="AI52" s="13"/>
      <c r="AJ52" s="13"/>
      <c r="AK52" s="13"/>
      <c r="AL52" s="13"/>
      <c r="AM52" s="13"/>
      <c r="AO52" s="9"/>
    </row>
    <row r="53" spans="1:41" ht="17" customHeight="1">
      <c r="A53" s="90">
        <v>1170</v>
      </c>
      <c r="B53" s="460" t="s">
        <v>312</v>
      </c>
      <c r="C53" s="461">
        <v>1170</v>
      </c>
      <c r="D53" s="461" t="str">
        <f t="shared" si="4"/>
        <v>031170</v>
      </c>
      <c r="E53" s="22">
        <v>1104</v>
      </c>
      <c r="F53" s="21" t="s">
        <v>306</v>
      </c>
      <c r="G53" s="22">
        <v>1104</v>
      </c>
      <c r="H53" s="22" t="str">
        <f t="shared" si="1"/>
        <v>031104</v>
      </c>
      <c r="I53" s="348">
        <v>1051</v>
      </c>
      <c r="J53" s="351" t="s">
        <v>307</v>
      </c>
      <c r="K53" s="348" t="str">
        <f t="shared" si="2"/>
        <v>031051</v>
      </c>
      <c r="L53" s="352">
        <v>1295</v>
      </c>
      <c r="M53" s="353" t="s">
        <v>309</v>
      </c>
      <c r="N53" s="352" t="str">
        <f t="shared" si="3"/>
        <v>031295</v>
      </c>
      <c r="O53" s="90">
        <v>1170</v>
      </c>
      <c r="P53" s="91" t="s">
        <v>312</v>
      </c>
      <c r="Q53" s="90">
        <v>1170</v>
      </c>
      <c r="R53" s="13" t="s">
        <v>786</v>
      </c>
      <c r="S53" s="13"/>
      <c r="T53" s="224"/>
      <c r="U53" s="26"/>
      <c r="V53" s="26"/>
      <c r="W53" s="26"/>
      <c r="X53" s="13"/>
      <c r="Y53" s="13"/>
      <c r="Z53"/>
      <c r="AA53"/>
      <c r="AB53" s="16"/>
      <c r="AC53" s="16"/>
      <c r="AD53" s="16"/>
      <c r="AE53" s="27"/>
      <c r="AF53" s="563" t="s">
        <v>726</v>
      </c>
      <c r="AG53" s="562" t="s">
        <v>632</v>
      </c>
      <c r="AH53" s="27"/>
      <c r="AI53" s="13"/>
      <c r="AK53" s="10"/>
      <c r="AM53" s="13"/>
    </row>
    <row r="54" spans="1:41" ht="17" customHeight="1">
      <c r="A54" s="90">
        <v>1171</v>
      </c>
      <c r="B54" s="460" t="s">
        <v>316</v>
      </c>
      <c r="C54" s="461">
        <v>1171</v>
      </c>
      <c r="D54" s="461" t="str">
        <f t="shared" si="4"/>
        <v>031171</v>
      </c>
      <c r="E54" s="22">
        <v>1105</v>
      </c>
      <c r="F54" s="21" t="s">
        <v>310</v>
      </c>
      <c r="G54" s="22">
        <v>1105</v>
      </c>
      <c r="H54" s="22" t="str">
        <f t="shared" si="1"/>
        <v>031105</v>
      </c>
      <c r="I54" s="348">
        <v>1052</v>
      </c>
      <c r="J54" s="351" t="s">
        <v>311</v>
      </c>
      <c r="K54" s="348" t="str">
        <f t="shared" si="2"/>
        <v>031052</v>
      </c>
      <c r="L54" s="352">
        <v>1296</v>
      </c>
      <c r="M54" s="353" t="s">
        <v>313</v>
      </c>
      <c r="N54" s="352" t="str">
        <f t="shared" si="3"/>
        <v>031296</v>
      </c>
      <c r="O54" s="90">
        <v>1171</v>
      </c>
      <c r="P54" s="91" t="s">
        <v>316</v>
      </c>
      <c r="Q54" s="90">
        <v>1171</v>
      </c>
      <c r="R54" s="13" t="s">
        <v>871</v>
      </c>
      <c r="S54" s="13"/>
      <c r="T54" s="224"/>
      <c r="U54" s="26"/>
      <c r="V54" s="26"/>
      <c r="W54" s="26"/>
      <c r="X54" s="13"/>
      <c r="Y54" s="13"/>
      <c r="Z54"/>
      <c r="AA54"/>
      <c r="AB54" s="16"/>
      <c r="AC54" s="16"/>
      <c r="AD54" s="16"/>
      <c r="AE54" s="27"/>
      <c r="AF54" s="563" t="s">
        <v>948</v>
      </c>
      <c r="AG54" s="562" t="s">
        <v>633</v>
      </c>
      <c r="AH54" s="27"/>
      <c r="AI54" s="13"/>
      <c r="AK54" s="10"/>
      <c r="AM54" s="13"/>
    </row>
    <row r="55" spans="1:41" ht="17" customHeight="1">
      <c r="A55" s="90">
        <v>1172</v>
      </c>
      <c r="B55" s="460" t="s">
        <v>320</v>
      </c>
      <c r="C55" s="461">
        <v>1172</v>
      </c>
      <c r="D55" s="461" t="str">
        <f t="shared" si="4"/>
        <v>031172</v>
      </c>
      <c r="E55" s="22">
        <v>1106</v>
      </c>
      <c r="F55" s="21" t="s">
        <v>314</v>
      </c>
      <c r="G55" s="22">
        <v>1106</v>
      </c>
      <c r="H55" s="22" t="str">
        <f t="shared" si="1"/>
        <v>031106</v>
      </c>
      <c r="I55" s="348">
        <v>1053</v>
      </c>
      <c r="J55" s="351" t="s">
        <v>315</v>
      </c>
      <c r="K55" s="348" t="str">
        <f t="shared" si="2"/>
        <v>031053</v>
      </c>
      <c r="L55" s="352">
        <v>1297</v>
      </c>
      <c r="M55" s="353" t="s">
        <v>317</v>
      </c>
      <c r="N55" s="352" t="str">
        <f t="shared" si="3"/>
        <v>031297</v>
      </c>
      <c r="O55" s="90">
        <v>1172</v>
      </c>
      <c r="P55" s="91" t="s">
        <v>320</v>
      </c>
      <c r="Q55" s="90">
        <v>1172</v>
      </c>
      <c r="R55" s="13" t="s">
        <v>872</v>
      </c>
      <c r="S55" s="13"/>
      <c r="T55" s="224"/>
      <c r="U55" s="26"/>
      <c r="V55" s="26"/>
      <c r="W55" s="26"/>
      <c r="X55" s="13"/>
      <c r="Y55" s="13"/>
      <c r="Z55"/>
      <c r="AA55"/>
      <c r="AB55" s="16"/>
      <c r="AC55" s="16"/>
      <c r="AD55" s="16"/>
      <c r="AE55" s="27"/>
      <c r="AF55" s="741" t="s">
        <v>2283</v>
      </c>
      <c r="AG55" s="562" t="s">
        <v>634</v>
      </c>
      <c r="AH55" s="27"/>
      <c r="AI55" s="13"/>
      <c r="AK55" s="10"/>
      <c r="AM55" s="13"/>
    </row>
    <row r="56" spans="1:41" ht="17" customHeight="1">
      <c r="A56" s="90">
        <v>1173</v>
      </c>
      <c r="B56" s="460" t="s">
        <v>324</v>
      </c>
      <c r="C56" s="461">
        <v>1173</v>
      </c>
      <c r="D56" s="461" t="str">
        <f t="shared" si="4"/>
        <v>031173</v>
      </c>
      <c r="E56" s="22">
        <v>1107</v>
      </c>
      <c r="F56" s="21" t="s">
        <v>318</v>
      </c>
      <c r="G56" s="22">
        <v>1107</v>
      </c>
      <c r="H56" s="22" t="str">
        <f t="shared" si="1"/>
        <v>031107</v>
      </c>
      <c r="I56" s="352">
        <v>1245</v>
      </c>
      <c r="J56" s="353" t="s">
        <v>87</v>
      </c>
      <c r="K56" s="352" t="str">
        <f>CONCATENATE("03",I56)</f>
        <v>031245</v>
      </c>
      <c r="L56" s="352">
        <v>1298</v>
      </c>
      <c r="M56" s="353" t="s">
        <v>321</v>
      </c>
      <c r="N56" s="352" t="str">
        <f t="shared" si="3"/>
        <v>031298</v>
      </c>
      <c r="O56" s="90">
        <v>1173</v>
      </c>
      <c r="P56" s="91" t="s">
        <v>324</v>
      </c>
      <c r="Q56" s="90">
        <v>1173</v>
      </c>
      <c r="R56" s="13" t="s">
        <v>785</v>
      </c>
      <c r="S56" s="13"/>
      <c r="T56" s="224"/>
      <c r="U56" s="26"/>
      <c r="V56" s="26"/>
      <c r="W56" s="26"/>
      <c r="X56" s="13"/>
      <c r="Y56" s="13"/>
      <c r="Z56"/>
      <c r="AA56"/>
      <c r="AB56" s="16"/>
      <c r="AC56" s="16"/>
      <c r="AD56" s="16"/>
      <c r="AE56" s="27"/>
      <c r="AF56"/>
      <c r="AG56" s="27"/>
      <c r="AH56" s="27"/>
      <c r="AI56" s="13"/>
      <c r="AK56" s="10"/>
      <c r="AM56" s="13"/>
    </row>
    <row r="57" spans="1:41" ht="17" customHeight="1">
      <c r="A57" s="90">
        <v>1174</v>
      </c>
      <c r="B57" s="460" t="s">
        <v>328</v>
      </c>
      <c r="C57" s="461">
        <v>1174</v>
      </c>
      <c r="D57" s="461" t="str">
        <f t="shared" si="4"/>
        <v>031174</v>
      </c>
      <c r="E57" s="22">
        <v>1108</v>
      </c>
      <c r="F57" s="21" t="s">
        <v>322</v>
      </c>
      <c r="G57" s="22">
        <v>1108</v>
      </c>
      <c r="H57" s="22" t="str">
        <f t="shared" si="1"/>
        <v>031108</v>
      </c>
      <c r="I57" s="352">
        <v>1246</v>
      </c>
      <c r="J57" s="353" t="s">
        <v>93</v>
      </c>
      <c r="K57" s="352" t="str">
        <f t="shared" ref="K57:K111" si="5">CONCATENATE("03",I57)</f>
        <v>031246</v>
      </c>
      <c r="L57" s="352">
        <v>1299</v>
      </c>
      <c r="M57" s="353" t="s">
        <v>325</v>
      </c>
      <c r="N57" s="352" t="str">
        <f t="shared" si="3"/>
        <v>031299</v>
      </c>
      <c r="O57" s="90">
        <v>1174</v>
      </c>
      <c r="P57" s="91" t="s">
        <v>328</v>
      </c>
      <c r="Q57" s="90">
        <v>1174</v>
      </c>
      <c r="R57" s="13" t="s">
        <v>874</v>
      </c>
      <c r="S57" s="13"/>
      <c r="T57" s="224"/>
      <c r="U57" s="26"/>
      <c r="V57" s="26"/>
      <c r="W57" s="26"/>
      <c r="X57" s="13"/>
      <c r="Y57" s="13"/>
      <c r="Z57"/>
      <c r="AA57"/>
      <c r="AB57" s="16"/>
      <c r="AC57" s="16"/>
      <c r="AD57" s="16"/>
      <c r="AE57" s="27"/>
      <c r="AF57"/>
      <c r="AG57" s="27"/>
      <c r="AH57" s="27"/>
      <c r="AI57" s="13"/>
      <c r="AK57" s="10"/>
      <c r="AM57" s="13"/>
    </row>
    <row r="58" spans="1:41" ht="17" customHeight="1">
      <c r="A58" s="90">
        <v>1175</v>
      </c>
      <c r="B58" s="460" t="s">
        <v>331</v>
      </c>
      <c r="C58" s="461">
        <v>1175</v>
      </c>
      <c r="D58" s="461" t="str">
        <f t="shared" si="4"/>
        <v>031175</v>
      </c>
      <c r="E58" s="22">
        <v>1109</v>
      </c>
      <c r="F58" s="21" t="s">
        <v>326</v>
      </c>
      <c r="G58" s="22">
        <v>1109</v>
      </c>
      <c r="H58" s="22" t="str">
        <f t="shared" si="1"/>
        <v>031109</v>
      </c>
      <c r="I58" s="352">
        <v>1247</v>
      </c>
      <c r="J58" s="353" t="s">
        <v>99</v>
      </c>
      <c r="K58" s="352" t="str">
        <f t="shared" si="5"/>
        <v>031247</v>
      </c>
      <c r="L58" s="352">
        <v>1300</v>
      </c>
      <c r="M58" s="353" t="s">
        <v>329</v>
      </c>
      <c r="N58" s="352" t="str">
        <f t="shared" si="3"/>
        <v>031300</v>
      </c>
      <c r="O58" s="90">
        <v>1175</v>
      </c>
      <c r="P58" s="91" t="s">
        <v>331</v>
      </c>
      <c r="Q58" s="90">
        <v>1175</v>
      </c>
      <c r="R58" s="13" t="s">
        <v>802</v>
      </c>
      <c r="S58" s="13"/>
      <c r="T58" s="224"/>
      <c r="U58" s="26"/>
      <c r="V58" s="26"/>
      <c r="W58" s="26"/>
      <c r="X58" s="13"/>
      <c r="Y58" s="13"/>
      <c r="Z58"/>
      <c r="AA58"/>
      <c r="AB58" s="16"/>
      <c r="AC58" s="16"/>
      <c r="AD58" s="16"/>
      <c r="AE58" s="27"/>
      <c r="AF58"/>
      <c r="AG58" s="27"/>
      <c r="AH58" s="27"/>
      <c r="AI58" s="13"/>
      <c r="AK58" s="10"/>
      <c r="AM58" s="13"/>
    </row>
    <row r="59" spans="1:41" ht="17" customHeight="1">
      <c r="A59" s="90">
        <v>1176</v>
      </c>
      <c r="B59" s="460" t="s">
        <v>335</v>
      </c>
      <c r="C59" s="461">
        <v>1176</v>
      </c>
      <c r="D59" s="461" t="str">
        <f t="shared" si="4"/>
        <v>031176</v>
      </c>
      <c r="E59" s="22">
        <v>1110</v>
      </c>
      <c r="F59" s="21" t="s">
        <v>535</v>
      </c>
      <c r="G59" s="22">
        <v>1110</v>
      </c>
      <c r="H59" s="22" t="str">
        <f t="shared" si="1"/>
        <v>031110</v>
      </c>
      <c r="I59" s="352">
        <v>1248</v>
      </c>
      <c r="J59" s="353" t="s">
        <v>103</v>
      </c>
      <c r="K59" s="352" t="str">
        <f t="shared" si="5"/>
        <v>031248</v>
      </c>
      <c r="L59" s="352">
        <v>1306</v>
      </c>
      <c r="M59" s="353" t="s">
        <v>332</v>
      </c>
      <c r="N59" s="352" t="str">
        <f t="shared" si="3"/>
        <v>031306</v>
      </c>
      <c r="O59" s="90">
        <v>1176</v>
      </c>
      <c r="P59" s="91" t="s">
        <v>335</v>
      </c>
      <c r="Q59" s="90">
        <v>1176</v>
      </c>
      <c r="R59" s="13" t="s">
        <v>830</v>
      </c>
      <c r="S59" s="13"/>
      <c r="T59" s="224"/>
      <c r="U59" s="26"/>
      <c r="V59" s="26"/>
      <c r="W59" s="26"/>
      <c r="X59" s="13"/>
      <c r="Y59" s="13"/>
      <c r="Z59"/>
      <c r="AA59"/>
      <c r="AB59" s="16"/>
      <c r="AC59" s="16"/>
      <c r="AD59" s="16"/>
      <c r="AE59" s="27"/>
      <c r="AF59"/>
      <c r="AG59" s="27"/>
      <c r="AH59" s="27"/>
      <c r="AM59" s="13"/>
    </row>
    <row r="60" spans="1:41" ht="17" customHeight="1">
      <c r="A60" s="90">
        <v>1177</v>
      </c>
      <c r="B60" s="460" t="s">
        <v>337</v>
      </c>
      <c r="C60" s="461">
        <v>1177</v>
      </c>
      <c r="D60" s="461" t="str">
        <f t="shared" si="4"/>
        <v>031177</v>
      </c>
      <c r="E60" s="22">
        <v>1111</v>
      </c>
      <c r="F60" s="21" t="s">
        <v>333</v>
      </c>
      <c r="G60" s="22">
        <v>1111</v>
      </c>
      <c r="H60" s="22" t="str">
        <f t="shared" si="1"/>
        <v>031111</v>
      </c>
      <c r="I60" s="352">
        <v>1249</v>
      </c>
      <c r="J60" s="353" t="s">
        <v>107</v>
      </c>
      <c r="K60" s="352" t="str">
        <f t="shared" si="5"/>
        <v>031249</v>
      </c>
      <c r="O60" s="90">
        <v>1177</v>
      </c>
      <c r="P60" s="91" t="s">
        <v>337</v>
      </c>
      <c r="Q60" s="90">
        <v>1177</v>
      </c>
      <c r="R60" s="13" t="s">
        <v>789</v>
      </c>
      <c r="S60" s="13"/>
      <c r="T60" s="224"/>
      <c r="U60" s="26"/>
      <c r="V60" s="26"/>
      <c r="W60" s="26"/>
      <c r="X60" s="13"/>
      <c r="Y60" s="13"/>
      <c r="Z60"/>
      <c r="AA60"/>
      <c r="AB60" s="16"/>
      <c r="AC60" s="16"/>
      <c r="AD60" s="16"/>
      <c r="AE60" s="27"/>
      <c r="AF60"/>
      <c r="AG60" s="27"/>
      <c r="AH60" s="27"/>
      <c r="AM60" s="13"/>
    </row>
    <row r="61" spans="1:41" ht="17" customHeight="1">
      <c r="A61" s="90">
        <v>1178</v>
      </c>
      <c r="B61" s="460" t="s">
        <v>339</v>
      </c>
      <c r="C61" s="461">
        <v>1178</v>
      </c>
      <c r="D61" s="461" t="str">
        <f t="shared" si="4"/>
        <v>031178</v>
      </c>
      <c r="E61" s="22">
        <v>1112</v>
      </c>
      <c r="F61" s="21" t="s">
        <v>536</v>
      </c>
      <c r="G61" s="22">
        <v>1112</v>
      </c>
      <c r="H61" s="22" t="str">
        <f t="shared" si="1"/>
        <v>031112</v>
      </c>
      <c r="I61" s="352">
        <v>1250</v>
      </c>
      <c r="J61" s="353" t="s">
        <v>113</v>
      </c>
      <c r="K61" s="352" t="str">
        <f t="shared" si="5"/>
        <v>031250</v>
      </c>
      <c r="O61" s="90">
        <v>1178</v>
      </c>
      <c r="P61" s="91" t="s">
        <v>339</v>
      </c>
      <c r="Q61" s="90">
        <v>1178</v>
      </c>
      <c r="R61" s="13" t="s">
        <v>768</v>
      </c>
      <c r="S61" s="13"/>
      <c r="T61" s="224"/>
      <c r="U61" s="26"/>
      <c r="V61" s="26"/>
      <c r="W61" s="26"/>
      <c r="X61" s="13"/>
      <c r="Y61" s="13"/>
      <c r="Z61"/>
      <c r="AA61"/>
      <c r="AB61" s="16"/>
      <c r="AC61" s="16"/>
      <c r="AD61" s="16"/>
      <c r="AE61" s="27"/>
      <c r="AF61"/>
      <c r="AG61" s="27"/>
      <c r="AH61" s="27"/>
      <c r="AM61" s="13"/>
    </row>
    <row r="62" spans="1:41" ht="17" customHeight="1">
      <c r="A62" s="90">
        <v>1179</v>
      </c>
      <c r="B62" s="460" t="s">
        <v>340</v>
      </c>
      <c r="C62" s="461">
        <v>1179</v>
      </c>
      <c r="D62" s="461" t="str">
        <f t="shared" si="4"/>
        <v>031179</v>
      </c>
      <c r="E62" s="22">
        <v>1113</v>
      </c>
      <c r="F62" s="21" t="s">
        <v>537</v>
      </c>
      <c r="G62" s="22">
        <v>1113</v>
      </c>
      <c r="H62" s="22" t="str">
        <f t="shared" si="1"/>
        <v>031113</v>
      </c>
      <c r="I62" s="352">
        <v>1251</v>
      </c>
      <c r="J62" s="353" t="s">
        <v>119</v>
      </c>
      <c r="K62" s="352" t="str">
        <f t="shared" si="5"/>
        <v>031251</v>
      </c>
      <c r="O62" s="90">
        <v>1179</v>
      </c>
      <c r="P62" s="91" t="s">
        <v>340</v>
      </c>
      <c r="Q62" s="90">
        <v>1179</v>
      </c>
      <c r="R62" s="13" t="s">
        <v>805</v>
      </c>
      <c r="S62" s="13"/>
      <c r="T62" s="224"/>
      <c r="U62" s="26"/>
      <c r="V62" s="26"/>
      <c r="W62" s="26"/>
      <c r="X62" s="13"/>
      <c r="Y62" s="13"/>
      <c r="Z62"/>
      <c r="AA62"/>
      <c r="AB62" s="16"/>
      <c r="AC62" s="16"/>
      <c r="AD62" s="16"/>
      <c r="AE62" s="27"/>
      <c r="AF62"/>
      <c r="AG62" s="27"/>
      <c r="AH62" s="27"/>
      <c r="AI62" s="13"/>
      <c r="AJ62" s="13"/>
      <c r="AK62" s="13"/>
      <c r="AL62" s="13"/>
      <c r="AM62" s="13"/>
    </row>
    <row r="63" spans="1:41" ht="17" customHeight="1">
      <c r="A63" s="90">
        <v>1180</v>
      </c>
      <c r="B63" s="460" t="s">
        <v>342</v>
      </c>
      <c r="C63" s="461">
        <v>1180</v>
      </c>
      <c r="D63" s="461" t="str">
        <f t="shared" si="4"/>
        <v>031180</v>
      </c>
      <c r="E63" s="22">
        <v>1114</v>
      </c>
      <c r="F63" s="21" t="s">
        <v>538</v>
      </c>
      <c r="G63" s="22">
        <v>1114</v>
      </c>
      <c r="H63" s="22" t="str">
        <f t="shared" si="1"/>
        <v>031114</v>
      </c>
      <c r="I63" s="352">
        <v>1252</v>
      </c>
      <c r="J63" s="353" t="s">
        <v>125</v>
      </c>
      <c r="K63" s="352" t="str">
        <f t="shared" si="5"/>
        <v>031252</v>
      </c>
      <c r="O63" s="90">
        <v>1180</v>
      </c>
      <c r="P63" s="91" t="s">
        <v>342</v>
      </c>
      <c r="Q63" s="90">
        <v>1180</v>
      </c>
      <c r="R63" s="13" t="s">
        <v>798</v>
      </c>
      <c r="S63" s="13"/>
      <c r="T63" s="224"/>
      <c r="U63" s="26"/>
      <c r="V63" s="26"/>
      <c r="W63" s="26"/>
      <c r="X63" s="13"/>
      <c r="Y63" s="13"/>
      <c r="Z63"/>
      <c r="AA63"/>
      <c r="AB63" s="16"/>
      <c r="AC63" s="16"/>
      <c r="AD63" s="16"/>
      <c r="AE63" s="27"/>
      <c r="AF63"/>
      <c r="AG63" s="27"/>
      <c r="AH63" s="27"/>
    </row>
    <row r="64" spans="1:41" ht="17" customHeight="1">
      <c r="A64" s="90">
        <v>1181</v>
      </c>
      <c r="B64" s="460" t="s">
        <v>344</v>
      </c>
      <c r="C64" s="461">
        <v>1181</v>
      </c>
      <c r="D64" s="461" t="str">
        <f t="shared" si="4"/>
        <v>031181</v>
      </c>
      <c r="E64" s="22">
        <v>1115</v>
      </c>
      <c r="F64" s="21" t="s">
        <v>341</v>
      </c>
      <c r="G64" s="22">
        <v>1115</v>
      </c>
      <c r="H64" s="22" t="str">
        <f t="shared" si="1"/>
        <v>031115</v>
      </c>
      <c r="I64" s="352">
        <v>1253</v>
      </c>
      <c r="J64" s="353" t="s">
        <v>129</v>
      </c>
      <c r="K64" s="352" t="str">
        <f t="shared" si="5"/>
        <v>031253</v>
      </c>
      <c r="O64" s="90">
        <v>1181</v>
      </c>
      <c r="P64" s="91" t="s">
        <v>344</v>
      </c>
      <c r="Q64" s="90">
        <v>1181</v>
      </c>
      <c r="R64" s="13" t="s">
        <v>826</v>
      </c>
      <c r="S64" s="13"/>
      <c r="T64" s="224"/>
      <c r="U64" s="26"/>
      <c r="V64" s="26"/>
      <c r="W64" s="26"/>
      <c r="X64" s="13"/>
      <c r="Y64" s="13"/>
      <c r="Z64"/>
      <c r="AA64"/>
      <c r="AB64" s="16"/>
      <c r="AC64" s="16"/>
      <c r="AD64" s="16"/>
      <c r="AE64" s="27"/>
      <c r="AF64"/>
      <c r="AG64" s="27"/>
      <c r="AH64" s="27"/>
    </row>
    <row r="65" spans="1:34" ht="17" customHeight="1">
      <c r="A65" s="90">
        <v>1182</v>
      </c>
      <c r="B65" s="761" t="s">
        <v>3601</v>
      </c>
      <c r="C65" s="461">
        <v>1182</v>
      </c>
      <c r="D65" s="461" t="str">
        <f t="shared" si="4"/>
        <v>031182</v>
      </c>
      <c r="E65" s="22">
        <v>1116</v>
      </c>
      <c r="F65" s="21" t="s">
        <v>343</v>
      </c>
      <c r="G65" s="22">
        <v>1116</v>
      </c>
      <c r="H65" s="22" t="str">
        <f t="shared" si="1"/>
        <v>031116</v>
      </c>
      <c r="I65" s="352">
        <v>1254</v>
      </c>
      <c r="J65" s="353" t="s">
        <v>134</v>
      </c>
      <c r="K65" s="352" t="str">
        <f t="shared" si="5"/>
        <v>031254</v>
      </c>
      <c r="O65" s="90">
        <v>1182</v>
      </c>
      <c r="P65" s="91" t="s">
        <v>346</v>
      </c>
      <c r="Q65" s="90">
        <v>1182</v>
      </c>
      <c r="R65" s="13" t="s">
        <v>796</v>
      </c>
      <c r="S65" s="13"/>
      <c r="T65" s="224"/>
      <c r="U65" s="26"/>
      <c r="V65" s="26"/>
      <c r="W65" s="26"/>
      <c r="X65" s="13"/>
      <c r="Y65" s="13"/>
      <c r="Z65"/>
      <c r="AA65"/>
      <c r="AB65" s="16"/>
      <c r="AC65" s="16"/>
      <c r="AD65" s="16"/>
      <c r="AE65" s="27"/>
      <c r="AF65"/>
      <c r="AG65" s="27"/>
      <c r="AH65" s="27"/>
    </row>
    <row r="66" spans="1:34" ht="17" customHeight="1">
      <c r="A66" s="90">
        <v>1183</v>
      </c>
      <c r="B66" s="460" t="s">
        <v>348</v>
      </c>
      <c r="C66" s="461">
        <v>1183</v>
      </c>
      <c r="D66" s="461" t="str">
        <f t="shared" si="4"/>
        <v>031183</v>
      </c>
      <c r="E66" s="22">
        <v>1117</v>
      </c>
      <c r="F66" s="21" t="s">
        <v>345</v>
      </c>
      <c r="G66" s="22">
        <v>1117</v>
      </c>
      <c r="H66" s="22" t="str">
        <f t="shared" si="1"/>
        <v>031117</v>
      </c>
      <c r="I66" s="352">
        <v>1255</v>
      </c>
      <c r="J66" s="353" t="s">
        <v>138</v>
      </c>
      <c r="K66" s="352" t="str">
        <f t="shared" si="5"/>
        <v>031255</v>
      </c>
      <c r="O66" s="90">
        <v>1183</v>
      </c>
      <c r="P66" s="91" t="s">
        <v>348</v>
      </c>
      <c r="Q66" s="90">
        <v>1183</v>
      </c>
      <c r="R66" s="13" t="s">
        <v>827</v>
      </c>
      <c r="S66" s="13"/>
      <c r="T66" s="224"/>
      <c r="U66" s="26"/>
      <c r="V66" s="26"/>
      <c r="W66" s="26"/>
      <c r="X66" s="13"/>
      <c r="Y66" s="13"/>
      <c r="Z66"/>
      <c r="AA66"/>
      <c r="AB66" s="16"/>
      <c r="AC66" s="16"/>
      <c r="AD66" s="16"/>
      <c r="AE66" s="27"/>
      <c r="AF66"/>
      <c r="AG66" s="27"/>
      <c r="AH66" s="27"/>
    </row>
    <row r="67" spans="1:34" ht="17" customHeight="1">
      <c r="A67" s="90">
        <v>1184</v>
      </c>
      <c r="B67" s="460" t="s">
        <v>349</v>
      </c>
      <c r="C67" s="461">
        <v>1184</v>
      </c>
      <c r="D67" s="461" t="str">
        <f t="shared" ref="D67:D98" si="6">CONCATENATE("03",A67)</f>
        <v>031184</v>
      </c>
      <c r="E67" s="22">
        <v>1118</v>
      </c>
      <c r="F67" s="21" t="s">
        <v>347</v>
      </c>
      <c r="G67" s="22">
        <v>1118</v>
      </c>
      <c r="H67" s="22" t="str">
        <f t="shared" si="1"/>
        <v>031118</v>
      </c>
      <c r="I67" s="352">
        <v>1256</v>
      </c>
      <c r="J67" s="353" t="s">
        <v>142</v>
      </c>
      <c r="K67" s="352" t="str">
        <f t="shared" si="5"/>
        <v>031256</v>
      </c>
      <c r="O67" s="90">
        <v>1184</v>
      </c>
      <c r="P67" s="91" t="s">
        <v>349</v>
      </c>
      <c r="Q67" s="90">
        <v>1184</v>
      </c>
      <c r="R67" s="13" t="s">
        <v>812</v>
      </c>
      <c r="S67" s="13"/>
      <c r="T67" s="224"/>
      <c r="U67" s="26"/>
      <c r="V67" s="26"/>
      <c r="W67" s="26"/>
      <c r="X67" s="13"/>
      <c r="Y67" s="13"/>
      <c r="Z67"/>
      <c r="AA67"/>
      <c r="AB67" s="16"/>
      <c r="AC67" s="16"/>
      <c r="AD67" s="16"/>
      <c r="AE67" s="27"/>
      <c r="AF67"/>
      <c r="AG67" s="27"/>
      <c r="AH67" s="27"/>
    </row>
    <row r="68" spans="1:34" ht="17" customHeight="1">
      <c r="A68" s="90">
        <v>1185</v>
      </c>
      <c r="B68" s="460" t="s">
        <v>350</v>
      </c>
      <c r="C68" s="461">
        <v>1185</v>
      </c>
      <c r="D68" s="461" t="str">
        <f t="shared" si="6"/>
        <v>031185</v>
      </c>
      <c r="E68" s="22">
        <v>1119</v>
      </c>
      <c r="F68" s="21" t="s">
        <v>86</v>
      </c>
      <c r="G68" s="22">
        <v>1119</v>
      </c>
      <c r="H68" s="22" t="str">
        <f t="shared" ref="H68:H72" si="7">CONCATENATE("03",E68)</f>
        <v>031119</v>
      </c>
      <c r="I68" s="352">
        <v>1257</v>
      </c>
      <c r="J68" s="353" t="s">
        <v>147</v>
      </c>
      <c r="K68" s="352" t="str">
        <f t="shared" si="5"/>
        <v>031257</v>
      </c>
      <c r="O68" s="90">
        <v>1185</v>
      </c>
      <c r="P68" s="91" t="s">
        <v>350</v>
      </c>
      <c r="Q68" s="90">
        <v>1185</v>
      </c>
      <c r="R68" s="13" t="s">
        <v>777</v>
      </c>
      <c r="S68" s="13"/>
      <c r="T68" s="224"/>
      <c r="U68" s="26"/>
      <c r="V68" s="26"/>
      <c r="W68" s="26"/>
      <c r="X68" s="13"/>
      <c r="Y68" s="13"/>
      <c r="Z68"/>
      <c r="AA68"/>
      <c r="AB68" s="16"/>
      <c r="AC68" s="16"/>
      <c r="AD68" s="16"/>
      <c r="AE68" s="27"/>
      <c r="AF68"/>
      <c r="AG68" s="27"/>
      <c r="AH68" s="27"/>
    </row>
    <row r="69" spans="1:34" ht="17" customHeight="1">
      <c r="A69" s="90">
        <v>1186</v>
      </c>
      <c r="B69" s="460" t="s">
        <v>953</v>
      </c>
      <c r="C69" s="461">
        <v>1186</v>
      </c>
      <c r="D69" s="461" t="str">
        <f t="shared" si="6"/>
        <v>031186</v>
      </c>
      <c r="E69" s="20" t="s">
        <v>577</v>
      </c>
      <c r="F69" s="23" t="s">
        <v>578</v>
      </c>
      <c r="G69" s="20" t="s">
        <v>577</v>
      </c>
      <c r="H69" s="346" t="str">
        <f t="shared" si="7"/>
        <v>031700</v>
      </c>
      <c r="I69" s="352">
        <v>1258</v>
      </c>
      <c r="J69" s="353" t="s">
        <v>151</v>
      </c>
      <c r="K69" s="352" t="str">
        <f t="shared" si="5"/>
        <v>031258</v>
      </c>
      <c r="O69" s="90">
        <v>1186</v>
      </c>
      <c r="P69" s="91" t="s">
        <v>1421</v>
      </c>
      <c r="Q69" s="90">
        <v>1186</v>
      </c>
      <c r="R69" s="13" t="s">
        <v>797</v>
      </c>
      <c r="S69" s="13"/>
      <c r="T69" s="224"/>
      <c r="U69" s="26"/>
      <c r="V69" s="26"/>
      <c r="W69" s="26"/>
      <c r="X69" s="13"/>
      <c r="Y69" s="13"/>
      <c r="Z69"/>
      <c r="AA69"/>
      <c r="AB69" s="16"/>
      <c r="AC69" s="16"/>
      <c r="AD69" s="16"/>
      <c r="AE69" s="27"/>
      <c r="AF69"/>
      <c r="AG69" s="27"/>
      <c r="AH69" s="27"/>
    </row>
    <row r="70" spans="1:34" ht="17" customHeight="1">
      <c r="A70" s="90">
        <v>1187</v>
      </c>
      <c r="B70" s="460" t="s">
        <v>3608</v>
      </c>
      <c r="C70" s="461">
        <v>1187</v>
      </c>
      <c r="D70" s="461" t="str">
        <f t="shared" si="6"/>
        <v>031187</v>
      </c>
      <c r="E70" s="20" t="s">
        <v>579</v>
      </c>
      <c r="F70" s="23" t="s">
        <v>581</v>
      </c>
      <c r="G70" s="20" t="s">
        <v>579</v>
      </c>
      <c r="H70" s="346" t="str">
        <f t="shared" si="7"/>
        <v>031701</v>
      </c>
      <c r="I70" s="352">
        <v>1259</v>
      </c>
      <c r="J70" s="353" t="s">
        <v>157</v>
      </c>
      <c r="K70" s="352" t="str">
        <f t="shared" si="5"/>
        <v>031259</v>
      </c>
      <c r="O70" s="90">
        <v>1187</v>
      </c>
      <c r="P70" s="91" t="s">
        <v>351</v>
      </c>
      <c r="Q70" s="90">
        <v>1187</v>
      </c>
      <c r="R70" s="13" t="s">
        <v>837</v>
      </c>
      <c r="S70" s="13"/>
      <c r="T70" s="224"/>
      <c r="U70" s="26"/>
      <c r="V70" s="26"/>
      <c r="W70" s="26"/>
      <c r="X70" s="13"/>
      <c r="Y70" s="13"/>
      <c r="Z70"/>
      <c r="AA70"/>
      <c r="AB70" s="16"/>
      <c r="AC70" s="16"/>
      <c r="AD70" s="16"/>
      <c r="AE70" s="27"/>
      <c r="AF70"/>
      <c r="AG70" s="27"/>
      <c r="AH70" s="27"/>
    </row>
    <row r="71" spans="1:34" ht="17" customHeight="1">
      <c r="A71" s="90">
        <v>1188</v>
      </c>
      <c r="B71" s="460" t="s">
        <v>352</v>
      </c>
      <c r="C71" s="461">
        <v>1188</v>
      </c>
      <c r="D71" s="461" t="str">
        <f t="shared" si="6"/>
        <v>031188</v>
      </c>
      <c r="E71" s="20" t="s">
        <v>580</v>
      </c>
      <c r="F71" s="23" t="s">
        <v>582</v>
      </c>
      <c r="G71" s="20" t="s">
        <v>580</v>
      </c>
      <c r="H71" s="346" t="str">
        <f t="shared" si="7"/>
        <v>031702</v>
      </c>
      <c r="I71" s="352">
        <v>1260</v>
      </c>
      <c r="J71" s="353" t="s">
        <v>162</v>
      </c>
      <c r="K71" s="352" t="str">
        <f t="shared" si="5"/>
        <v>031260</v>
      </c>
      <c r="O71" s="90">
        <v>1188</v>
      </c>
      <c r="P71" s="91" t="s">
        <v>352</v>
      </c>
      <c r="Q71" s="90">
        <v>1188</v>
      </c>
      <c r="R71" s="13" t="s">
        <v>831</v>
      </c>
      <c r="S71" s="13"/>
      <c r="T71" s="224"/>
      <c r="U71" s="26"/>
      <c r="V71" s="26"/>
      <c r="W71" s="26"/>
      <c r="X71" s="13"/>
      <c r="Y71" s="13"/>
      <c r="Z71"/>
      <c r="AA71"/>
      <c r="AB71" s="16"/>
      <c r="AC71" s="16"/>
      <c r="AD71" s="16"/>
      <c r="AE71" s="27"/>
      <c r="AF71"/>
      <c r="AG71" s="27"/>
      <c r="AH71" s="27"/>
    </row>
    <row r="72" spans="1:34" ht="17" customHeight="1">
      <c r="A72" s="90">
        <v>1189</v>
      </c>
      <c r="B72" s="460" t="s">
        <v>353</v>
      </c>
      <c r="C72" s="461">
        <v>1189</v>
      </c>
      <c r="D72" s="461" t="str">
        <f t="shared" si="6"/>
        <v>031189</v>
      </c>
      <c r="E72" s="20" t="s">
        <v>602</v>
      </c>
      <c r="F72" s="23" t="s">
        <v>583</v>
      </c>
      <c r="G72" s="20" t="s">
        <v>602</v>
      </c>
      <c r="H72" s="346" t="str">
        <f t="shared" si="7"/>
        <v>031703</v>
      </c>
      <c r="I72" s="352">
        <v>1261</v>
      </c>
      <c r="J72" s="353" t="s">
        <v>167</v>
      </c>
      <c r="K72" s="352" t="str">
        <f t="shared" si="5"/>
        <v>031261</v>
      </c>
      <c r="O72" s="90">
        <v>1189</v>
      </c>
      <c r="P72" s="91" t="s">
        <v>353</v>
      </c>
      <c r="Q72" s="90">
        <v>1189</v>
      </c>
      <c r="R72" s="13" t="s">
        <v>809</v>
      </c>
      <c r="S72" s="13"/>
      <c r="T72" s="224"/>
      <c r="U72" s="26"/>
      <c r="V72" s="26"/>
      <c r="W72" s="26"/>
      <c r="X72" s="13"/>
      <c r="Y72" s="13"/>
      <c r="Z72"/>
      <c r="AA72"/>
      <c r="AB72" s="16"/>
      <c r="AC72" s="16"/>
      <c r="AD72" s="16"/>
      <c r="AE72" s="27"/>
      <c r="AF72"/>
      <c r="AG72" s="27"/>
      <c r="AH72" s="27"/>
    </row>
    <row r="73" spans="1:34" ht="17" customHeight="1">
      <c r="A73" s="90">
        <v>1190</v>
      </c>
      <c r="B73" s="460" t="s">
        <v>354</v>
      </c>
      <c r="C73" s="461">
        <v>1190</v>
      </c>
      <c r="D73" s="461" t="str">
        <f t="shared" si="6"/>
        <v>031190</v>
      </c>
      <c r="E73" s="20"/>
      <c r="F73" s="23" t="s">
        <v>584</v>
      </c>
      <c r="G73" s="23"/>
      <c r="H73" s="20"/>
      <c r="I73" s="352">
        <v>1262</v>
      </c>
      <c r="J73" s="353" t="s">
        <v>173</v>
      </c>
      <c r="K73" s="352" t="str">
        <f t="shared" si="5"/>
        <v>031262</v>
      </c>
      <c r="O73" s="90">
        <v>1190</v>
      </c>
      <c r="P73" s="91" t="s">
        <v>354</v>
      </c>
      <c r="Q73" s="90">
        <v>1190</v>
      </c>
      <c r="R73" s="13" t="s">
        <v>853</v>
      </c>
      <c r="S73" s="13"/>
      <c r="T73" s="224"/>
      <c r="U73" s="26"/>
      <c r="V73" s="26"/>
      <c r="W73" s="26"/>
      <c r="X73" s="13"/>
      <c r="Y73" s="13"/>
      <c r="Z73"/>
      <c r="AA73"/>
      <c r="AB73" s="16"/>
      <c r="AC73" s="16"/>
      <c r="AD73" s="16"/>
      <c r="AE73" s="27"/>
      <c r="AF73"/>
      <c r="AG73" s="27"/>
      <c r="AH73" s="27"/>
    </row>
    <row r="74" spans="1:34" ht="17" customHeight="1">
      <c r="A74" s="90">
        <v>1191</v>
      </c>
      <c r="B74" s="460" t="s">
        <v>355</v>
      </c>
      <c r="C74" s="461">
        <v>1191</v>
      </c>
      <c r="D74" s="461" t="str">
        <f t="shared" si="6"/>
        <v>031191</v>
      </c>
      <c r="E74" s="20"/>
      <c r="F74" s="23" t="s">
        <v>585</v>
      </c>
      <c r="G74" s="23"/>
      <c r="H74" s="20"/>
      <c r="I74" s="352">
        <v>1263</v>
      </c>
      <c r="J74" s="353" t="s">
        <v>179</v>
      </c>
      <c r="K74" s="352" t="str">
        <f t="shared" si="5"/>
        <v>031263</v>
      </c>
      <c r="O74" s="90">
        <v>1191</v>
      </c>
      <c r="P74" s="91" t="s">
        <v>355</v>
      </c>
      <c r="Q74" s="90">
        <v>1191</v>
      </c>
      <c r="R74" s="13" t="s">
        <v>801</v>
      </c>
      <c r="S74" s="13"/>
      <c r="T74" s="224"/>
      <c r="U74" s="26"/>
      <c r="V74" s="26"/>
      <c r="W74" s="26"/>
      <c r="X74" s="13"/>
      <c r="Y74" s="13"/>
      <c r="Z74"/>
      <c r="AA74"/>
      <c r="AB74" s="16"/>
      <c r="AC74" s="16"/>
      <c r="AD74" s="16"/>
      <c r="AE74" s="27"/>
      <c r="AF74"/>
      <c r="AG74" s="27"/>
      <c r="AH74" s="27"/>
    </row>
    <row r="75" spans="1:34" ht="17" customHeight="1">
      <c r="A75" s="90">
        <v>1192</v>
      </c>
      <c r="B75" s="761" t="s">
        <v>6626</v>
      </c>
      <c r="C75" s="461">
        <v>1192</v>
      </c>
      <c r="D75" s="461" t="str">
        <f t="shared" si="6"/>
        <v>031192</v>
      </c>
      <c r="E75" s="20"/>
      <c r="F75" s="23" t="s">
        <v>586</v>
      </c>
      <c r="G75" s="23"/>
      <c r="H75" s="20"/>
      <c r="I75" s="352">
        <v>1264</v>
      </c>
      <c r="J75" s="353" t="s">
        <v>185</v>
      </c>
      <c r="K75" s="352" t="str">
        <f t="shared" si="5"/>
        <v>031264</v>
      </c>
      <c r="O75" s="90">
        <v>1192</v>
      </c>
      <c r="P75" s="91" t="s">
        <v>356</v>
      </c>
      <c r="Q75" s="90">
        <v>1192</v>
      </c>
      <c r="R75" s="13" t="s">
        <v>1422</v>
      </c>
      <c r="S75" s="13"/>
      <c r="T75" s="224"/>
      <c r="U75" s="26"/>
      <c r="V75" s="26"/>
      <c r="W75" s="26"/>
      <c r="X75" s="13"/>
      <c r="Y75" s="13"/>
      <c r="Z75"/>
      <c r="AA75"/>
      <c r="AB75" s="16"/>
      <c r="AC75" s="16"/>
      <c r="AD75" s="16"/>
      <c r="AE75" s="27"/>
      <c r="AF75"/>
      <c r="AG75" s="27"/>
      <c r="AH75" s="27"/>
    </row>
    <row r="76" spans="1:34" ht="17" customHeight="1">
      <c r="A76" s="90">
        <v>1193</v>
      </c>
      <c r="B76" s="460" t="s">
        <v>357</v>
      </c>
      <c r="C76" s="461">
        <v>1193</v>
      </c>
      <c r="D76" s="461" t="str">
        <f t="shared" si="6"/>
        <v>031193</v>
      </c>
      <c r="E76" s="20"/>
      <c r="F76" s="23" t="s">
        <v>587</v>
      </c>
      <c r="G76" s="23"/>
      <c r="H76" s="20"/>
      <c r="I76" s="352">
        <v>1265</v>
      </c>
      <c r="J76" s="353" t="s">
        <v>191</v>
      </c>
      <c r="K76" s="352" t="str">
        <f t="shared" si="5"/>
        <v>031265</v>
      </c>
      <c r="O76" s="90">
        <v>1193</v>
      </c>
      <c r="P76" s="91" t="s">
        <v>357</v>
      </c>
      <c r="Q76" s="90">
        <v>1193</v>
      </c>
      <c r="R76" s="13" t="s">
        <v>760</v>
      </c>
      <c r="S76" s="13"/>
      <c r="T76" s="224"/>
      <c r="U76" s="26"/>
      <c r="V76" s="26"/>
      <c r="W76" s="26"/>
      <c r="X76" s="13"/>
      <c r="Y76" s="13"/>
      <c r="Z76"/>
      <c r="AA76"/>
      <c r="AB76" s="16"/>
      <c r="AC76" s="16"/>
      <c r="AD76" s="16"/>
      <c r="AE76" s="27"/>
      <c r="AF76"/>
      <c r="AG76" s="27"/>
      <c r="AH76" s="27"/>
    </row>
    <row r="77" spans="1:34" ht="17" customHeight="1">
      <c r="A77" s="90">
        <v>1194</v>
      </c>
      <c r="B77" s="460" t="s">
        <v>358</v>
      </c>
      <c r="C77" s="461">
        <v>1194</v>
      </c>
      <c r="D77" s="461" t="str">
        <f t="shared" si="6"/>
        <v>031194</v>
      </c>
      <c r="E77" s="20"/>
      <c r="F77" s="23" t="s">
        <v>588</v>
      </c>
      <c r="G77" s="23"/>
      <c r="H77" s="20"/>
      <c r="I77" s="352">
        <v>1266</v>
      </c>
      <c r="J77" s="353" t="s">
        <v>195</v>
      </c>
      <c r="K77" s="352" t="str">
        <f t="shared" si="5"/>
        <v>031266</v>
      </c>
      <c r="O77" s="90">
        <v>1194</v>
      </c>
      <c r="P77" s="91" t="s">
        <v>358</v>
      </c>
      <c r="Q77" s="90">
        <v>1194</v>
      </c>
      <c r="R77" s="13" t="s">
        <v>858</v>
      </c>
      <c r="S77" s="13"/>
      <c r="T77" s="224"/>
      <c r="U77" s="26"/>
      <c r="V77" s="26"/>
      <c r="W77" s="26"/>
      <c r="X77" s="13"/>
      <c r="Y77" s="13"/>
      <c r="Z77"/>
      <c r="AA77"/>
      <c r="AB77" s="16"/>
      <c r="AC77" s="16"/>
      <c r="AD77" s="16"/>
      <c r="AE77" s="27"/>
      <c r="AF77"/>
      <c r="AG77" s="27"/>
      <c r="AH77" s="27"/>
    </row>
    <row r="78" spans="1:34" ht="17" customHeight="1">
      <c r="A78" s="90">
        <v>1195</v>
      </c>
      <c r="B78" s="460" t="s">
        <v>359</v>
      </c>
      <c r="C78" s="461">
        <v>1195</v>
      </c>
      <c r="D78" s="461" t="str">
        <f t="shared" si="6"/>
        <v>031195</v>
      </c>
      <c r="E78" s="20"/>
      <c r="F78" s="23"/>
      <c r="G78" s="23"/>
      <c r="H78" s="20"/>
      <c r="I78" s="352">
        <v>1267</v>
      </c>
      <c r="J78" s="353" t="s">
        <v>199</v>
      </c>
      <c r="K78" s="352" t="str">
        <f t="shared" si="5"/>
        <v>031267</v>
      </c>
      <c r="O78" s="90">
        <v>1195</v>
      </c>
      <c r="P78" s="91" t="s">
        <v>359</v>
      </c>
      <c r="Q78" s="90">
        <v>1195</v>
      </c>
      <c r="R78" s="13" t="s">
        <v>781</v>
      </c>
      <c r="S78" s="13"/>
      <c r="T78" s="224"/>
      <c r="U78" s="26"/>
      <c r="V78" s="26"/>
      <c r="W78" s="26"/>
      <c r="X78" s="13"/>
      <c r="Y78" s="13"/>
      <c r="Z78"/>
      <c r="AA78"/>
      <c r="AB78" s="16"/>
      <c r="AC78" s="16"/>
      <c r="AD78" s="16"/>
      <c r="AE78" s="27"/>
      <c r="AF78"/>
      <c r="AG78" s="27"/>
      <c r="AH78" s="27"/>
    </row>
    <row r="79" spans="1:34" ht="17" customHeight="1">
      <c r="A79" s="90">
        <v>1196</v>
      </c>
      <c r="B79" s="460" t="s">
        <v>360</v>
      </c>
      <c r="C79" s="461">
        <v>1196</v>
      </c>
      <c r="D79" s="461" t="str">
        <f t="shared" si="6"/>
        <v>031196</v>
      </c>
      <c r="E79" s="20"/>
      <c r="F79" s="23"/>
      <c r="G79" s="23"/>
      <c r="H79" s="20"/>
      <c r="I79" s="352">
        <v>1268</v>
      </c>
      <c r="J79" s="353" t="s">
        <v>203</v>
      </c>
      <c r="K79" s="352" t="str">
        <f t="shared" si="5"/>
        <v>031268</v>
      </c>
      <c r="O79" s="90">
        <v>1196</v>
      </c>
      <c r="P79" s="91" t="s">
        <v>360</v>
      </c>
      <c r="Q79" s="90">
        <v>1196</v>
      </c>
      <c r="R79" s="13" t="s">
        <v>770</v>
      </c>
      <c r="S79" s="13"/>
      <c r="T79" s="224"/>
      <c r="U79" s="26"/>
      <c r="V79" s="26"/>
      <c r="W79" s="26"/>
      <c r="X79" s="13"/>
      <c r="Y79" s="13"/>
      <c r="Z79"/>
      <c r="AA79"/>
      <c r="AB79" s="16"/>
      <c r="AC79" s="16"/>
      <c r="AD79" s="16"/>
      <c r="AE79" s="27"/>
      <c r="AF79"/>
      <c r="AG79" s="27"/>
      <c r="AH79" s="27"/>
    </row>
    <row r="80" spans="1:34" ht="17" customHeight="1">
      <c r="A80" s="90">
        <v>1197</v>
      </c>
      <c r="B80" s="460" t="s">
        <v>361</v>
      </c>
      <c r="C80" s="461">
        <v>1197</v>
      </c>
      <c r="D80" s="461" t="str">
        <f t="shared" si="6"/>
        <v>031197</v>
      </c>
      <c r="E80" s="20"/>
      <c r="F80" s="358"/>
      <c r="G80" s="358"/>
      <c r="H80" s="20"/>
      <c r="I80" s="352">
        <v>1269</v>
      </c>
      <c r="J80" s="353" t="s">
        <v>207</v>
      </c>
      <c r="K80" s="352" t="str">
        <f t="shared" si="5"/>
        <v>031269</v>
      </c>
      <c r="O80" s="90">
        <v>1197</v>
      </c>
      <c r="P80" s="91" t="s">
        <v>361</v>
      </c>
      <c r="Q80" s="90">
        <v>1197</v>
      </c>
      <c r="R80" s="13" t="s">
        <v>765</v>
      </c>
      <c r="S80" s="13"/>
      <c r="T80" s="224"/>
      <c r="U80" s="26"/>
      <c r="V80" s="26"/>
      <c r="W80" s="26"/>
      <c r="X80" s="13"/>
      <c r="Y80" s="13"/>
      <c r="Z80"/>
      <c r="AA80"/>
      <c r="AB80" s="16"/>
      <c r="AC80" s="16"/>
      <c r="AD80" s="16"/>
      <c r="AE80" s="27"/>
      <c r="AF80"/>
      <c r="AG80" s="27"/>
      <c r="AH80" s="27"/>
    </row>
    <row r="81" spans="1:34" ht="17" customHeight="1">
      <c r="A81" s="90">
        <v>1198</v>
      </c>
      <c r="B81" s="460" t="s">
        <v>362</v>
      </c>
      <c r="C81" s="461">
        <v>1198</v>
      </c>
      <c r="D81" s="461" t="str">
        <f t="shared" si="6"/>
        <v>031198</v>
      </c>
      <c r="E81" s="356"/>
      <c r="F81" s="13"/>
      <c r="G81" s="13"/>
      <c r="H81" s="357"/>
      <c r="I81" s="352">
        <v>1270</v>
      </c>
      <c r="J81" s="353" t="s">
        <v>211</v>
      </c>
      <c r="K81" s="352" t="str">
        <f t="shared" si="5"/>
        <v>031270</v>
      </c>
      <c r="O81" s="90">
        <v>1198</v>
      </c>
      <c r="P81" s="91" t="s">
        <v>362</v>
      </c>
      <c r="Q81" s="90">
        <v>1198</v>
      </c>
      <c r="R81" s="13" t="s">
        <v>782</v>
      </c>
      <c r="S81" s="13"/>
      <c r="T81" s="224"/>
      <c r="U81" s="26"/>
      <c r="V81" s="26"/>
      <c r="W81" s="26"/>
      <c r="X81" s="13"/>
      <c r="Y81" s="13"/>
      <c r="Z81"/>
      <c r="AA81"/>
      <c r="AB81" s="16"/>
      <c r="AC81" s="16"/>
      <c r="AD81" s="16"/>
      <c r="AE81" s="27"/>
      <c r="AF81"/>
      <c r="AG81" s="27"/>
      <c r="AH81" s="27"/>
    </row>
    <row r="82" spans="1:34" ht="17" customHeight="1">
      <c r="A82" s="90">
        <v>1199</v>
      </c>
      <c r="B82" s="460" t="s">
        <v>363</v>
      </c>
      <c r="C82" s="461">
        <v>1199</v>
      </c>
      <c r="D82" s="461" t="str">
        <f t="shared" si="6"/>
        <v>031199</v>
      </c>
      <c r="E82" s="356"/>
      <c r="F82" s="13"/>
      <c r="G82" s="13"/>
      <c r="H82" s="357"/>
      <c r="I82" s="352">
        <v>1271</v>
      </c>
      <c r="J82" s="353" t="s">
        <v>215</v>
      </c>
      <c r="K82" s="352" t="str">
        <f t="shared" si="5"/>
        <v>031271</v>
      </c>
      <c r="O82" s="90">
        <v>1199</v>
      </c>
      <c r="P82" s="91" t="s">
        <v>363</v>
      </c>
      <c r="Q82" s="90">
        <v>1199</v>
      </c>
      <c r="R82" s="13" t="s">
        <v>816</v>
      </c>
      <c r="S82" s="13"/>
      <c r="T82" s="224"/>
      <c r="U82" s="26"/>
      <c r="V82" s="26"/>
      <c r="W82" s="26"/>
      <c r="X82" s="13"/>
      <c r="Y82" s="13"/>
      <c r="Z82"/>
      <c r="AA82"/>
      <c r="AB82" s="16"/>
      <c r="AC82" s="16"/>
      <c r="AD82" s="16"/>
      <c r="AE82" s="27"/>
      <c r="AF82"/>
      <c r="AG82" s="27"/>
      <c r="AH82" s="27"/>
    </row>
    <row r="83" spans="1:34" ht="17" customHeight="1">
      <c r="A83" s="90">
        <v>1200</v>
      </c>
      <c r="B83" s="460" t="s">
        <v>364</v>
      </c>
      <c r="C83" s="461">
        <v>1200</v>
      </c>
      <c r="D83" s="461" t="str">
        <f t="shared" si="6"/>
        <v>031200</v>
      </c>
      <c r="E83" s="356"/>
      <c r="F83" s="13"/>
      <c r="G83" s="13"/>
      <c r="H83" s="357"/>
      <c r="I83" s="352">
        <v>1272</v>
      </c>
      <c r="J83" s="353" t="s">
        <v>219</v>
      </c>
      <c r="K83" s="352" t="str">
        <f t="shared" si="5"/>
        <v>031272</v>
      </c>
      <c r="O83" s="90">
        <v>1200</v>
      </c>
      <c r="P83" s="91" t="s">
        <v>364</v>
      </c>
      <c r="Q83" s="90">
        <v>1200</v>
      </c>
      <c r="R83" s="13" t="s">
        <v>793</v>
      </c>
      <c r="S83" s="13"/>
      <c r="T83" s="224"/>
      <c r="U83" s="26"/>
      <c r="V83" s="26"/>
      <c r="W83" s="26"/>
      <c r="X83" s="13"/>
      <c r="Y83" s="13"/>
      <c r="Z83"/>
      <c r="AA83"/>
      <c r="AB83" s="16"/>
      <c r="AC83" s="16"/>
      <c r="AD83" s="16"/>
      <c r="AE83" s="27"/>
      <c r="AF83"/>
      <c r="AG83" s="27"/>
      <c r="AH83" s="27"/>
    </row>
    <row r="84" spans="1:34" ht="17" customHeight="1">
      <c r="A84" s="90">
        <v>1201</v>
      </c>
      <c r="B84" s="460" t="s">
        <v>365</v>
      </c>
      <c r="C84" s="461">
        <v>1201</v>
      </c>
      <c r="D84" s="461" t="str">
        <f t="shared" si="6"/>
        <v>031201</v>
      </c>
      <c r="E84" s="356"/>
      <c r="F84" s="13"/>
      <c r="G84" s="13"/>
      <c r="H84" s="357"/>
      <c r="I84" s="352">
        <v>1273</v>
      </c>
      <c r="J84" s="353" t="s">
        <v>223</v>
      </c>
      <c r="K84" s="352" t="str">
        <f t="shared" si="5"/>
        <v>031273</v>
      </c>
      <c r="O84" s="90">
        <v>1201</v>
      </c>
      <c r="P84" s="91" t="s">
        <v>365</v>
      </c>
      <c r="Q84" s="90">
        <v>1201</v>
      </c>
      <c r="R84" s="13" t="s">
        <v>824</v>
      </c>
      <c r="S84" s="13"/>
      <c r="T84" s="224"/>
      <c r="U84" s="26"/>
      <c r="V84" s="26"/>
      <c r="W84" s="26"/>
      <c r="X84" s="13"/>
      <c r="Y84" s="13"/>
      <c r="Z84"/>
      <c r="AA84"/>
      <c r="AB84" s="16"/>
      <c r="AC84" s="16"/>
      <c r="AD84" s="16"/>
      <c r="AE84" s="27"/>
      <c r="AF84"/>
      <c r="AG84" s="27"/>
      <c r="AH84" s="27"/>
    </row>
    <row r="85" spans="1:34" ht="17" customHeight="1">
      <c r="A85" s="90">
        <v>1202</v>
      </c>
      <c r="B85" s="460" t="s">
        <v>366</v>
      </c>
      <c r="C85" s="461">
        <v>1202</v>
      </c>
      <c r="D85" s="461" t="str">
        <f t="shared" si="6"/>
        <v>031202</v>
      </c>
      <c r="E85" s="356"/>
      <c r="F85" s="13"/>
      <c r="G85" s="13"/>
      <c r="H85" s="357"/>
      <c r="I85" s="352">
        <v>1274</v>
      </c>
      <c r="J85" s="353" t="s">
        <v>226</v>
      </c>
      <c r="K85" s="352" t="str">
        <f t="shared" si="5"/>
        <v>031274</v>
      </c>
      <c r="O85" s="90">
        <v>1202</v>
      </c>
      <c r="P85" s="91" t="s">
        <v>366</v>
      </c>
      <c r="Q85" s="90">
        <v>1202</v>
      </c>
      <c r="R85" s="13" t="s">
        <v>856</v>
      </c>
      <c r="S85" s="13"/>
      <c r="T85" s="224"/>
      <c r="U85" s="26"/>
      <c r="V85" s="26"/>
      <c r="W85" s="26"/>
      <c r="X85" s="13"/>
      <c r="Y85" s="13"/>
      <c r="Z85"/>
      <c r="AA85"/>
      <c r="AB85" s="16"/>
      <c r="AC85" s="16"/>
      <c r="AD85" s="16"/>
      <c r="AE85" s="27"/>
      <c r="AF85"/>
      <c r="AG85" s="27"/>
      <c r="AH85" s="27"/>
    </row>
    <row r="86" spans="1:34" ht="17" customHeight="1">
      <c r="A86" s="90">
        <v>1203</v>
      </c>
      <c r="B86" s="460" t="s">
        <v>367</v>
      </c>
      <c r="C86" s="461">
        <v>1203</v>
      </c>
      <c r="D86" s="461" t="str">
        <f t="shared" si="6"/>
        <v>031203</v>
      </c>
      <c r="E86" s="356"/>
      <c r="F86" s="13"/>
      <c r="G86" s="13"/>
      <c r="H86" s="357"/>
      <c r="I86" s="352">
        <v>1275</v>
      </c>
      <c r="J86" s="353" t="s">
        <v>230</v>
      </c>
      <c r="K86" s="352" t="str">
        <f t="shared" si="5"/>
        <v>031275</v>
      </c>
      <c r="O86" s="90">
        <v>1203</v>
      </c>
      <c r="P86" s="91" t="s">
        <v>367</v>
      </c>
      <c r="Q86" s="90">
        <v>1203</v>
      </c>
      <c r="R86" s="13" t="s">
        <v>875</v>
      </c>
      <c r="S86" s="13"/>
      <c r="T86" s="224"/>
      <c r="U86" s="26"/>
      <c r="V86" s="26"/>
      <c r="W86" s="26"/>
      <c r="X86" s="13"/>
      <c r="Y86" s="13"/>
      <c r="Z86"/>
      <c r="AA86"/>
      <c r="AB86" s="16"/>
      <c r="AC86" s="16"/>
      <c r="AD86" s="16"/>
      <c r="AE86" s="27"/>
      <c r="AF86"/>
      <c r="AG86" s="27"/>
      <c r="AH86" s="27"/>
    </row>
    <row r="87" spans="1:34" ht="17" customHeight="1">
      <c r="A87" s="90">
        <v>1204</v>
      </c>
      <c r="B87" s="460" t="s">
        <v>368</v>
      </c>
      <c r="C87" s="461">
        <v>1204</v>
      </c>
      <c r="D87" s="461" t="str">
        <f t="shared" si="6"/>
        <v>031204</v>
      </c>
      <c r="E87" s="356"/>
      <c r="F87" s="13"/>
      <c r="G87" s="13"/>
      <c r="H87" s="357"/>
      <c r="I87" s="352">
        <v>1276</v>
      </c>
      <c r="J87" s="353" t="s">
        <v>234</v>
      </c>
      <c r="K87" s="352" t="str">
        <f t="shared" si="5"/>
        <v>031276</v>
      </c>
      <c r="O87" s="90">
        <v>1204</v>
      </c>
      <c r="P87" s="91" t="s">
        <v>368</v>
      </c>
      <c r="Q87" s="90">
        <v>1204</v>
      </c>
      <c r="R87" s="13" t="s">
        <v>860</v>
      </c>
      <c r="S87" s="13"/>
      <c r="T87" s="224"/>
      <c r="U87" s="26"/>
      <c r="V87" s="26"/>
      <c r="W87" s="26"/>
      <c r="X87" s="13"/>
      <c r="Y87" s="13"/>
      <c r="Z87"/>
      <c r="AA87"/>
      <c r="AB87" s="16"/>
      <c r="AC87" s="16"/>
      <c r="AD87" s="16"/>
      <c r="AE87" s="27"/>
      <c r="AF87"/>
      <c r="AG87" s="27"/>
      <c r="AH87" s="27"/>
    </row>
    <row r="88" spans="1:34" ht="17" customHeight="1">
      <c r="A88" s="90">
        <v>1205</v>
      </c>
      <c r="B88" s="460" t="s">
        <v>369</v>
      </c>
      <c r="C88" s="461">
        <v>1205</v>
      </c>
      <c r="D88" s="461" t="str">
        <f t="shared" si="6"/>
        <v>031205</v>
      </c>
      <c r="E88" s="356"/>
      <c r="F88" s="13"/>
      <c r="G88" s="13"/>
      <c r="H88" s="357"/>
      <c r="I88" s="352">
        <v>1277</v>
      </c>
      <c r="J88" s="353" t="s">
        <v>238</v>
      </c>
      <c r="K88" s="352" t="str">
        <f t="shared" si="5"/>
        <v>031277</v>
      </c>
      <c r="O88" s="90">
        <v>1205</v>
      </c>
      <c r="P88" s="91" t="s">
        <v>369</v>
      </c>
      <c r="Q88" s="90">
        <v>1205</v>
      </c>
      <c r="R88" s="13" t="s">
        <v>771</v>
      </c>
      <c r="S88" s="13"/>
      <c r="T88" s="224"/>
      <c r="U88" s="26"/>
      <c r="V88" s="26"/>
      <c r="W88" s="26"/>
      <c r="X88" s="13"/>
      <c r="Y88" s="13"/>
      <c r="Z88"/>
      <c r="AA88"/>
      <c r="AB88" s="16"/>
      <c r="AC88" s="16"/>
      <c r="AD88" s="16"/>
      <c r="AE88" s="27"/>
      <c r="AF88"/>
      <c r="AG88" s="27"/>
      <c r="AH88" s="27"/>
    </row>
    <row r="89" spans="1:34" ht="17" customHeight="1">
      <c r="A89" s="90">
        <v>1206</v>
      </c>
      <c r="B89" s="460" t="s">
        <v>954</v>
      </c>
      <c r="C89" s="461">
        <v>1206</v>
      </c>
      <c r="D89" s="461" t="str">
        <f t="shared" si="6"/>
        <v>031206</v>
      </c>
      <c r="E89" s="356"/>
      <c r="F89" s="13"/>
      <c r="G89" s="13"/>
      <c r="H89" s="357"/>
      <c r="I89" s="352">
        <v>1278</v>
      </c>
      <c r="J89" s="353" t="s">
        <v>242</v>
      </c>
      <c r="K89" s="352" t="str">
        <f t="shared" si="5"/>
        <v>031278</v>
      </c>
      <c r="O89" s="90">
        <v>1206</v>
      </c>
      <c r="P89" s="91" t="s">
        <v>1423</v>
      </c>
      <c r="Q89" s="90">
        <v>1206</v>
      </c>
      <c r="R89" s="13" t="s">
        <v>804</v>
      </c>
      <c r="S89" s="13"/>
      <c r="T89" s="224"/>
      <c r="U89" s="26"/>
      <c r="V89" s="26"/>
      <c r="W89" s="26"/>
      <c r="X89" s="13"/>
      <c r="Y89" s="13"/>
      <c r="Z89"/>
      <c r="AA89"/>
      <c r="AB89" s="16"/>
      <c r="AC89" s="16"/>
      <c r="AD89" s="16"/>
      <c r="AE89" s="27"/>
      <c r="AF89"/>
      <c r="AG89" s="27"/>
      <c r="AH89" s="27"/>
    </row>
    <row r="90" spans="1:34" ht="17" customHeight="1">
      <c r="A90" s="90">
        <v>1207</v>
      </c>
      <c r="B90" s="460" t="s">
        <v>370</v>
      </c>
      <c r="C90" s="461">
        <v>1207</v>
      </c>
      <c r="D90" s="461" t="str">
        <f t="shared" si="6"/>
        <v>031207</v>
      </c>
      <c r="E90" s="356"/>
      <c r="F90" s="13"/>
      <c r="G90" s="13"/>
      <c r="H90" s="357"/>
      <c r="I90" s="352">
        <v>1279</v>
      </c>
      <c r="J90" s="353" t="s">
        <v>246</v>
      </c>
      <c r="K90" s="352" t="str">
        <f t="shared" si="5"/>
        <v>031279</v>
      </c>
      <c r="O90" s="90">
        <v>1207</v>
      </c>
      <c r="P90" s="91" t="s">
        <v>370</v>
      </c>
      <c r="Q90" s="90">
        <v>1207</v>
      </c>
      <c r="R90" s="13" t="s">
        <v>773</v>
      </c>
      <c r="S90" s="13"/>
      <c r="T90" s="224"/>
      <c r="U90" s="26"/>
      <c r="V90" s="26"/>
      <c r="W90" s="26"/>
      <c r="X90" s="13"/>
      <c r="Y90" s="13"/>
      <c r="Z90"/>
      <c r="AA90"/>
      <c r="AB90" s="16"/>
      <c r="AC90" s="16"/>
      <c r="AD90" s="16"/>
      <c r="AE90" s="27"/>
      <c r="AF90"/>
      <c r="AG90" s="27"/>
      <c r="AH90" s="27"/>
    </row>
    <row r="91" spans="1:34" ht="17" customHeight="1">
      <c r="A91" s="90">
        <v>1208</v>
      </c>
      <c r="B91" s="460" t="s">
        <v>371</v>
      </c>
      <c r="C91" s="461">
        <v>1208</v>
      </c>
      <c r="D91" s="461" t="str">
        <f t="shared" si="6"/>
        <v>031208</v>
      </c>
      <c r="E91" s="356"/>
      <c r="F91" s="13"/>
      <c r="G91" s="13"/>
      <c r="H91" s="357"/>
      <c r="I91" s="352">
        <v>1280</v>
      </c>
      <c r="J91" s="353" t="s">
        <v>250</v>
      </c>
      <c r="K91" s="352" t="str">
        <f t="shared" si="5"/>
        <v>031280</v>
      </c>
      <c r="O91" s="90">
        <v>1208</v>
      </c>
      <c r="P91" s="91" t="s">
        <v>371</v>
      </c>
      <c r="Q91" s="90">
        <v>1208</v>
      </c>
      <c r="R91" s="13" t="s">
        <v>1424</v>
      </c>
      <c r="S91" s="13"/>
      <c r="T91" s="224"/>
      <c r="U91" s="26"/>
      <c r="V91" s="26"/>
      <c r="W91" s="26"/>
      <c r="X91" s="13"/>
      <c r="Y91" s="13"/>
      <c r="Z91"/>
      <c r="AA91"/>
      <c r="AB91" s="16"/>
      <c r="AC91" s="16"/>
      <c r="AD91" s="16"/>
      <c r="AE91" s="27"/>
      <c r="AF91"/>
      <c r="AG91" s="27"/>
      <c r="AH91" s="27"/>
    </row>
    <row r="92" spans="1:34" ht="17" customHeight="1">
      <c r="A92" s="90">
        <v>1209</v>
      </c>
      <c r="B92" s="460" t="s">
        <v>372</v>
      </c>
      <c r="C92" s="461">
        <v>1209</v>
      </c>
      <c r="D92" s="461" t="str">
        <f t="shared" si="6"/>
        <v>031209</v>
      </c>
      <c r="E92" s="356"/>
      <c r="F92" s="13"/>
      <c r="G92" s="13"/>
      <c r="H92" s="357"/>
      <c r="I92" s="352">
        <v>1281</v>
      </c>
      <c r="J92" s="353" t="s">
        <v>254</v>
      </c>
      <c r="K92" s="352" t="str">
        <f t="shared" si="5"/>
        <v>031281</v>
      </c>
      <c r="O92" s="90">
        <v>1209</v>
      </c>
      <c r="P92" s="91" t="s">
        <v>372</v>
      </c>
      <c r="Q92" s="90">
        <v>1209</v>
      </c>
      <c r="R92" s="13" t="s">
        <v>838</v>
      </c>
      <c r="S92" s="13"/>
      <c r="T92" s="224"/>
      <c r="U92" s="26"/>
      <c r="V92" s="26"/>
      <c r="W92" s="26"/>
      <c r="X92" s="13"/>
      <c r="Y92" s="13"/>
      <c r="Z92"/>
      <c r="AA92"/>
      <c r="AB92" s="16"/>
      <c r="AC92" s="16"/>
      <c r="AD92" s="16"/>
      <c r="AE92" s="27"/>
      <c r="AF92"/>
      <c r="AG92" s="27"/>
      <c r="AH92" s="27"/>
    </row>
    <row r="93" spans="1:34" ht="17" customHeight="1">
      <c r="A93" s="90">
        <v>1210</v>
      </c>
      <c r="B93" s="460" t="s">
        <v>373</v>
      </c>
      <c r="C93" s="461">
        <v>1210</v>
      </c>
      <c r="D93" s="461" t="str">
        <f t="shared" si="6"/>
        <v>031210</v>
      </c>
      <c r="E93" s="356"/>
      <c r="F93" s="13"/>
      <c r="G93" s="13"/>
      <c r="H93" s="357"/>
      <c r="I93" s="352">
        <v>1282</v>
      </c>
      <c r="J93" s="353" t="s">
        <v>258</v>
      </c>
      <c r="K93" s="352" t="str">
        <f t="shared" si="5"/>
        <v>031282</v>
      </c>
      <c r="O93" s="90">
        <v>1210</v>
      </c>
      <c r="P93" s="91" t="s">
        <v>373</v>
      </c>
      <c r="Q93" s="90">
        <v>1210</v>
      </c>
      <c r="R93" s="13" t="s">
        <v>779</v>
      </c>
      <c r="S93" s="13"/>
      <c r="T93" s="224"/>
      <c r="U93" s="26"/>
      <c r="V93" s="26"/>
      <c r="W93" s="26"/>
      <c r="X93" s="13"/>
      <c r="Y93" s="13"/>
      <c r="Z93"/>
      <c r="AA93"/>
      <c r="AB93" s="16"/>
      <c r="AC93" s="16"/>
      <c r="AD93" s="16"/>
      <c r="AE93" s="27"/>
      <c r="AF93"/>
      <c r="AG93" s="27"/>
      <c r="AH93" s="27"/>
    </row>
    <row r="94" spans="1:34" ht="17" customHeight="1">
      <c r="A94" s="90">
        <v>1211</v>
      </c>
      <c r="B94" s="460" t="s">
        <v>374</v>
      </c>
      <c r="C94" s="461">
        <v>1211</v>
      </c>
      <c r="D94" s="461" t="str">
        <f t="shared" si="6"/>
        <v>031211</v>
      </c>
      <c r="E94" s="356"/>
      <c r="F94" s="13"/>
      <c r="G94" s="13"/>
      <c r="H94" s="357"/>
      <c r="I94" s="352">
        <v>1283</v>
      </c>
      <c r="J94" s="353" t="s">
        <v>262</v>
      </c>
      <c r="K94" s="352" t="str">
        <f t="shared" si="5"/>
        <v>031283</v>
      </c>
      <c r="O94" s="90">
        <v>1211</v>
      </c>
      <c r="P94" s="91" t="s">
        <v>374</v>
      </c>
      <c r="Q94" s="90">
        <v>1211</v>
      </c>
      <c r="R94" s="13" t="s">
        <v>780</v>
      </c>
      <c r="S94" s="13"/>
      <c r="T94" s="224"/>
      <c r="U94" s="26"/>
      <c r="V94" s="26"/>
      <c r="W94" s="26"/>
      <c r="X94" s="13"/>
      <c r="Y94" s="13"/>
      <c r="Z94"/>
      <c r="AA94"/>
      <c r="AB94" s="16"/>
      <c r="AC94" s="16"/>
      <c r="AD94" s="16"/>
      <c r="AE94" s="27"/>
      <c r="AF94"/>
      <c r="AG94" s="27"/>
      <c r="AH94" s="27"/>
    </row>
    <row r="95" spans="1:34" ht="17" customHeight="1">
      <c r="A95" s="90">
        <v>1212</v>
      </c>
      <c r="B95" s="460" t="s">
        <v>375</v>
      </c>
      <c r="C95" s="461">
        <v>1212</v>
      </c>
      <c r="D95" s="461" t="str">
        <f t="shared" si="6"/>
        <v>031212</v>
      </c>
      <c r="E95" s="356"/>
      <c r="F95" s="13"/>
      <c r="G95" s="13"/>
      <c r="H95" s="357"/>
      <c r="I95" s="352">
        <v>1284</v>
      </c>
      <c r="J95" s="353" t="s">
        <v>266</v>
      </c>
      <c r="K95" s="352" t="str">
        <f t="shared" si="5"/>
        <v>031284</v>
      </c>
      <c r="O95" s="90">
        <v>1212</v>
      </c>
      <c r="P95" s="91" t="s">
        <v>375</v>
      </c>
      <c r="Q95" s="90">
        <v>1212</v>
      </c>
      <c r="R95" s="13" t="s">
        <v>855</v>
      </c>
      <c r="S95" s="13"/>
      <c r="T95" s="224"/>
      <c r="U95" s="26"/>
      <c r="V95" s="26"/>
      <c r="W95" s="26"/>
      <c r="X95" s="13"/>
      <c r="Y95" s="13"/>
      <c r="Z95"/>
      <c r="AA95"/>
      <c r="AB95" s="16"/>
      <c r="AC95" s="16"/>
      <c r="AD95" s="16"/>
      <c r="AE95" s="27"/>
      <c r="AF95"/>
      <c r="AG95" s="27"/>
      <c r="AH95" s="27"/>
    </row>
    <row r="96" spans="1:34" ht="17" customHeight="1">
      <c r="A96" s="90">
        <v>1213</v>
      </c>
      <c r="B96" s="460" t="s">
        <v>376</v>
      </c>
      <c r="C96" s="461">
        <v>1213</v>
      </c>
      <c r="D96" s="461" t="str">
        <f t="shared" si="6"/>
        <v>031213</v>
      </c>
      <c r="E96" s="356"/>
      <c r="F96" s="13"/>
      <c r="G96" s="13"/>
      <c r="H96" s="357"/>
      <c r="I96" s="352">
        <v>1285</v>
      </c>
      <c r="J96" s="353" t="s">
        <v>270</v>
      </c>
      <c r="K96" s="352" t="str">
        <f t="shared" si="5"/>
        <v>031285</v>
      </c>
      <c r="O96" s="90">
        <v>1213</v>
      </c>
      <c r="P96" s="91" t="s">
        <v>376</v>
      </c>
      <c r="Q96" s="90">
        <v>1213</v>
      </c>
      <c r="R96" s="13" t="s">
        <v>833</v>
      </c>
      <c r="S96" s="13"/>
      <c r="T96" s="224"/>
      <c r="U96" s="26"/>
      <c r="V96" s="26"/>
      <c r="W96" s="26"/>
      <c r="X96" s="13"/>
      <c r="Y96" s="13"/>
      <c r="Z96"/>
      <c r="AA96"/>
      <c r="AB96" s="16"/>
      <c r="AC96" s="16"/>
      <c r="AD96" s="16"/>
      <c r="AE96" s="27"/>
      <c r="AF96"/>
      <c r="AG96" s="27"/>
      <c r="AH96" s="27"/>
    </row>
    <row r="97" spans="1:34" ht="17" customHeight="1">
      <c r="A97" s="90">
        <v>1214</v>
      </c>
      <c r="B97" s="460" t="s">
        <v>377</v>
      </c>
      <c r="C97" s="461">
        <v>1214</v>
      </c>
      <c r="D97" s="461" t="str">
        <f t="shared" si="6"/>
        <v>031214</v>
      </c>
      <c r="E97" s="356"/>
      <c r="F97" s="13"/>
      <c r="G97" s="13"/>
      <c r="H97" s="357"/>
      <c r="I97" s="352">
        <v>1286</v>
      </c>
      <c r="J97" s="353" t="s">
        <v>274</v>
      </c>
      <c r="K97" s="352" t="str">
        <f t="shared" si="5"/>
        <v>031286</v>
      </c>
      <c r="O97" s="90">
        <v>1214</v>
      </c>
      <c r="P97" s="91" t="s">
        <v>377</v>
      </c>
      <c r="Q97" s="90">
        <v>1214</v>
      </c>
      <c r="R97" s="13" t="s">
        <v>822</v>
      </c>
      <c r="S97" s="13"/>
      <c r="T97" s="224"/>
      <c r="U97" s="26"/>
      <c r="V97" s="26"/>
      <c r="W97" s="26"/>
      <c r="X97" s="13"/>
      <c r="Y97" s="13"/>
      <c r="Z97"/>
      <c r="AA97"/>
      <c r="AB97" s="16"/>
      <c r="AC97" s="16"/>
      <c r="AD97" s="16"/>
      <c r="AE97" s="27"/>
      <c r="AF97"/>
      <c r="AG97" s="27"/>
      <c r="AH97" s="27"/>
    </row>
    <row r="98" spans="1:34" ht="17" customHeight="1">
      <c r="A98" s="90">
        <v>1215</v>
      </c>
      <c r="B98" s="460" t="s">
        <v>378</v>
      </c>
      <c r="C98" s="461">
        <v>1215</v>
      </c>
      <c r="D98" s="461" t="str">
        <f t="shared" si="6"/>
        <v>031215</v>
      </c>
      <c r="E98" s="356"/>
      <c r="F98" s="13"/>
      <c r="G98" s="13"/>
      <c r="H98" s="357"/>
      <c r="I98" s="352">
        <v>1287</v>
      </c>
      <c r="J98" s="353" t="s">
        <v>278</v>
      </c>
      <c r="K98" s="352" t="str">
        <f t="shared" si="5"/>
        <v>031287</v>
      </c>
      <c r="O98" s="90">
        <v>1215</v>
      </c>
      <c r="P98" s="91" t="s">
        <v>378</v>
      </c>
      <c r="Q98" s="90">
        <v>1215</v>
      </c>
      <c r="R98" s="13" t="s">
        <v>776</v>
      </c>
      <c r="S98" s="13"/>
      <c r="T98" s="224"/>
      <c r="U98" s="26"/>
      <c r="V98" s="26"/>
      <c r="W98" s="26"/>
      <c r="X98" s="13"/>
      <c r="Y98" s="13"/>
      <c r="Z98"/>
      <c r="AA98"/>
      <c r="AB98" s="16"/>
      <c r="AC98" s="16"/>
      <c r="AD98" s="16"/>
      <c r="AE98" s="27"/>
      <c r="AF98"/>
      <c r="AG98" s="27"/>
      <c r="AH98" s="27"/>
    </row>
    <row r="99" spans="1:34" ht="17" customHeight="1">
      <c r="A99" s="90">
        <v>1216</v>
      </c>
      <c r="B99" s="460" t="s">
        <v>379</v>
      </c>
      <c r="C99" s="461">
        <v>1216</v>
      </c>
      <c r="D99" s="461" t="str">
        <f t="shared" ref="D99:D130" si="8">CONCATENATE("03",A99)</f>
        <v>031216</v>
      </c>
      <c r="E99" s="356"/>
      <c r="F99" s="13"/>
      <c r="G99" s="13"/>
      <c r="H99" s="357"/>
      <c r="I99" s="352">
        <v>1288</v>
      </c>
      <c r="J99" s="353" t="s">
        <v>282</v>
      </c>
      <c r="K99" s="352" t="str">
        <f t="shared" si="5"/>
        <v>031288</v>
      </c>
      <c r="O99" s="90">
        <v>1216</v>
      </c>
      <c r="P99" s="91" t="s">
        <v>379</v>
      </c>
      <c r="Q99" s="90">
        <v>1216</v>
      </c>
      <c r="R99" s="13" t="s">
        <v>876</v>
      </c>
      <c r="S99" s="13"/>
      <c r="T99" s="224"/>
      <c r="U99" s="26"/>
      <c r="V99" s="26"/>
      <c r="W99" s="26"/>
      <c r="X99" s="13"/>
      <c r="Y99" s="13"/>
      <c r="Z99"/>
      <c r="AA99"/>
      <c r="AB99" s="16"/>
      <c r="AC99" s="16"/>
      <c r="AD99" s="16"/>
      <c r="AE99" s="27"/>
      <c r="AF99"/>
      <c r="AG99" s="27"/>
      <c r="AH99" s="27"/>
    </row>
    <row r="100" spans="1:34" ht="17" customHeight="1">
      <c r="A100" s="90">
        <v>1217</v>
      </c>
      <c r="B100" s="460" t="s">
        <v>380</v>
      </c>
      <c r="C100" s="461">
        <v>1217</v>
      </c>
      <c r="D100" s="461" t="str">
        <f t="shared" si="8"/>
        <v>031217</v>
      </c>
      <c r="E100" s="356"/>
      <c r="F100" s="13"/>
      <c r="G100" s="13"/>
      <c r="H100" s="357"/>
      <c r="I100" s="352">
        <v>1289</v>
      </c>
      <c r="J100" s="353" t="s">
        <v>285</v>
      </c>
      <c r="K100" s="352" t="str">
        <f t="shared" si="5"/>
        <v>031289</v>
      </c>
      <c r="O100" s="90">
        <v>1217</v>
      </c>
      <c r="P100" s="91" t="s">
        <v>380</v>
      </c>
      <c r="Q100" s="90">
        <v>1217</v>
      </c>
      <c r="R100" s="13" t="s">
        <v>794</v>
      </c>
      <c r="S100" s="13"/>
      <c r="T100" s="224"/>
      <c r="U100" s="26"/>
      <c r="V100" s="26"/>
      <c r="W100" s="26"/>
      <c r="X100" s="13"/>
      <c r="Y100" s="13"/>
      <c r="Z100"/>
      <c r="AA100"/>
      <c r="AB100" s="16"/>
      <c r="AC100" s="16"/>
      <c r="AD100" s="16"/>
      <c r="AE100" s="27"/>
      <c r="AF100"/>
      <c r="AG100" s="27"/>
      <c r="AH100" s="27"/>
    </row>
    <row r="101" spans="1:34" ht="17" customHeight="1">
      <c r="A101" s="90">
        <v>1218</v>
      </c>
      <c r="B101" s="460" t="s">
        <v>381</v>
      </c>
      <c r="C101" s="461">
        <v>1218</v>
      </c>
      <c r="D101" s="461" t="str">
        <f t="shared" si="8"/>
        <v>031218</v>
      </c>
      <c r="E101" s="356"/>
      <c r="F101" s="13"/>
      <c r="G101" s="13"/>
      <c r="H101" s="357"/>
      <c r="I101" s="352">
        <v>1290</v>
      </c>
      <c r="J101" s="353" t="s">
        <v>289</v>
      </c>
      <c r="K101" s="352" t="str">
        <f t="shared" si="5"/>
        <v>031290</v>
      </c>
      <c r="M101" s="13"/>
      <c r="O101" s="90">
        <v>1218</v>
      </c>
      <c r="P101" s="91" t="s">
        <v>381</v>
      </c>
      <c r="Q101" s="90">
        <v>1218</v>
      </c>
      <c r="R101" s="13" t="s">
        <v>829</v>
      </c>
      <c r="S101" s="13"/>
      <c r="T101" s="224"/>
      <c r="U101" s="26"/>
      <c r="V101" s="26"/>
      <c r="W101" s="26"/>
      <c r="X101" s="13"/>
      <c r="Y101" s="13"/>
      <c r="Z101"/>
      <c r="AA101"/>
      <c r="AB101" s="16"/>
      <c r="AC101" s="16"/>
      <c r="AD101" s="16"/>
      <c r="AE101" s="27"/>
      <c r="AF101"/>
      <c r="AG101" s="27"/>
      <c r="AH101" s="27"/>
    </row>
    <row r="102" spans="1:34" ht="17" customHeight="1">
      <c r="A102" s="90">
        <v>1219</v>
      </c>
      <c r="B102" s="460" t="s">
        <v>382</v>
      </c>
      <c r="C102" s="461">
        <v>1219</v>
      </c>
      <c r="D102" s="461" t="str">
        <f t="shared" si="8"/>
        <v>031219</v>
      </c>
      <c r="E102" s="356"/>
      <c r="F102" s="13"/>
      <c r="G102" s="13"/>
      <c r="H102" s="357"/>
      <c r="I102" s="352">
        <v>1291</v>
      </c>
      <c r="J102" s="353" t="s">
        <v>293</v>
      </c>
      <c r="K102" s="352" t="str">
        <f t="shared" si="5"/>
        <v>031291</v>
      </c>
      <c r="M102" s="13"/>
      <c r="O102" s="90">
        <v>1219</v>
      </c>
      <c r="P102" s="91" t="s">
        <v>382</v>
      </c>
      <c r="Q102" s="90">
        <v>1219</v>
      </c>
      <c r="R102" s="13" t="s">
        <v>757</v>
      </c>
      <c r="S102" s="13"/>
      <c r="T102" s="224"/>
      <c r="U102" s="26"/>
      <c r="V102" s="26"/>
      <c r="W102" s="26"/>
      <c r="X102" s="13"/>
      <c r="Y102" s="13"/>
      <c r="Z102"/>
      <c r="AA102"/>
      <c r="AB102" s="16"/>
      <c r="AC102" s="16"/>
      <c r="AE102" s="27"/>
      <c r="AF102"/>
      <c r="AG102" s="27"/>
      <c r="AH102" s="27"/>
    </row>
    <row r="103" spans="1:34" ht="17" customHeight="1">
      <c r="A103" s="92">
        <v>1220</v>
      </c>
      <c r="B103" s="760" t="s">
        <v>3606</v>
      </c>
      <c r="C103" s="463">
        <v>1220</v>
      </c>
      <c r="D103" s="461" t="str">
        <f t="shared" si="8"/>
        <v>031220</v>
      </c>
      <c r="E103" s="356"/>
      <c r="F103" s="13"/>
      <c r="G103" s="13"/>
      <c r="H103" s="357"/>
      <c r="I103" s="352">
        <v>1292</v>
      </c>
      <c r="J103" s="353" t="s">
        <v>297</v>
      </c>
      <c r="K103" s="352" t="str">
        <f t="shared" si="5"/>
        <v>031292</v>
      </c>
      <c r="M103" s="13"/>
      <c r="O103" s="90">
        <v>1220</v>
      </c>
      <c r="P103" s="509" t="s">
        <v>417</v>
      </c>
      <c r="Q103" s="90">
        <v>1220</v>
      </c>
      <c r="R103" s="13" t="s">
        <v>877</v>
      </c>
      <c r="S103" s="13"/>
      <c r="T103" s="224"/>
      <c r="U103" s="26"/>
      <c r="V103" s="26"/>
      <c r="W103" s="26"/>
      <c r="X103" s="13"/>
      <c r="Y103" s="13"/>
      <c r="Z103"/>
      <c r="AA103"/>
      <c r="AE103" s="27"/>
      <c r="AF103"/>
      <c r="AG103" s="27"/>
      <c r="AH103" s="27"/>
    </row>
    <row r="104" spans="1:34">
      <c r="A104" s="92">
        <v>1221</v>
      </c>
      <c r="B104" s="462" t="s">
        <v>418</v>
      </c>
      <c r="C104" s="463">
        <v>1221</v>
      </c>
      <c r="D104" s="461" t="str">
        <f t="shared" si="8"/>
        <v>031221</v>
      </c>
      <c r="E104" s="356"/>
      <c r="F104" s="13"/>
      <c r="G104" s="13"/>
      <c r="H104" s="357"/>
      <c r="I104" s="352">
        <v>1293</v>
      </c>
      <c r="J104" s="353" t="s">
        <v>301</v>
      </c>
      <c r="K104" s="352" t="str">
        <f t="shared" si="5"/>
        <v>031293</v>
      </c>
      <c r="M104" s="13"/>
      <c r="O104" s="90">
        <v>1221</v>
      </c>
      <c r="P104" s="509" t="s">
        <v>418</v>
      </c>
      <c r="Q104" s="90">
        <v>1221</v>
      </c>
      <c r="R104" s="13" t="s">
        <v>840</v>
      </c>
      <c r="S104" s="13"/>
      <c r="T104" s="224"/>
      <c r="AF104"/>
      <c r="AG104" s="27"/>
      <c r="AH104" s="27"/>
    </row>
    <row r="105" spans="1:34">
      <c r="A105" s="92">
        <v>1222</v>
      </c>
      <c r="B105" s="462" t="s">
        <v>419</v>
      </c>
      <c r="C105" s="463">
        <v>1222</v>
      </c>
      <c r="D105" s="461" t="str">
        <f t="shared" si="8"/>
        <v>031222</v>
      </c>
      <c r="E105" s="356"/>
      <c r="F105" s="13"/>
      <c r="G105" s="13"/>
      <c r="H105" s="357"/>
      <c r="I105" s="352">
        <v>1294</v>
      </c>
      <c r="J105" s="353" t="s">
        <v>305</v>
      </c>
      <c r="K105" s="352" t="str">
        <f t="shared" si="5"/>
        <v>031294</v>
      </c>
      <c r="M105" s="13"/>
      <c r="O105" s="90">
        <v>1222</v>
      </c>
      <c r="P105" s="509" t="s">
        <v>419</v>
      </c>
      <c r="Q105" s="90">
        <v>1222</v>
      </c>
      <c r="R105" s="13" t="s">
        <v>878</v>
      </c>
      <c r="S105" s="13"/>
      <c r="T105" s="224"/>
      <c r="AF105"/>
      <c r="AG105" s="27"/>
      <c r="AH105" s="27"/>
    </row>
    <row r="106" spans="1:34">
      <c r="A106" s="92">
        <v>1223</v>
      </c>
      <c r="B106" s="462" t="s">
        <v>420</v>
      </c>
      <c r="C106" s="463">
        <v>1223</v>
      </c>
      <c r="D106" s="461" t="str">
        <f t="shared" si="8"/>
        <v>031223</v>
      </c>
      <c r="E106" s="356"/>
      <c r="F106" s="13"/>
      <c r="G106" s="13"/>
      <c r="H106" s="357"/>
      <c r="I106" s="352">
        <v>1295</v>
      </c>
      <c r="J106" s="353" t="s">
        <v>309</v>
      </c>
      <c r="K106" s="352" t="str">
        <f t="shared" si="5"/>
        <v>031295</v>
      </c>
      <c r="M106" s="13"/>
      <c r="O106" s="90">
        <v>1223</v>
      </c>
      <c r="P106" s="509" t="s">
        <v>420</v>
      </c>
      <c r="Q106" s="90">
        <v>1223</v>
      </c>
      <c r="R106" s="13" t="s">
        <v>823</v>
      </c>
      <c r="S106" s="13"/>
      <c r="T106" s="224"/>
      <c r="AF106"/>
      <c r="AG106" s="27"/>
      <c r="AH106" s="27"/>
    </row>
    <row r="107" spans="1:34">
      <c r="A107" s="92">
        <v>1224</v>
      </c>
      <c r="B107" s="462" t="s">
        <v>421</v>
      </c>
      <c r="C107" s="463">
        <v>1224</v>
      </c>
      <c r="D107" s="461" t="str">
        <f t="shared" si="8"/>
        <v>031224</v>
      </c>
      <c r="E107" s="356"/>
      <c r="F107" s="13"/>
      <c r="G107" s="13"/>
      <c r="H107" s="357"/>
      <c r="I107" s="352">
        <v>1296</v>
      </c>
      <c r="J107" s="353" t="s">
        <v>313</v>
      </c>
      <c r="K107" s="352" t="str">
        <f t="shared" si="5"/>
        <v>031296</v>
      </c>
      <c r="M107" s="13"/>
      <c r="O107" s="90">
        <v>1224</v>
      </c>
      <c r="P107" s="509" t="s">
        <v>421</v>
      </c>
      <c r="Q107" s="90">
        <v>1224</v>
      </c>
      <c r="R107" s="13" t="s">
        <v>847</v>
      </c>
      <c r="S107" s="13"/>
      <c r="T107" s="224"/>
      <c r="AF107"/>
      <c r="AG107" s="27"/>
      <c r="AH107" s="27"/>
    </row>
    <row r="108" spans="1:34">
      <c r="A108" s="92">
        <v>1225</v>
      </c>
      <c r="B108" s="462" t="s">
        <v>422</v>
      </c>
      <c r="C108" s="463">
        <v>1225</v>
      </c>
      <c r="D108" s="461" t="str">
        <f t="shared" si="8"/>
        <v>031225</v>
      </c>
      <c r="E108" s="356"/>
      <c r="F108" s="13"/>
      <c r="G108" s="13"/>
      <c r="H108" s="357"/>
      <c r="I108" s="352">
        <v>1297</v>
      </c>
      <c r="J108" s="353" t="s">
        <v>317</v>
      </c>
      <c r="K108" s="352" t="str">
        <f t="shared" si="5"/>
        <v>031297</v>
      </c>
      <c r="M108" s="13"/>
      <c r="O108" s="90">
        <v>1225</v>
      </c>
      <c r="P108" s="509" t="s">
        <v>422</v>
      </c>
      <c r="Q108" s="90">
        <v>1225</v>
      </c>
      <c r="R108" s="13" t="s">
        <v>762</v>
      </c>
      <c r="S108" s="13"/>
      <c r="T108" s="224"/>
      <c r="AF108"/>
      <c r="AG108" s="27"/>
      <c r="AH108" s="27"/>
    </row>
    <row r="109" spans="1:34">
      <c r="A109" s="92">
        <v>1226</v>
      </c>
      <c r="B109" s="462" t="s">
        <v>423</v>
      </c>
      <c r="C109" s="463">
        <v>1226</v>
      </c>
      <c r="D109" s="461" t="str">
        <f t="shared" si="8"/>
        <v>031226</v>
      </c>
      <c r="E109" s="356"/>
      <c r="F109" s="13"/>
      <c r="G109" s="13"/>
      <c r="H109" s="357"/>
      <c r="I109" s="352">
        <v>1298</v>
      </c>
      <c r="J109" s="353" t="s">
        <v>321</v>
      </c>
      <c r="K109" s="352" t="str">
        <f t="shared" si="5"/>
        <v>031298</v>
      </c>
      <c r="M109" s="13"/>
      <c r="O109" s="90">
        <v>1226</v>
      </c>
      <c r="P109" s="509" t="s">
        <v>423</v>
      </c>
      <c r="Q109" s="90">
        <v>1226</v>
      </c>
      <c r="R109" s="13" t="s">
        <v>784</v>
      </c>
      <c r="S109" s="13"/>
      <c r="T109" s="224"/>
      <c r="AF109"/>
      <c r="AG109" s="27"/>
      <c r="AH109" s="27"/>
    </row>
    <row r="110" spans="1:34">
      <c r="A110" s="92">
        <v>1227</v>
      </c>
      <c r="B110" s="462" t="s">
        <v>424</v>
      </c>
      <c r="C110" s="463">
        <v>1227</v>
      </c>
      <c r="D110" s="461" t="str">
        <f t="shared" si="8"/>
        <v>031227</v>
      </c>
      <c r="E110" s="356"/>
      <c r="F110" s="13"/>
      <c r="G110" s="13"/>
      <c r="H110" s="357"/>
      <c r="I110" s="352">
        <v>1299</v>
      </c>
      <c r="J110" s="353" t="s">
        <v>325</v>
      </c>
      <c r="K110" s="352" t="str">
        <f t="shared" si="5"/>
        <v>031299</v>
      </c>
      <c r="M110" s="13"/>
      <c r="O110" s="90">
        <v>1227</v>
      </c>
      <c r="P110" s="509" t="s">
        <v>424</v>
      </c>
      <c r="Q110" s="90">
        <v>1227</v>
      </c>
      <c r="R110" s="13" t="s">
        <v>787</v>
      </c>
      <c r="S110" s="13"/>
      <c r="T110" s="224"/>
      <c r="AF110"/>
      <c r="AG110" s="27"/>
      <c r="AH110" s="27"/>
    </row>
    <row r="111" spans="1:34">
      <c r="A111" s="92">
        <v>1228</v>
      </c>
      <c r="B111" s="462" t="s">
        <v>899</v>
      </c>
      <c r="C111" s="463">
        <v>1228</v>
      </c>
      <c r="D111" s="461" t="str">
        <f t="shared" si="8"/>
        <v>031228</v>
      </c>
      <c r="F111" s="13"/>
      <c r="G111" s="13"/>
      <c r="I111" s="352">
        <v>1300</v>
      </c>
      <c r="J111" s="353" t="s">
        <v>329</v>
      </c>
      <c r="K111" s="352" t="str">
        <f t="shared" si="5"/>
        <v>031300</v>
      </c>
      <c r="M111" s="13"/>
      <c r="O111" s="90">
        <v>1228</v>
      </c>
      <c r="P111" s="509" t="s">
        <v>1425</v>
      </c>
      <c r="Q111" s="90">
        <v>1228</v>
      </c>
      <c r="R111" s="13" t="s">
        <v>828</v>
      </c>
      <c r="S111" s="13"/>
      <c r="T111" s="224"/>
      <c r="AF111"/>
      <c r="AG111" s="27"/>
      <c r="AH111" s="27"/>
    </row>
    <row r="112" spans="1:34">
      <c r="A112" s="92">
        <v>1229</v>
      </c>
      <c r="B112" s="462" t="s">
        <v>425</v>
      </c>
      <c r="C112" s="463">
        <v>1229</v>
      </c>
      <c r="D112" s="461" t="str">
        <f t="shared" si="8"/>
        <v>031229</v>
      </c>
      <c r="F112" s="13"/>
      <c r="G112" s="13"/>
      <c r="I112" s="348">
        <v>1302</v>
      </c>
      <c r="J112" s="351" t="s">
        <v>319</v>
      </c>
      <c r="K112" s="348" t="str">
        <f t="shared" ref="K112:K119" si="9">CONCATENATE("03",I112)</f>
        <v>031302</v>
      </c>
      <c r="M112" s="13"/>
      <c r="O112" s="90">
        <v>1229</v>
      </c>
      <c r="P112" s="509" t="s">
        <v>425</v>
      </c>
      <c r="Q112" s="90">
        <v>1229</v>
      </c>
      <c r="R112" s="13" t="s">
        <v>834</v>
      </c>
      <c r="S112" s="13"/>
      <c r="T112" s="224"/>
      <c r="AF112"/>
      <c r="AG112" s="27"/>
      <c r="AH112" s="27"/>
    </row>
    <row r="113" spans="1:34">
      <c r="A113" s="92">
        <v>1230</v>
      </c>
      <c r="B113" s="462" t="s">
        <v>426</v>
      </c>
      <c r="C113" s="463">
        <v>1230</v>
      </c>
      <c r="D113" s="461" t="str">
        <f t="shared" si="8"/>
        <v>031230</v>
      </c>
      <c r="F113" s="13"/>
      <c r="G113" s="13"/>
      <c r="I113" s="348">
        <v>1303</v>
      </c>
      <c r="J113" s="351" t="s">
        <v>323</v>
      </c>
      <c r="K113" s="348" t="str">
        <f t="shared" si="9"/>
        <v>031303</v>
      </c>
      <c r="M113" s="13"/>
      <c r="O113" s="90">
        <v>1230</v>
      </c>
      <c r="P113" s="509" t="s">
        <v>426</v>
      </c>
      <c r="Q113" s="90">
        <v>1230</v>
      </c>
      <c r="R113" s="13" t="s">
        <v>807</v>
      </c>
      <c r="S113" s="13"/>
      <c r="T113" s="224"/>
      <c r="AF113"/>
      <c r="AG113" s="27"/>
      <c r="AH113" s="27"/>
    </row>
    <row r="114" spans="1:34">
      <c r="A114" s="92">
        <v>1231</v>
      </c>
      <c r="B114" s="462" t="s">
        <v>427</v>
      </c>
      <c r="C114" s="463">
        <v>1231</v>
      </c>
      <c r="D114" s="461" t="str">
        <f t="shared" si="8"/>
        <v>031231</v>
      </c>
      <c r="F114" s="13"/>
      <c r="G114" s="13"/>
      <c r="I114" s="348">
        <v>1304</v>
      </c>
      <c r="J114" s="351" t="s">
        <v>327</v>
      </c>
      <c r="K114" s="348" t="str">
        <f t="shared" si="9"/>
        <v>031304</v>
      </c>
      <c r="M114" s="13"/>
      <c r="O114" s="90">
        <v>1231</v>
      </c>
      <c r="P114" s="509" t="s">
        <v>427</v>
      </c>
      <c r="Q114" s="90">
        <v>1231</v>
      </c>
      <c r="R114" s="13" t="s">
        <v>1426</v>
      </c>
      <c r="S114" s="13"/>
      <c r="T114" s="224"/>
      <c r="AF114"/>
      <c r="AG114" s="27"/>
      <c r="AH114" s="27"/>
    </row>
    <row r="115" spans="1:34">
      <c r="A115" s="92">
        <v>1232</v>
      </c>
      <c r="B115" s="462" t="s">
        <v>428</v>
      </c>
      <c r="C115" s="463">
        <v>1232</v>
      </c>
      <c r="D115" s="461" t="str">
        <f t="shared" si="8"/>
        <v>031232</v>
      </c>
      <c r="F115" s="13"/>
      <c r="G115" s="13"/>
      <c r="I115" s="348">
        <v>1305</v>
      </c>
      <c r="J115" s="351" t="s">
        <v>330</v>
      </c>
      <c r="K115" s="348" t="str">
        <f t="shared" si="9"/>
        <v>031305</v>
      </c>
      <c r="M115" s="13"/>
      <c r="O115" s="90">
        <v>1232</v>
      </c>
      <c r="P115" s="509" t="s">
        <v>428</v>
      </c>
      <c r="Q115" s="90">
        <v>1232</v>
      </c>
      <c r="R115" s="13" t="s">
        <v>788</v>
      </c>
      <c r="S115" s="13"/>
      <c r="T115" s="224"/>
      <c r="AF115"/>
      <c r="AG115" s="27"/>
      <c r="AH115" s="27"/>
    </row>
    <row r="116" spans="1:34">
      <c r="A116" s="92">
        <v>1233</v>
      </c>
      <c r="B116" s="462" t="s">
        <v>429</v>
      </c>
      <c r="C116" s="463">
        <v>1233</v>
      </c>
      <c r="D116" s="461" t="str">
        <f t="shared" si="8"/>
        <v>031233</v>
      </c>
      <c r="F116" s="13"/>
      <c r="G116" s="13"/>
      <c r="I116" s="352">
        <v>1306</v>
      </c>
      <c r="J116" s="353" t="s">
        <v>332</v>
      </c>
      <c r="K116" s="352" t="str">
        <f t="shared" si="9"/>
        <v>031306</v>
      </c>
      <c r="M116" s="13"/>
      <c r="O116" s="90">
        <v>1233</v>
      </c>
      <c r="P116" s="509" t="s">
        <v>429</v>
      </c>
      <c r="Q116" s="90">
        <v>1233</v>
      </c>
      <c r="R116" s="13" t="s">
        <v>808</v>
      </c>
      <c r="S116" s="13"/>
      <c r="T116" s="224"/>
      <c r="AF116"/>
      <c r="AG116" s="27"/>
      <c r="AH116" s="27"/>
    </row>
    <row r="117" spans="1:34">
      <c r="A117" s="92">
        <v>1234</v>
      </c>
      <c r="B117" s="462" t="s">
        <v>430</v>
      </c>
      <c r="C117" s="463">
        <v>1234</v>
      </c>
      <c r="D117" s="461" t="str">
        <f t="shared" si="8"/>
        <v>031234</v>
      </c>
      <c r="F117" s="13"/>
      <c r="G117" s="13"/>
      <c r="I117" s="348">
        <v>1307</v>
      </c>
      <c r="J117" s="351" t="s">
        <v>334</v>
      </c>
      <c r="K117" s="348" t="str">
        <f t="shared" si="9"/>
        <v>031307</v>
      </c>
      <c r="M117" s="13"/>
      <c r="O117" s="90">
        <v>1234</v>
      </c>
      <c r="P117" s="509" t="s">
        <v>430</v>
      </c>
      <c r="Q117" s="90">
        <v>1234</v>
      </c>
      <c r="R117" s="13" t="s">
        <v>820</v>
      </c>
      <c r="S117" s="13"/>
      <c r="T117" s="224"/>
      <c r="AF117"/>
      <c r="AG117" s="27"/>
      <c r="AH117" s="27"/>
    </row>
    <row r="118" spans="1:34">
      <c r="A118" s="92">
        <v>1235</v>
      </c>
      <c r="B118" s="462" t="s">
        <v>431</v>
      </c>
      <c r="C118" s="463">
        <v>1235</v>
      </c>
      <c r="D118" s="461" t="str">
        <f t="shared" si="8"/>
        <v>031235</v>
      </c>
      <c r="F118" s="13"/>
      <c r="G118" s="13"/>
      <c r="I118" s="348">
        <v>1308</v>
      </c>
      <c r="J118" s="351" t="s">
        <v>336</v>
      </c>
      <c r="K118" s="348" t="str">
        <f t="shared" si="9"/>
        <v>031308</v>
      </c>
      <c r="M118" s="13"/>
      <c r="O118" s="90">
        <v>1235</v>
      </c>
      <c r="P118" s="509" t="s">
        <v>431</v>
      </c>
      <c r="Q118" s="90">
        <v>1235</v>
      </c>
      <c r="R118" s="13" t="s">
        <v>803</v>
      </c>
      <c r="S118" s="13"/>
      <c r="T118" s="224"/>
      <c r="AF118"/>
      <c r="AG118" s="27"/>
    </row>
    <row r="119" spans="1:34">
      <c r="A119" s="92">
        <v>1236</v>
      </c>
      <c r="B119" s="462" t="s">
        <v>432</v>
      </c>
      <c r="C119" s="463">
        <v>1236</v>
      </c>
      <c r="D119" s="461" t="str">
        <f t="shared" si="8"/>
        <v>031236</v>
      </c>
      <c r="F119" s="13"/>
      <c r="G119" s="13"/>
      <c r="I119" s="348">
        <v>1309</v>
      </c>
      <c r="J119" s="351" t="s">
        <v>338</v>
      </c>
      <c r="K119" s="348" t="str">
        <f t="shared" si="9"/>
        <v>031309</v>
      </c>
      <c r="M119" s="13"/>
      <c r="O119" s="90">
        <v>1236</v>
      </c>
      <c r="P119" s="509" t="s">
        <v>432</v>
      </c>
      <c r="Q119" s="90">
        <v>1236</v>
      </c>
      <c r="R119" s="13" t="s">
        <v>775</v>
      </c>
      <c r="S119" s="13"/>
      <c r="T119" s="224"/>
      <c r="AF119"/>
      <c r="AG119" s="27"/>
    </row>
    <row r="120" spans="1:34">
      <c r="A120" s="92">
        <v>1237</v>
      </c>
      <c r="B120" s="760" t="s">
        <v>3603</v>
      </c>
      <c r="C120" s="463">
        <v>1237</v>
      </c>
      <c r="D120" s="461" t="str">
        <f t="shared" si="8"/>
        <v>031237</v>
      </c>
      <c r="F120" s="13"/>
      <c r="G120" s="13"/>
      <c r="M120" s="13"/>
      <c r="O120" s="90">
        <v>1237</v>
      </c>
      <c r="P120" s="509" t="s">
        <v>433</v>
      </c>
      <c r="Q120" s="90">
        <v>1237</v>
      </c>
      <c r="R120" s="13" t="s">
        <v>756</v>
      </c>
      <c r="S120" s="13"/>
      <c r="T120" s="224"/>
      <c r="AF120"/>
      <c r="AG120" s="27"/>
    </row>
    <row r="121" spans="1:34">
      <c r="A121" s="92">
        <v>1238</v>
      </c>
      <c r="B121" s="462" t="s">
        <v>434</v>
      </c>
      <c r="C121" s="463">
        <v>1238</v>
      </c>
      <c r="D121" s="461" t="str">
        <f t="shared" si="8"/>
        <v>031238</v>
      </c>
      <c r="F121" s="13"/>
      <c r="G121" s="13"/>
      <c r="M121" s="13"/>
      <c r="O121" s="90">
        <v>1238</v>
      </c>
      <c r="P121" s="509" t="s">
        <v>434</v>
      </c>
      <c r="Q121" s="90">
        <v>1238</v>
      </c>
      <c r="R121" s="13" t="s">
        <v>879</v>
      </c>
      <c r="S121" s="13"/>
      <c r="T121" s="224"/>
      <c r="AF121"/>
    </row>
    <row r="122" spans="1:34">
      <c r="A122" s="92">
        <v>1239</v>
      </c>
      <c r="B122" s="462" t="s">
        <v>435</v>
      </c>
      <c r="C122" s="463">
        <v>1239</v>
      </c>
      <c r="D122" s="461" t="str">
        <f t="shared" si="8"/>
        <v>031239</v>
      </c>
      <c r="F122" s="13"/>
      <c r="G122" s="13"/>
      <c r="M122" s="13"/>
      <c r="O122" s="90">
        <v>1239</v>
      </c>
      <c r="P122" s="509" t="s">
        <v>435</v>
      </c>
      <c r="Q122" s="90">
        <v>1239</v>
      </c>
      <c r="R122" s="13" t="s">
        <v>821</v>
      </c>
      <c r="S122" s="13"/>
      <c r="T122" s="224"/>
    </row>
    <row r="123" spans="1:34">
      <c r="A123" s="92">
        <v>1240</v>
      </c>
      <c r="B123" s="462" t="s">
        <v>436</v>
      </c>
      <c r="C123" s="463">
        <v>1240</v>
      </c>
      <c r="D123" s="461" t="str">
        <f t="shared" si="8"/>
        <v>031240</v>
      </c>
      <c r="F123" s="13"/>
      <c r="G123" s="13"/>
      <c r="M123" s="13"/>
      <c r="O123" s="90">
        <v>1240</v>
      </c>
      <c r="P123" s="509" t="s">
        <v>436</v>
      </c>
      <c r="Q123" s="90">
        <v>1240</v>
      </c>
      <c r="R123" s="13" t="s">
        <v>880</v>
      </c>
      <c r="S123" s="13"/>
      <c r="T123" s="224"/>
    </row>
    <row r="124" spans="1:34">
      <c r="A124" s="92">
        <v>1241</v>
      </c>
      <c r="B124" s="462" t="s">
        <v>437</v>
      </c>
      <c r="C124" s="463">
        <v>1241</v>
      </c>
      <c r="D124" s="461" t="str">
        <f t="shared" si="8"/>
        <v>031241</v>
      </c>
      <c r="F124" s="13"/>
      <c r="G124" s="13"/>
      <c r="M124" s="13"/>
      <c r="O124" s="90">
        <v>1241</v>
      </c>
      <c r="P124" s="509" t="s">
        <v>437</v>
      </c>
      <c r="Q124" s="90">
        <v>1241</v>
      </c>
      <c r="R124" s="13" t="s">
        <v>843</v>
      </c>
      <c r="S124" s="13"/>
      <c r="T124" s="224"/>
    </row>
    <row r="125" spans="1:34">
      <c r="A125" s="92">
        <v>1242</v>
      </c>
      <c r="B125" s="462" t="s">
        <v>438</v>
      </c>
      <c r="C125" s="463">
        <v>1242</v>
      </c>
      <c r="D125" s="461" t="str">
        <f t="shared" si="8"/>
        <v>031242</v>
      </c>
      <c r="F125" s="13"/>
      <c r="G125" s="13"/>
      <c r="M125" s="13"/>
      <c r="O125" s="90">
        <v>1242</v>
      </c>
      <c r="P125" s="509" t="s">
        <v>438</v>
      </c>
      <c r="Q125" s="90">
        <v>1242</v>
      </c>
      <c r="R125" s="13" t="s">
        <v>881</v>
      </c>
      <c r="S125" s="13"/>
      <c r="T125" s="224"/>
    </row>
    <row r="126" spans="1:34">
      <c r="A126" s="507">
        <v>1243</v>
      </c>
      <c r="B126" s="506" t="s">
        <v>891</v>
      </c>
      <c r="C126" s="507">
        <v>1243</v>
      </c>
      <c r="D126" s="505" t="str">
        <f t="shared" si="8"/>
        <v>031243</v>
      </c>
      <c r="F126" s="13"/>
      <c r="G126" s="13"/>
      <c r="O126" s="505">
        <v>1243</v>
      </c>
      <c r="P126" s="510" t="s">
        <v>891</v>
      </c>
      <c r="Q126" s="505">
        <v>1243</v>
      </c>
      <c r="R126" s="505" t="s">
        <v>904</v>
      </c>
      <c r="S126" s="13"/>
      <c r="T126" s="224"/>
    </row>
    <row r="127" spans="1:34">
      <c r="A127" s="92">
        <v>1449</v>
      </c>
      <c r="B127" s="462" t="s">
        <v>439</v>
      </c>
      <c r="C127" s="463">
        <v>1449</v>
      </c>
      <c r="D127" s="461" t="str">
        <f t="shared" si="8"/>
        <v>031449</v>
      </c>
      <c r="F127" s="13"/>
      <c r="G127" s="13"/>
      <c r="O127" s="704">
        <v>1449</v>
      </c>
      <c r="P127" s="705" t="s">
        <v>439</v>
      </c>
      <c r="Q127" s="704">
        <v>1449</v>
      </c>
      <c r="R127" s="461" t="str">
        <f t="shared" ref="R127" si="10">CONCATENATE("03",O127)</f>
        <v>031449</v>
      </c>
      <c r="S127" s="13"/>
      <c r="T127" s="224"/>
    </row>
    <row r="128" spans="1:34">
      <c r="A128" s="484">
        <v>1500</v>
      </c>
      <c r="B128" s="464" t="s">
        <v>737</v>
      </c>
      <c r="C128" s="485">
        <v>1500</v>
      </c>
      <c r="D128" s="461" t="str">
        <f t="shared" si="8"/>
        <v>031500</v>
      </c>
      <c r="F128" s="13"/>
      <c r="G128" s="13"/>
      <c r="O128" s="706">
        <v>1500</v>
      </c>
      <c r="P128" s="707" t="s">
        <v>737</v>
      </c>
      <c r="Q128" s="708">
        <v>1500</v>
      </c>
      <c r="R128" s="480" t="s">
        <v>1427</v>
      </c>
      <c r="S128" s="480"/>
    </row>
    <row r="129" spans="1:19">
      <c r="A129" s="484">
        <v>1501</v>
      </c>
      <c r="B129" s="464" t="s">
        <v>738</v>
      </c>
      <c r="C129" s="485">
        <v>1501</v>
      </c>
      <c r="D129" s="461" t="str">
        <f t="shared" si="8"/>
        <v>031501</v>
      </c>
      <c r="F129" s="13"/>
      <c r="G129" s="13"/>
      <c r="O129" s="511">
        <v>1501</v>
      </c>
      <c r="P129" s="512" t="s">
        <v>738</v>
      </c>
      <c r="Q129" s="347">
        <v>1501</v>
      </c>
      <c r="R129" s="480" t="s">
        <v>1428</v>
      </c>
      <c r="S129" s="480"/>
    </row>
    <row r="130" spans="1:19">
      <c r="A130" s="484">
        <v>1502</v>
      </c>
      <c r="B130" s="464" t="s">
        <v>739</v>
      </c>
      <c r="C130" s="485">
        <v>1502</v>
      </c>
      <c r="D130" s="461" t="str">
        <f t="shared" si="8"/>
        <v>031502</v>
      </c>
      <c r="F130" s="13"/>
      <c r="G130" s="13"/>
      <c r="O130" s="511">
        <v>1502</v>
      </c>
      <c r="P130" s="512" t="s">
        <v>739</v>
      </c>
      <c r="Q130" s="347">
        <v>1502</v>
      </c>
      <c r="R130" s="480" t="s">
        <v>1429</v>
      </c>
      <c r="S130" s="480"/>
    </row>
    <row r="131" spans="1:19">
      <c r="A131" s="484">
        <v>1503</v>
      </c>
      <c r="B131" s="464" t="s">
        <v>740</v>
      </c>
      <c r="C131" s="485">
        <v>1503</v>
      </c>
      <c r="D131" s="461" t="str">
        <f t="shared" ref="D131:D143" si="11">CONCATENATE("03",A131)</f>
        <v>031503</v>
      </c>
      <c r="F131" s="13"/>
      <c r="G131" s="13"/>
      <c r="O131" s="511">
        <v>1503</v>
      </c>
      <c r="P131" s="512" t="s">
        <v>740</v>
      </c>
      <c r="Q131" s="347">
        <v>1503</v>
      </c>
      <c r="R131" s="480" t="s">
        <v>1430</v>
      </c>
      <c r="S131" s="480"/>
    </row>
    <row r="132" spans="1:19">
      <c r="A132" s="484">
        <v>1504</v>
      </c>
      <c r="B132" s="464" t="s">
        <v>741</v>
      </c>
      <c r="C132" s="485">
        <v>1504</v>
      </c>
      <c r="D132" s="461" t="str">
        <f t="shared" si="11"/>
        <v>031504</v>
      </c>
      <c r="F132" s="13"/>
      <c r="G132" s="13"/>
      <c r="O132" s="511">
        <v>1504</v>
      </c>
      <c r="P132" s="512" t="s">
        <v>741</v>
      </c>
      <c r="Q132" s="347">
        <v>1504</v>
      </c>
      <c r="R132" s="480" t="s">
        <v>1431</v>
      </c>
      <c r="S132" s="480"/>
    </row>
    <row r="133" spans="1:19">
      <c r="A133" s="484">
        <v>1505</v>
      </c>
      <c r="B133" s="464" t="s">
        <v>742</v>
      </c>
      <c r="C133" s="485">
        <v>1505</v>
      </c>
      <c r="D133" s="461" t="str">
        <f t="shared" si="11"/>
        <v>031505</v>
      </c>
      <c r="F133" s="13"/>
      <c r="G133" s="13"/>
      <c r="O133" s="511">
        <v>1505</v>
      </c>
      <c r="P133" s="512" t="s">
        <v>742</v>
      </c>
      <c r="Q133" s="347">
        <v>1505</v>
      </c>
      <c r="R133" s="480" t="s">
        <v>813</v>
      </c>
      <c r="S133" s="480"/>
    </row>
    <row r="134" spans="1:19">
      <c r="A134" s="484">
        <v>1506</v>
      </c>
      <c r="B134" s="464" t="s">
        <v>743</v>
      </c>
      <c r="C134" s="485">
        <v>1506</v>
      </c>
      <c r="D134" s="461" t="str">
        <f t="shared" si="11"/>
        <v>031506</v>
      </c>
      <c r="F134" s="13"/>
      <c r="G134" s="13"/>
      <c r="O134" s="511">
        <v>1506</v>
      </c>
      <c r="P134" s="512" t="s">
        <v>743</v>
      </c>
      <c r="Q134" s="347">
        <v>1506</v>
      </c>
      <c r="R134" s="480" t="s">
        <v>1432</v>
      </c>
      <c r="S134" s="480"/>
    </row>
    <row r="135" spans="1:19">
      <c r="A135" s="484">
        <v>1508</v>
      </c>
      <c r="B135" s="464" t="s">
        <v>744</v>
      </c>
      <c r="C135" s="485">
        <v>1508</v>
      </c>
      <c r="D135" s="461" t="str">
        <f t="shared" si="11"/>
        <v>031508</v>
      </c>
      <c r="F135" s="13"/>
      <c r="G135" s="13"/>
      <c r="O135" s="511">
        <v>1508</v>
      </c>
      <c r="P135" s="512" t="s">
        <v>744</v>
      </c>
      <c r="Q135" s="347">
        <v>1508</v>
      </c>
      <c r="R135" s="480" t="s">
        <v>883</v>
      </c>
      <c r="S135" s="480"/>
    </row>
    <row r="136" spans="1:19">
      <c r="A136" s="484">
        <v>1509</v>
      </c>
      <c r="B136" s="464" t="s">
        <v>745</v>
      </c>
      <c r="C136" s="485">
        <v>1509</v>
      </c>
      <c r="D136" s="461" t="str">
        <f t="shared" si="11"/>
        <v>031509</v>
      </c>
      <c r="F136" s="13"/>
      <c r="G136" s="13"/>
      <c r="O136" s="511">
        <v>1509</v>
      </c>
      <c r="P136" s="512" t="s">
        <v>745</v>
      </c>
      <c r="Q136" s="347">
        <v>1509</v>
      </c>
      <c r="R136" s="480" t="s">
        <v>1433</v>
      </c>
      <c r="S136" s="480"/>
    </row>
    <row r="137" spans="1:19">
      <c r="A137" s="484">
        <v>1510</v>
      </c>
      <c r="B137" s="464" t="s">
        <v>746</v>
      </c>
      <c r="C137" s="485">
        <v>1510</v>
      </c>
      <c r="D137" s="461" t="str">
        <f t="shared" si="11"/>
        <v>031510</v>
      </c>
      <c r="F137" s="13"/>
      <c r="G137" s="13"/>
      <c r="O137" s="511">
        <v>1510</v>
      </c>
      <c r="P137" s="512" t="s">
        <v>746</v>
      </c>
      <c r="Q137" s="347">
        <v>1510</v>
      </c>
      <c r="R137" s="480" t="s">
        <v>1434</v>
      </c>
      <c r="S137" s="480"/>
    </row>
    <row r="138" spans="1:19">
      <c r="A138" s="484">
        <v>1511</v>
      </c>
      <c r="B138" s="464" t="s">
        <v>747</v>
      </c>
      <c r="C138" s="485">
        <v>1511</v>
      </c>
      <c r="D138" s="461" t="str">
        <f t="shared" si="11"/>
        <v>031511</v>
      </c>
      <c r="F138" s="13"/>
      <c r="G138" s="13"/>
      <c r="O138" s="511">
        <v>1511</v>
      </c>
      <c r="P138" s="512" t="s">
        <v>747</v>
      </c>
      <c r="Q138" s="347">
        <v>1511</v>
      </c>
      <c r="R138" s="480" t="s">
        <v>1435</v>
      </c>
      <c r="S138" s="480"/>
    </row>
    <row r="139" spans="1:19">
      <c r="A139" s="484">
        <v>1512</v>
      </c>
      <c r="B139" s="464" t="s">
        <v>748</v>
      </c>
      <c r="C139" s="485">
        <v>1512</v>
      </c>
      <c r="D139" s="461" t="str">
        <f t="shared" si="11"/>
        <v>031512</v>
      </c>
      <c r="F139" s="13"/>
      <c r="G139" s="13"/>
      <c r="O139" s="511">
        <v>1512</v>
      </c>
      <c r="P139" s="512" t="s">
        <v>748</v>
      </c>
      <c r="Q139" s="347">
        <v>1512</v>
      </c>
      <c r="R139" s="480" t="s">
        <v>1436</v>
      </c>
      <c r="S139" s="480"/>
    </row>
    <row r="140" spans="1:19">
      <c r="A140" s="484">
        <v>1513</v>
      </c>
      <c r="B140" s="464" t="s">
        <v>749</v>
      </c>
      <c r="C140" s="485">
        <v>1513</v>
      </c>
      <c r="D140" s="461" t="str">
        <f t="shared" si="11"/>
        <v>031513</v>
      </c>
      <c r="F140" s="13"/>
      <c r="G140" s="13"/>
      <c r="O140" s="511">
        <v>1513</v>
      </c>
      <c r="P140" s="512" t="s">
        <v>749</v>
      </c>
      <c r="Q140" s="347">
        <v>1513</v>
      </c>
      <c r="R140" s="480" t="s">
        <v>1437</v>
      </c>
      <c r="S140" s="480"/>
    </row>
    <row r="141" spans="1:19">
      <c r="A141" s="484">
        <v>1514</v>
      </c>
      <c r="B141" s="464" t="s">
        <v>750</v>
      </c>
      <c r="C141" s="485">
        <v>1514</v>
      </c>
      <c r="D141" s="461" t="str">
        <f t="shared" si="11"/>
        <v>031514</v>
      </c>
      <c r="F141" s="13"/>
      <c r="G141" s="13"/>
      <c r="O141" s="511">
        <v>1514</v>
      </c>
      <c r="P141" s="512" t="s">
        <v>750</v>
      </c>
      <c r="Q141" s="347">
        <v>1514</v>
      </c>
      <c r="R141" s="480" t="s">
        <v>1438</v>
      </c>
      <c r="S141" s="480"/>
    </row>
    <row r="142" spans="1:19">
      <c r="A142" s="484">
        <v>1515</v>
      </c>
      <c r="B142" s="464" t="s">
        <v>745</v>
      </c>
      <c r="C142" s="485">
        <v>1515</v>
      </c>
      <c r="D142" s="461" t="str">
        <f t="shared" si="11"/>
        <v>031515</v>
      </c>
      <c r="F142" s="13"/>
      <c r="G142" s="13"/>
      <c r="O142" s="511">
        <v>1515</v>
      </c>
      <c r="P142" s="512" t="s">
        <v>745</v>
      </c>
      <c r="Q142" s="347">
        <v>1515</v>
      </c>
      <c r="R142" s="480" t="s">
        <v>1439</v>
      </c>
      <c r="S142" s="480"/>
    </row>
    <row r="143" spans="1:19">
      <c r="A143" s="484">
        <v>1516</v>
      </c>
      <c r="B143" s="464" t="s">
        <v>751</v>
      </c>
      <c r="C143" s="485">
        <v>1516</v>
      </c>
      <c r="D143" s="461" t="str">
        <f t="shared" si="11"/>
        <v>031516</v>
      </c>
      <c r="F143" s="13"/>
      <c r="G143" s="13"/>
      <c r="O143" s="511">
        <v>1516</v>
      </c>
      <c r="P143" s="512" t="s">
        <v>751</v>
      </c>
      <c r="Q143" s="347">
        <v>1516</v>
      </c>
      <c r="R143" s="480" t="s">
        <v>1440</v>
      </c>
      <c r="S143" s="480"/>
    </row>
    <row r="144" spans="1:19">
      <c r="A144" s="484">
        <v>1517</v>
      </c>
      <c r="B144" s="483" t="s">
        <v>889</v>
      </c>
      <c r="C144" s="485">
        <v>1517</v>
      </c>
      <c r="D144" s="461" t="str">
        <f t="shared" ref="D144" si="12">CONCATENATE("03",A144)</f>
        <v>031517</v>
      </c>
      <c r="F144" s="13"/>
      <c r="G144" s="13"/>
      <c r="O144" s="511">
        <v>1517</v>
      </c>
      <c r="P144" s="512" t="s">
        <v>729</v>
      </c>
      <c r="Q144" s="347">
        <v>1517</v>
      </c>
      <c r="R144" s="480" t="s">
        <v>866</v>
      </c>
      <c r="S144" s="480"/>
    </row>
    <row r="145" spans="1:19">
      <c r="A145" s="484">
        <v>1518</v>
      </c>
      <c r="B145" s="504" t="s">
        <v>890</v>
      </c>
      <c r="C145" s="114">
        <v>1518</v>
      </c>
      <c r="D145" s="505" t="str">
        <f t="shared" ref="D145:D152" si="13">CONCATENATE("03",A145)</f>
        <v>031518</v>
      </c>
      <c r="F145" s="13"/>
      <c r="G145" s="13"/>
      <c r="O145" s="513">
        <v>1518</v>
      </c>
      <c r="P145" s="512" t="s">
        <v>890</v>
      </c>
      <c r="Q145" s="514">
        <v>1518</v>
      </c>
      <c r="R145" s="461" t="s">
        <v>888</v>
      </c>
      <c r="S145" s="480"/>
    </row>
    <row r="146" spans="1:19">
      <c r="A146" s="484">
        <v>1519</v>
      </c>
      <c r="B146" s="506" t="s">
        <v>892</v>
      </c>
      <c r="C146" s="114">
        <v>1519</v>
      </c>
      <c r="D146" s="505" t="str">
        <f t="shared" si="13"/>
        <v>031519</v>
      </c>
      <c r="F146" s="13"/>
      <c r="G146" s="13"/>
      <c r="O146" s="515">
        <v>1519</v>
      </c>
      <c r="P146" s="516" t="s">
        <v>892</v>
      </c>
      <c r="Q146" s="515">
        <v>1519</v>
      </c>
      <c r="R146" s="505" t="s">
        <v>851</v>
      </c>
    </row>
    <row r="147" spans="1:19">
      <c r="A147" s="484">
        <v>1520</v>
      </c>
      <c r="B147" s="506" t="s">
        <v>893</v>
      </c>
      <c r="C147" s="114">
        <v>1520</v>
      </c>
      <c r="D147" s="505" t="str">
        <f t="shared" si="13"/>
        <v>031520</v>
      </c>
      <c r="O147" s="515">
        <v>1520</v>
      </c>
      <c r="P147" s="510" t="s">
        <v>893</v>
      </c>
      <c r="Q147" s="515">
        <v>1520</v>
      </c>
      <c r="R147" s="505" t="s">
        <v>848</v>
      </c>
    </row>
    <row r="148" spans="1:19">
      <c r="A148" s="484">
        <v>1521</v>
      </c>
      <c r="B148" s="508" t="s">
        <v>900</v>
      </c>
      <c r="C148" s="114">
        <v>1521</v>
      </c>
      <c r="D148" s="505" t="str">
        <f t="shared" si="13"/>
        <v>031521</v>
      </c>
      <c r="O148" s="515">
        <v>1521</v>
      </c>
      <c r="P148" s="510" t="s">
        <v>900</v>
      </c>
      <c r="Q148" s="515">
        <v>1521</v>
      </c>
      <c r="R148" s="505" t="s">
        <v>806</v>
      </c>
    </row>
    <row r="149" spans="1:19">
      <c r="A149" s="484">
        <v>1522</v>
      </c>
      <c r="B149" s="723" t="s">
        <v>978</v>
      </c>
      <c r="C149" s="724">
        <v>1522</v>
      </c>
      <c r="D149" s="725" t="str">
        <f t="shared" si="13"/>
        <v>031522</v>
      </c>
      <c r="O149" s="515">
        <v>1522</v>
      </c>
      <c r="P149" s="517" t="s">
        <v>978</v>
      </c>
      <c r="Q149" s="515">
        <v>1522</v>
      </c>
      <c r="R149" s="505" t="s">
        <v>1441</v>
      </c>
    </row>
    <row r="150" spans="1:19">
      <c r="A150" s="484">
        <v>1523</v>
      </c>
      <c r="B150" s="723" t="s">
        <v>979</v>
      </c>
      <c r="C150" s="724">
        <v>1523</v>
      </c>
      <c r="D150" s="725" t="str">
        <f t="shared" si="13"/>
        <v>031523</v>
      </c>
      <c r="O150" s="511">
        <v>1523</v>
      </c>
      <c r="P150" s="518" t="s">
        <v>979</v>
      </c>
      <c r="Q150" s="514">
        <v>1523</v>
      </c>
      <c r="R150" s="461" t="s">
        <v>1442</v>
      </c>
    </row>
    <row r="151" spans="1:19">
      <c r="A151" s="484">
        <v>1524</v>
      </c>
      <c r="B151" s="720" t="s">
        <v>1666</v>
      </c>
      <c r="C151" s="721">
        <v>1524</v>
      </c>
      <c r="D151" s="722" t="str">
        <f t="shared" si="13"/>
        <v>031524</v>
      </c>
      <c r="O151" s="511">
        <v>1524</v>
      </c>
      <c r="P151" s="518" t="s">
        <v>585</v>
      </c>
      <c r="Q151" s="514">
        <v>1524</v>
      </c>
      <c r="R151" s="461" t="s">
        <v>1443</v>
      </c>
    </row>
    <row r="152" spans="1:19">
      <c r="A152" s="484">
        <v>1525</v>
      </c>
      <c r="B152" s="720" t="s">
        <v>3609</v>
      </c>
      <c r="C152" s="721">
        <v>1525</v>
      </c>
      <c r="D152" s="722" t="str">
        <f t="shared" si="13"/>
        <v>031525</v>
      </c>
      <c r="O152" s="511">
        <v>1525</v>
      </c>
      <c r="P152" s="518" t="s">
        <v>586</v>
      </c>
      <c r="Q152" s="514">
        <v>1525</v>
      </c>
      <c r="R152" s="461" t="s">
        <v>1444</v>
      </c>
    </row>
    <row r="153" spans="1:19">
      <c r="A153" s="484">
        <v>1526</v>
      </c>
      <c r="B153" s="720" t="s">
        <v>1514</v>
      </c>
      <c r="C153" s="721">
        <v>1526</v>
      </c>
      <c r="D153" s="722" t="str">
        <f t="shared" ref="D153:D159" si="14">CONCATENATE("03",A153)</f>
        <v>031526</v>
      </c>
      <c r="O153" s="511">
        <v>1525</v>
      </c>
      <c r="P153" s="518" t="s">
        <v>586</v>
      </c>
      <c r="Q153" s="514">
        <v>1525</v>
      </c>
      <c r="R153" s="461" t="str">
        <f t="shared" ref="R153:R154" si="15">CONCATENATE("03",O153)</f>
        <v>031525</v>
      </c>
    </row>
    <row r="154" spans="1:19">
      <c r="A154" s="484">
        <v>1527</v>
      </c>
      <c r="B154" s="720" t="s">
        <v>2257</v>
      </c>
      <c r="C154" s="721">
        <v>1527</v>
      </c>
      <c r="D154" s="722" t="str">
        <f t="shared" si="14"/>
        <v>031527</v>
      </c>
      <c r="O154" s="511">
        <v>1521</v>
      </c>
      <c r="P154" s="518" t="s">
        <v>586</v>
      </c>
      <c r="Q154" s="514">
        <v>1526</v>
      </c>
      <c r="R154" s="461" t="str">
        <f t="shared" si="15"/>
        <v>031521</v>
      </c>
    </row>
    <row r="155" spans="1:19">
      <c r="A155" s="484">
        <v>1528</v>
      </c>
      <c r="B155" s="759" t="s">
        <v>3602</v>
      </c>
      <c r="C155" s="721">
        <v>1528</v>
      </c>
      <c r="D155" s="722" t="str">
        <f t="shared" si="14"/>
        <v>031528</v>
      </c>
    </row>
    <row r="156" spans="1:19">
      <c r="A156" s="484">
        <v>1529</v>
      </c>
      <c r="B156" s="759" t="s">
        <v>5988</v>
      </c>
      <c r="C156" s="721">
        <v>1529</v>
      </c>
      <c r="D156" s="722" t="str">
        <f t="shared" si="14"/>
        <v>031529</v>
      </c>
    </row>
    <row r="157" spans="1:19">
      <c r="A157" s="484">
        <v>1530</v>
      </c>
      <c r="B157" s="720" t="s">
        <v>5989</v>
      </c>
      <c r="C157" s="721">
        <v>1530</v>
      </c>
      <c r="D157" s="722" t="str">
        <f t="shared" si="14"/>
        <v>031530</v>
      </c>
    </row>
    <row r="158" spans="1:19">
      <c r="A158" s="484">
        <v>1531</v>
      </c>
      <c r="B158" s="720"/>
      <c r="C158" s="721">
        <v>1531</v>
      </c>
      <c r="D158" s="722" t="str">
        <f t="shared" si="14"/>
        <v>031531</v>
      </c>
    </row>
    <row r="159" spans="1:19">
      <c r="A159" s="484">
        <v>1532</v>
      </c>
      <c r="B159" s="720"/>
      <c r="C159" s="721">
        <v>1532</v>
      </c>
      <c r="D159" s="722" t="str">
        <f t="shared" si="14"/>
        <v>031532</v>
      </c>
    </row>
    <row r="160" spans="1:19">
      <c r="A160" s="484">
        <v>1533</v>
      </c>
      <c r="B160" s="720"/>
      <c r="C160" s="721">
        <v>1533</v>
      </c>
      <c r="D160" s="722" t="str">
        <f t="shared" ref="D160" si="16">CONCATENATE("03",A160)</f>
        <v>031533</v>
      </c>
    </row>
  </sheetData>
  <sheetProtection algorithmName="SHA-512" hashValue="kV422IctbDIuHw2dNITmbvAyajbrIDM4YfQIi66CObVtnJKAx0gV9p+3emRHCYDgbWRp8giOH5HnhtSfPRTaow==" saltValue="d0Z0J/ZChWEi/v2MEdBo6A==" spinCount="100000" sheet="1" objects="1" scenarios="1"/>
  <mergeCells count="2">
    <mergeCell ref="U13:Z13"/>
    <mergeCell ref="AB1:AD1"/>
  </mergeCells>
  <phoneticPr fontId="4"/>
  <dataValidations count="1">
    <dataValidation type="list" allowBlank="1" showInputMessage="1" showErrorMessage="1" sqref="F81:G96 F8:F18 F3:F5" xr:uid="{00000000-0002-0000-0B00-000000000000}">
      <formula1>$F$3:$F$67</formula1>
    </dataValidation>
  </dataValidations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2" min="34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17</vt:i4>
      </vt:variant>
    </vt:vector>
  </HeadingPairs>
  <TitlesOfParts>
    <vt:vector size="31" baseType="lpstr">
      <vt:lpstr>個人データ入力用</vt:lpstr>
      <vt:lpstr>直接データ入力</vt:lpstr>
      <vt:lpstr>男子リレ-入力</vt:lpstr>
      <vt:lpstr>競技者（中）</vt:lpstr>
      <vt:lpstr>女子リレ-入力</vt:lpstr>
      <vt:lpstr>女子リレーﾃﾞｰﾀ(mat)</vt:lpstr>
      <vt:lpstr>男子リレーﾃﾞｰﾀ(mat)</vt:lpstr>
      <vt:lpstr>申し込み確認書</vt:lpstr>
      <vt:lpstr>所属・種目コード</vt:lpstr>
      <vt:lpstr>個人データ提出用</vt:lpstr>
      <vt:lpstr>男子リレ-ﾃﾞｰﾀ（NANNSU）</vt:lpstr>
      <vt:lpstr>女子リレーデータ提出</vt:lpstr>
      <vt:lpstr>システム用データ（mat）</vt:lpstr>
      <vt:lpstr>MAT全提出用を貼り付け</vt:lpstr>
      <vt:lpstr>'システム用データ（mat）'!Print_Area</vt:lpstr>
      <vt:lpstr>個人データ提出用!Print_Area</vt:lpstr>
      <vt:lpstr>個人データ入力用!Print_Area</vt:lpstr>
      <vt:lpstr>所属・種目コード!Print_Area</vt:lpstr>
      <vt:lpstr>'女子リレーﾃﾞｰﾀ(mat)'!Print_Area</vt:lpstr>
      <vt:lpstr>'女子リレ-入力'!Print_Area</vt:lpstr>
      <vt:lpstr>申し込み確認書!Print_Area</vt:lpstr>
      <vt:lpstr>'男子リレーﾃﾞｰﾀ(mat)'!Print_Area</vt:lpstr>
      <vt:lpstr>'男子リレ-ﾃﾞｰﾀ（NANNSU）'!Print_Area</vt:lpstr>
      <vt:lpstr>'男子リレ-入力'!Print_Area</vt:lpstr>
      <vt:lpstr>直接データ入力!Print_Area</vt:lpstr>
      <vt:lpstr>国体選考種目女子</vt:lpstr>
      <vt:lpstr>国体選考種目男子</vt:lpstr>
      <vt:lpstr>選手権女子</vt:lpstr>
      <vt:lpstr>選手権男子</vt:lpstr>
      <vt:lpstr>二部女子</vt:lpstr>
      <vt:lpstr>二部男子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髙橋;正美</dc:creator>
  <cp:lastModifiedBy>TAKAHASHI</cp:lastModifiedBy>
  <cp:lastPrinted>2021-05-15T11:23:04Z</cp:lastPrinted>
  <dcterms:created xsi:type="dcterms:W3CDTF">2002-06-13T09:48:28Z</dcterms:created>
  <dcterms:modified xsi:type="dcterms:W3CDTF">2021-05-19T05:39:33Z</dcterms:modified>
</cp:coreProperties>
</file>